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60" tabRatio="807"/>
  </bookViews>
  <sheets>
    <sheet name="Index" sheetId="35" r:id="rId1"/>
    <sheet name="LDD-MRD-MDM-SDP-LDC" sheetId="1" r:id="rId2"/>
    <sheet name="LOB-SRL-MRL-MRL.E-PSV-LON" sheetId="36" r:id="rId3"/>
    <sheet name="LDD.C-MFC-LOD-PGD-DCR" sheetId="3" r:id="rId4"/>
    <sheet name="DCR-IOC-AST-SOD-RDS" sheetId="4" r:id="rId5"/>
    <sheet name="FET-TLM-CRV-EEN-SOI" sheetId="5" r:id="rId6"/>
    <sheet name="EOJ-POTD-CDIP-STON-FOTB" sheetId="6" r:id="rId7"/>
    <sheet name="TAEV-GLAS-PTDN-LODT-TDGS" sheetId="7" r:id="rId8"/>
    <sheet name="CSOC-CRMS-RGBT-ANPR-SOVR" sheetId="8" r:id="rId9"/>
    <sheet name="ABPF-TSHD-DREV-STBL-STOR" sheetId="9" r:id="rId10"/>
    <sheet name="EXVC-GENF-PHSW-ORCS-GAOV" sheetId="10" r:id="rId11"/>
    <sheet name="REDU-ABYR-CBLZ-LTGY-JOTL" sheetId="11" r:id="rId12"/>
    <sheet name="SHSP-LVAL-PRIO-DUEA-NECH" sheetId="12" r:id="rId13"/>
    <sheet name="SECE-CROS-CORE-" sheetId="13" r:id="rId14"/>
    <sheet name="DB1-DR1-DB2" sheetId="14" r:id="rId15"/>
    <sheet name="DR2-DR3-DR04" sheetId="15" r:id="rId16"/>
    <sheet name="GLD1-GLD2-GLD3-GLD4-GLD5" sheetId="16" r:id="rId17"/>
    <sheet name="RP01-DLG1-RP02" sheetId="17" r:id="rId18"/>
    <sheet name="LCGX-RYMP-LCYW" sheetId="18" r:id="rId19"/>
    <sheet name="BP01-SP13" sheetId="2" r:id="rId20"/>
    <sheet name="BP02-WGRT-SP14" sheetId="20" r:id="rId21"/>
    <sheet name="LCJW-LC5D" sheetId="21" r:id="rId22"/>
    <sheet name="PGLD-MP14-PGL2" sheetId="22" r:id="rId23"/>
    <sheet name="BP03-SP15" sheetId="23" r:id="rId24"/>
    <sheet name="NUMH-DRLG-THSF-WSUP-DRL2" sheetId="32" r:id="rId25"/>
    <sheet name="Arsenal Mystérieux" sheetId="27" r:id="rId26"/>
    <sheet name="Packs du Duelliste" sheetId="30" r:id="rId27"/>
    <sheet name="Packs de Tournoi" sheetId="29" r:id="rId28"/>
    <sheet name="Decks de Démarrage" sheetId="19" r:id="rId29"/>
    <sheet name="Decks de Structure (1)" sheetId="25" r:id="rId30"/>
    <sheet name="Decks de Structure (2)" sheetId="26" r:id="rId31"/>
    <sheet name="Promos (1)" sheetId="28" r:id="rId32"/>
    <sheet name="Promos (2)" sheetId="31" r:id="rId33"/>
    <sheet name="Duelist League" sheetId="34" r:id="rId34"/>
    <sheet name="Duel Terminal" sheetId="24" r:id="rId35"/>
    <sheet name="Prize Cards" sheetId="33" r:id="rId36"/>
  </sheets>
  <definedNames>
    <definedName name="_xlnm._FilterDatabase" localSheetId="9" hidden="1">'ABPF-TSHD-DREV-STBL-STOR'!$A$1:$F$1</definedName>
    <definedName name="_xlnm._FilterDatabase" localSheetId="25" hidden="1">'Arsenal Mystérieux'!$A$1:$F$1</definedName>
    <definedName name="_xlnm._FilterDatabase" localSheetId="19" hidden="1">'BP01-SP13'!$A$1:$F$1</definedName>
    <definedName name="_xlnm._FilterDatabase" localSheetId="20" hidden="1">'BP02-WGRT-SP14'!$A$1:$F$1</definedName>
    <definedName name="_xlnm._FilterDatabase" localSheetId="23" hidden="1">'BP03-SP15'!$A$1:$F$1</definedName>
    <definedName name="_xlnm._FilterDatabase" localSheetId="8" hidden="1">'CSOC-CRMS-RGBT-ANPR-SOVR'!$A$1:$F$1</definedName>
    <definedName name="_xlnm._FilterDatabase" localSheetId="14" hidden="1">'DB1-DR1-DB2'!$A$1:$F$1</definedName>
    <definedName name="_xlnm._FilterDatabase" localSheetId="4" hidden="1">'DCR-IOC-AST-SOD-RDS'!$A$1:$F$1</definedName>
    <definedName name="_xlnm._FilterDatabase" localSheetId="28" hidden="1">'Decks de Démarrage'!$A$1:$F$1</definedName>
    <definedName name="_xlnm._FilterDatabase" localSheetId="29" hidden="1">'Decks de Structure (1)'!$A$1:$F$1</definedName>
    <definedName name="_xlnm._FilterDatabase" localSheetId="30" hidden="1">'Decks de Structure (2)'!$A$1:$F$1</definedName>
    <definedName name="_xlnm._FilterDatabase" localSheetId="15" hidden="1">'DR2-DR3-DR04'!$A$1:$F$1</definedName>
    <definedName name="_xlnm._FilterDatabase" localSheetId="34" hidden="1">'Duel Terminal'!$A$1:$F$1</definedName>
    <definedName name="_xlnm._FilterDatabase" localSheetId="33" hidden="1">'Duelist League'!$A$1:$F$1</definedName>
    <definedName name="_xlnm._FilterDatabase" localSheetId="6" hidden="1">'EOJ-POTD-CDIP-STON-FOTB'!$A$1:$F$1</definedName>
    <definedName name="_xlnm._FilterDatabase" localSheetId="10" hidden="1">'EXVC-GENF-PHSW-ORCS-GAOV'!$A$1:$F$1</definedName>
    <definedName name="_xlnm._FilterDatabase" localSheetId="5" hidden="1">'FET-TLM-CRV-EEN-SOI'!$A$1:$F$1</definedName>
    <definedName name="_xlnm._FilterDatabase" localSheetId="16" hidden="1">'GLD1-GLD2-GLD3-GLD4-GLD5'!$A$1:$F$1</definedName>
    <definedName name="_xlnm._FilterDatabase" localSheetId="0" hidden="1">Index!$A$2:$F$2</definedName>
    <definedName name="_xlnm._FilterDatabase" localSheetId="18" hidden="1">'LCGX-RYMP-LCYW'!$A$1:$F$1</definedName>
    <definedName name="_xlnm._FilterDatabase" localSheetId="21" hidden="1">'LCJW-LC5D'!$A$1:$F$1</definedName>
    <definedName name="_xlnm._FilterDatabase" localSheetId="3" hidden="1">'LDD.C-MFC-LOD-PGD-DCR'!$A$1:$F$1</definedName>
    <definedName name="_xlnm._FilterDatabase" localSheetId="1" hidden="1">'LDD-MRD-MDM-SDP-LDC'!$A$1:$F$1</definedName>
    <definedName name="_xlnm._FilterDatabase" localSheetId="2" hidden="1">'LOB-SRL-MRL-MRL.E-PSV-LON'!$A$1:$F$1</definedName>
    <definedName name="_xlnm._FilterDatabase" localSheetId="24" hidden="1">'NUMH-DRLG-THSF-WSUP-DRL2'!$A$1:$F$1</definedName>
    <definedName name="_xlnm._FilterDatabase" localSheetId="27" hidden="1">'Packs de Tournoi'!$A$1:$F$1</definedName>
    <definedName name="_xlnm._FilterDatabase" localSheetId="26" hidden="1">'Packs du Duelliste'!$A$1:$F$1</definedName>
    <definedName name="_xlnm._FilterDatabase" localSheetId="22" hidden="1">'PGLD-MP14-PGL2'!$A$1:$F$1</definedName>
    <definedName name="_xlnm._FilterDatabase" localSheetId="35" hidden="1">'Prize Cards'!$A$1:$F$1</definedName>
    <definedName name="_xlnm._FilterDatabase" localSheetId="31" hidden="1">'Promos (1)'!$A$1:$F$1</definedName>
    <definedName name="_xlnm._FilterDatabase" localSheetId="32" hidden="1">'Promos (2)'!$A$1:$F$1</definedName>
    <definedName name="_xlnm._FilterDatabase" localSheetId="11" hidden="1">'REDU-ABYR-CBLZ-LTGY-JOTL'!$A$1:$F$1</definedName>
    <definedName name="_xlnm._FilterDatabase" localSheetId="17" hidden="1">'RP01-DLG1-RP02'!$A$1:$F$1</definedName>
    <definedName name="_xlnm._FilterDatabase" localSheetId="13" hidden="1">'SECE-CROS-CORE-'!$A$1:$F$1</definedName>
    <definedName name="_xlnm._FilterDatabase" localSheetId="12" hidden="1">'SHSP-LVAL-PRIO-DUEA-NECH'!$A$1:$F$1</definedName>
    <definedName name="_xlnm._FilterDatabase" localSheetId="7" hidden="1">'TAEV-GLAS-PTDN-LODT-TDGS'!$A$1:$F$1</definedName>
  </definedNames>
  <calcPr calcId="145621"/>
</workbook>
</file>

<file path=xl/calcChain.xml><?xml version="1.0" encoding="utf-8"?>
<calcChain xmlns="http://schemas.openxmlformats.org/spreadsheetml/2006/main">
  <c r="E66" i="35" l="1"/>
  <c r="D66" i="35"/>
  <c r="E65" i="35"/>
  <c r="G65" i="35" s="1"/>
  <c r="D65" i="35"/>
  <c r="E33" i="35" l="1"/>
  <c r="E32" i="35"/>
  <c r="E31" i="35"/>
  <c r="E30" i="35"/>
  <c r="E29" i="35"/>
  <c r="E100" i="35" l="1"/>
  <c r="G100" i="35" s="1"/>
  <c r="D100" i="35"/>
  <c r="D96" i="35"/>
  <c r="E306" i="35"/>
  <c r="E305" i="35"/>
  <c r="G305" i="35" s="1"/>
  <c r="D306" i="35"/>
  <c r="D305" i="35"/>
  <c r="E304" i="35"/>
  <c r="G304" i="35" s="1"/>
  <c r="D304" i="35"/>
  <c r="E397" i="35" l="1"/>
  <c r="D397" i="35"/>
  <c r="E396" i="35"/>
  <c r="G396" i="35" s="1"/>
  <c r="D396" i="35"/>
  <c r="E161" i="35"/>
  <c r="G161" i="35" s="1"/>
  <c r="D161" i="35"/>
  <c r="E159" i="35"/>
  <c r="G159" i="35" s="1"/>
  <c r="D159" i="35"/>
  <c r="E157" i="35"/>
  <c r="G157" i="35" s="1"/>
  <c r="D157" i="35"/>
  <c r="E154" i="35"/>
  <c r="G154" i="35" s="1"/>
  <c r="D154" i="35"/>
  <c r="E156" i="35"/>
  <c r="G156" i="35" s="1"/>
  <c r="D156" i="35"/>
  <c r="E155" i="35"/>
  <c r="E153" i="35"/>
  <c r="G153" i="35" s="1"/>
  <c r="E152" i="35"/>
  <c r="D153" i="35"/>
  <c r="D152" i="35"/>
  <c r="D155" i="35"/>
  <c r="E95" i="35" l="1"/>
  <c r="G95" i="35" s="1"/>
  <c r="D95" i="35"/>
  <c r="E14" i="35" l="1"/>
  <c r="G14" i="35" s="1"/>
  <c r="E13" i="35"/>
  <c r="G13" i="35" s="1"/>
  <c r="E12" i="35"/>
  <c r="G12" i="35" s="1"/>
  <c r="E11" i="35"/>
  <c r="G11" i="35" s="1"/>
  <c r="E10" i="35"/>
  <c r="G10" i="35" s="1"/>
  <c r="E9" i="35"/>
  <c r="G9" i="35" s="1"/>
  <c r="H1" i="36"/>
  <c r="D14" i="35"/>
  <c r="D13" i="35"/>
  <c r="D12" i="35"/>
  <c r="D11" i="35"/>
  <c r="D10" i="35"/>
  <c r="D9" i="35"/>
  <c r="E178" i="35" l="1"/>
  <c r="D178" i="35"/>
  <c r="E177" i="35"/>
  <c r="G177" i="35" s="1"/>
  <c r="D177" i="35"/>
  <c r="E176" i="35"/>
  <c r="G176" i="35" s="1"/>
  <c r="D176" i="35"/>
  <c r="E151" i="35"/>
  <c r="G151" i="35" s="1"/>
  <c r="D151" i="35"/>
  <c r="E175" i="35" l="1"/>
  <c r="G175" i="35" s="1"/>
  <c r="D175" i="35"/>
  <c r="E386" i="35" l="1"/>
  <c r="E385" i="35"/>
  <c r="E384" i="35"/>
  <c r="E383" i="35"/>
  <c r="E382" i="35"/>
  <c r="E380" i="35"/>
  <c r="E381" i="35"/>
  <c r="E379" i="35"/>
  <c r="E378" i="35"/>
  <c r="E377" i="35"/>
  <c r="E376" i="35"/>
  <c r="E375" i="35"/>
  <c r="E374" i="35"/>
  <c r="E373" i="35"/>
  <c r="E372" i="35"/>
  <c r="E371" i="35"/>
  <c r="E370" i="35"/>
  <c r="E369" i="35"/>
  <c r="E368" i="35"/>
  <c r="E367" i="35"/>
  <c r="E366" i="35"/>
  <c r="E365" i="35"/>
  <c r="E364" i="35"/>
  <c r="E363" i="35"/>
  <c r="E362" i="35"/>
  <c r="E361" i="35"/>
  <c r="E360" i="35"/>
  <c r="E359" i="35"/>
  <c r="E358" i="35"/>
  <c r="E357" i="35"/>
  <c r="E356" i="35"/>
  <c r="E355" i="35"/>
  <c r="E353" i="35"/>
  <c r="E354" i="35"/>
  <c r="E352" i="35"/>
  <c r="E351" i="35"/>
  <c r="E350" i="35"/>
  <c r="E349" i="35"/>
  <c r="E348" i="35"/>
  <c r="E347" i="35"/>
  <c r="E346" i="35"/>
  <c r="E345" i="35"/>
  <c r="E344" i="35"/>
  <c r="E343" i="35"/>
  <c r="E342" i="35"/>
  <c r="E341" i="35"/>
  <c r="E340" i="35"/>
  <c r="E339" i="35"/>
  <c r="E338" i="35"/>
  <c r="E337" i="35"/>
  <c r="E336" i="35"/>
  <c r="E335" i="35"/>
  <c r="E334" i="35"/>
  <c r="E333" i="35"/>
  <c r="E332" i="35"/>
  <c r="E331" i="35"/>
  <c r="E330" i="35"/>
  <c r="E329" i="35"/>
  <c r="E328" i="35"/>
  <c r="E327" i="35"/>
  <c r="E326" i="35"/>
  <c r="E325" i="35"/>
  <c r="E324" i="35"/>
  <c r="E323" i="35"/>
  <c r="E322" i="35"/>
  <c r="E321" i="35"/>
  <c r="E320" i="35"/>
  <c r="E319" i="35"/>
  <c r="E318" i="35"/>
  <c r="E317" i="35"/>
  <c r="E316" i="35"/>
  <c r="E315" i="35"/>
  <c r="E314" i="35"/>
  <c r="E313" i="35"/>
  <c r="E312" i="35"/>
  <c r="E311" i="35"/>
  <c r="E310" i="35"/>
  <c r="E309" i="35"/>
  <c r="E308" i="35"/>
  <c r="E307" i="35"/>
  <c r="E303" i="35"/>
  <c r="E302" i="35"/>
  <c r="E301" i="35"/>
  <c r="E300" i="35"/>
  <c r="E299" i="35"/>
  <c r="E298" i="35"/>
  <c r="E297" i="35"/>
  <c r="E296" i="35"/>
  <c r="E294" i="35"/>
  <c r="E295" i="35"/>
  <c r="E293" i="35"/>
  <c r="E292" i="35"/>
  <c r="E291" i="35"/>
  <c r="E290" i="35"/>
  <c r="E289" i="35"/>
  <c r="E288" i="35"/>
  <c r="E287" i="35"/>
  <c r="E286" i="35"/>
  <c r="E285" i="35"/>
  <c r="E284" i="35"/>
  <c r="E283" i="35"/>
  <c r="E282" i="35"/>
  <c r="E281" i="35"/>
  <c r="E280" i="35"/>
  <c r="E279" i="35"/>
  <c r="E278" i="35"/>
  <c r="E277" i="35"/>
  <c r="E276" i="35"/>
  <c r="E275" i="35"/>
  <c r="E274" i="35"/>
  <c r="E273" i="35"/>
  <c r="E272" i="35"/>
  <c r="E271" i="35"/>
  <c r="E270" i="35"/>
  <c r="E269" i="35"/>
  <c r="E268" i="35"/>
  <c r="E267" i="35"/>
  <c r="E266" i="35"/>
  <c r="E265" i="35"/>
  <c r="E264" i="35"/>
  <c r="E263" i="35"/>
  <c r="E262" i="35"/>
  <c r="E261" i="35"/>
  <c r="E260" i="35"/>
  <c r="E259" i="35"/>
  <c r="E258" i="35"/>
  <c r="E257" i="35"/>
  <c r="E256" i="35"/>
  <c r="E255" i="35"/>
  <c r="E254" i="35"/>
  <c r="E253" i="35"/>
  <c r="E252" i="35"/>
  <c r="E251" i="35"/>
  <c r="E250" i="35"/>
  <c r="E249" i="35"/>
  <c r="E248" i="35"/>
  <c r="E247" i="35"/>
  <c r="E246" i="35"/>
  <c r="E245" i="35"/>
  <c r="E244" i="35"/>
  <c r="E243" i="35"/>
  <c r="E242" i="35"/>
  <c r="E241" i="35"/>
  <c r="E240" i="35"/>
  <c r="E239" i="35"/>
  <c r="E238" i="35"/>
  <c r="E237" i="35"/>
  <c r="E236" i="35"/>
  <c r="E235" i="35"/>
  <c r="E234" i="35"/>
  <c r="E233" i="35"/>
  <c r="E232" i="35"/>
  <c r="E231" i="35"/>
  <c r="E230" i="35"/>
  <c r="E229" i="35"/>
  <c r="E228" i="35"/>
  <c r="E227" i="35"/>
  <c r="E226" i="35"/>
  <c r="E225" i="35"/>
  <c r="E224" i="35"/>
  <c r="E223" i="35"/>
  <c r="E222" i="35"/>
  <c r="E221" i="35"/>
  <c r="E220" i="35"/>
  <c r="E219" i="35"/>
  <c r="E218" i="35"/>
  <c r="E217" i="35"/>
  <c r="E216" i="35"/>
  <c r="E215" i="35"/>
  <c r="E214" i="35"/>
  <c r="E213" i="35"/>
  <c r="E212" i="35"/>
  <c r="E211" i="35"/>
  <c r="E210" i="35"/>
  <c r="E209" i="35"/>
  <c r="E208" i="35"/>
  <c r="E207" i="35"/>
  <c r="E206" i="35"/>
  <c r="E205" i="35"/>
  <c r="E204" i="35"/>
  <c r="E203" i="35"/>
  <c r="E202" i="35"/>
  <c r="E201" i="35"/>
  <c r="E200" i="35"/>
  <c r="E199" i="35"/>
  <c r="E198" i="35"/>
  <c r="E197" i="35"/>
  <c r="E196" i="35"/>
  <c r="E195" i="35"/>
  <c r="E194" i="35"/>
  <c r="E193" i="35"/>
  <c r="E192" i="35"/>
  <c r="E191" i="35"/>
  <c r="E190" i="35"/>
  <c r="E189" i="35"/>
  <c r="E188" i="35"/>
  <c r="E187" i="35"/>
  <c r="E186" i="35"/>
  <c r="E185" i="35"/>
  <c r="E184" i="35"/>
  <c r="E183" i="35"/>
  <c r="E182" i="35"/>
  <c r="E181" i="35"/>
  <c r="E180" i="35"/>
  <c r="E179" i="35"/>
  <c r="E174" i="35"/>
  <c r="E173" i="35"/>
  <c r="E172" i="35"/>
  <c r="E171" i="35"/>
  <c r="E170" i="35"/>
  <c r="E169" i="35"/>
  <c r="E168" i="35"/>
  <c r="E167" i="35"/>
  <c r="E166" i="35"/>
  <c r="E165" i="35"/>
  <c r="E164" i="35"/>
  <c r="E163" i="35"/>
  <c r="E162" i="35"/>
  <c r="G162" i="35" s="1"/>
  <c r="E160" i="35"/>
  <c r="G160" i="35" s="1"/>
  <c r="E158" i="35"/>
  <c r="G155" i="35"/>
  <c r="E150" i="35"/>
  <c r="E149" i="35"/>
  <c r="E148" i="35"/>
  <c r="E147" i="35"/>
  <c r="E146" i="35"/>
  <c r="E145" i="35"/>
  <c r="E144" i="35"/>
  <c r="E143" i="35"/>
  <c r="E142" i="35"/>
  <c r="E141" i="35"/>
  <c r="E140" i="35"/>
  <c r="E139" i="35"/>
  <c r="E138" i="35"/>
  <c r="E137" i="35"/>
  <c r="E136" i="35"/>
  <c r="E135" i="35"/>
  <c r="E134" i="35"/>
  <c r="E133" i="35"/>
  <c r="E132" i="35"/>
  <c r="E131" i="35"/>
  <c r="E130" i="35"/>
  <c r="E129" i="35"/>
  <c r="E128" i="35"/>
  <c r="E127" i="35"/>
  <c r="E126" i="35"/>
  <c r="E125" i="35"/>
  <c r="E124" i="35"/>
  <c r="E123" i="35"/>
  <c r="E122" i="35"/>
  <c r="E121" i="35"/>
  <c r="E120" i="35"/>
  <c r="E119" i="35"/>
  <c r="E118" i="35"/>
  <c r="E117" i="35"/>
  <c r="E116" i="35"/>
  <c r="E114" i="35"/>
  <c r="E112" i="35"/>
  <c r="E110" i="35"/>
  <c r="E108" i="35"/>
  <c r="E106" i="35"/>
  <c r="E104" i="35"/>
  <c r="E103" i="35"/>
  <c r="E99" i="35"/>
  <c r="E96" i="35"/>
  <c r="E93" i="35"/>
  <c r="E91" i="35"/>
  <c r="E89" i="35"/>
  <c r="E87" i="35"/>
  <c r="E84" i="35"/>
  <c r="E82" i="35"/>
  <c r="E80" i="35"/>
  <c r="E78" i="35"/>
  <c r="E76" i="35"/>
  <c r="E73" i="35"/>
  <c r="E115" i="35"/>
  <c r="E113" i="35"/>
  <c r="E111" i="35"/>
  <c r="E109" i="35"/>
  <c r="E107" i="35"/>
  <c r="E105" i="35"/>
  <c r="E102" i="35"/>
  <c r="E101" i="35"/>
  <c r="E98" i="35"/>
  <c r="E97" i="35"/>
  <c r="E94" i="35"/>
  <c r="E92" i="35"/>
  <c r="E90" i="35"/>
  <c r="E88" i="35"/>
  <c r="E86" i="35"/>
  <c r="E85" i="35"/>
  <c r="E83" i="35"/>
  <c r="E81" i="35"/>
  <c r="E79" i="35"/>
  <c r="E77" i="35"/>
  <c r="E75" i="35"/>
  <c r="E74" i="35"/>
  <c r="E72" i="35"/>
  <c r="E71" i="35"/>
  <c r="E70" i="35"/>
  <c r="E69" i="35"/>
  <c r="E68" i="35"/>
  <c r="E67" i="35"/>
  <c r="E64" i="35"/>
  <c r="E63" i="35"/>
  <c r="E62" i="35"/>
  <c r="E60" i="35"/>
  <c r="E61" i="35"/>
  <c r="E59" i="35"/>
  <c r="E58" i="35"/>
  <c r="E57" i="35"/>
  <c r="E56" i="35"/>
  <c r="E55" i="35"/>
  <c r="E54" i="35"/>
  <c r="E53" i="35"/>
  <c r="E52" i="35"/>
  <c r="E51" i="35"/>
  <c r="E50" i="35"/>
  <c r="E49" i="35"/>
  <c r="E48" i="35"/>
  <c r="E47" i="35"/>
  <c r="E46" i="35"/>
  <c r="E45" i="35"/>
  <c r="E44" i="35"/>
  <c r="E43" i="35"/>
  <c r="E42" i="35"/>
  <c r="E41" i="35"/>
  <c r="E40" i="35"/>
  <c r="E39" i="35"/>
  <c r="E38" i="35"/>
  <c r="E37" i="35"/>
  <c r="E36" i="35"/>
  <c r="E35" i="35"/>
  <c r="E34" i="35"/>
  <c r="E28" i="35"/>
  <c r="E27" i="35"/>
  <c r="E26" i="35"/>
  <c r="E25" i="35"/>
  <c r="E24" i="35"/>
  <c r="E23" i="35"/>
  <c r="E22" i="35"/>
  <c r="E21" i="35"/>
  <c r="E387" i="35"/>
  <c r="E388" i="35"/>
  <c r="E389" i="35"/>
  <c r="E390" i="35"/>
  <c r="E391" i="35"/>
  <c r="E392" i="35"/>
  <c r="E393" i="35"/>
  <c r="E394" i="35"/>
  <c r="E395" i="35"/>
  <c r="E20" i="35"/>
  <c r="E19" i="35"/>
  <c r="E18" i="35"/>
  <c r="E17" i="35"/>
  <c r="E16" i="35"/>
  <c r="E15" i="35"/>
  <c r="E8" i="35"/>
  <c r="E7" i="35"/>
  <c r="E6" i="35"/>
  <c r="E5" i="35"/>
  <c r="E3" i="35"/>
  <c r="E4" i="35"/>
  <c r="D18" i="35" l="1"/>
  <c r="D395" i="35" l="1"/>
  <c r="D394" i="35"/>
  <c r="D393" i="35"/>
  <c r="D392" i="35"/>
  <c r="D391" i="35"/>
  <c r="D390" i="35"/>
  <c r="D389" i="35"/>
  <c r="D388" i="35"/>
  <c r="D387" i="35"/>
  <c r="D386" i="35"/>
  <c r="D385" i="35"/>
  <c r="D384" i="35"/>
  <c r="D383" i="35"/>
  <c r="D382" i="35"/>
  <c r="D381" i="35"/>
  <c r="D380" i="35"/>
  <c r="D379" i="35"/>
  <c r="D378" i="35"/>
  <c r="D377" i="35"/>
  <c r="D376" i="35"/>
  <c r="D375" i="35"/>
  <c r="D374" i="35"/>
  <c r="D373" i="35"/>
  <c r="D372" i="35"/>
  <c r="D371" i="35"/>
  <c r="D370" i="35"/>
  <c r="D369" i="35"/>
  <c r="D368" i="35"/>
  <c r="D367" i="35"/>
  <c r="D366" i="35"/>
  <c r="D365" i="35"/>
  <c r="D364" i="35"/>
  <c r="D363" i="35"/>
  <c r="D362" i="35"/>
  <c r="D361" i="35"/>
  <c r="D360" i="35"/>
  <c r="D359" i="35"/>
  <c r="D358" i="35"/>
  <c r="D357" i="35"/>
  <c r="D356" i="35"/>
  <c r="D355" i="35"/>
  <c r="D354" i="35"/>
  <c r="D353" i="35"/>
  <c r="D352" i="35"/>
  <c r="D351" i="35"/>
  <c r="D350" i="35"/>
  <c r="D349" i="35"/>
  <c r="D348" i="35"/>
  <c r="D347" i="35"/>
  <c r="D346" i="35"/>
  <c r="D345" i="35"/>
  <c r="D344" i="35"/>
  <c r="D343" i="35"/>
  <c r="D342" i="35"/>
  <c r="D341" i="35"/>
  <c r="D340" i="35"/>
  <c r="D339" i="35"/>
  <c r="D338" i="35"/>
  <c r="D337" i="35"/>
  <c r="D336" i="35"/>
  <c r="D335" i="35"/>
  <c r="D334" i="35"/>
  <c r="D333" i="35"/>
  <c r="D332" i="35"/>
  <c r="D331" i="35"/>
  <c r="D330" i="35"/>
  <c r="D329" i="35"/>
  <c r="D328" i="35"/>
  <c r="D327" i="35"/>
  <c r="D326" i="35"/>
  <c r="D325" i="35"/>
  <c r="D324" i="35"/>
  <c r="D323" i="35"/>
  <c r="D322" i="35"/>
  <c r="D321" i="35"/>
  <c r="D320" i="35"/>
  <c r="D319" i="35"/>
  <c r="D318" i="35"/>
  <c r="D317" i="35"/>
  <c r="D316" i="35"/>
  <c r="D315" i="35"/>
  <c r="D314" i="35"/>
  <c r="D313" i="35"/>
  <c r="D312" i="35"/>
  <c r="D311" i="35"/>
  <c r="D310" i="35"/>
  <c r="D309" i="35"/>
  <c r="D308" i="35"/>
  <c r="D307" i="35"/>
  <c r="D303" i="35"/>
  <c r="D302" i="35"/>
  <c r="D301" i="35"/>
  <c r="D300" i="35"/>
  <c r="D299" i="35"/>
  <c r="D298" i="35"/>
  <c r="D297" i="35"/>
  <c r="D296" i="35"/>
  <c r="D295" i="35"/>
  <c r="D294" i="35"/>
  <c r="D293" i="35"/>
  <c r="D292" i="35"/>
  <c r="D291" i="35"/>
  <c r="D290" i="35"/>
  <c r="D289" i="35"/>
  <c r="D288" i="35"/>
  <c r="D287" i="35"/>
  <c r="D286" i="35"/>
  <c r="D285" i="35"/>
  <c r="D284" i="35"/>
  <c r="D283" i="35"/>
  <c r="D282" i="35"/>
  <c r="D281" i="35"/>
  <c r="D280" i="35"/>
  <c r="D279" i="35"/>
  <c r="D278" i="35"/>
  <c r="D277" i="35"/>
  <c r="D276" i="35"/>
  <c r="D275" i="35"/>
  <c r="D274" i="35"/>
  <c r="D273" i="35"/>
  <c r="D272" i="35"/>
  <c r="D271" i="35"/>
  <c r="D270" i="35"/>
  <c r="D269" i="35"/>
  <c r="D268" i="35"/>
  <c r="D267" i="35"/>
  <c r="D266" i="35"/>
  <c r="D265" i="35"/>
  <c r="D264" i="35"/>
  <c r="D263" i="35"/>
  <c r="D262" i="35"/>
  <c r="D261" i="35"/>
  <c r="D260" i="35"/>
  <c r="D259" i="35"/>
  <c r="D258" i="35"/>
  <c r="D257" i="35"/>
  <c r="D256" i="35"/>
  <c r="D255" i="35"/>
  <c r="D254" i="35"/>
  <c r="D253" i="35"/>
  <c r="D252" i="35"/>
  <c r="D251" i="35"/>
  <c r="D250" i="35"/>
  <c r="D249" i="35"/>
  <c r="D248" i="35"/>
  <c r="D247" i="35"/>
  <c r="D246" i="35"/>
  <c r="D245" i="35"/>
  <c r="D244" i="35"/>
  <c r="D243" i="35"/>
  <c r="D242" i="35"/>
  <c r="D241" i="35"/>
  <c r="D240" i="35"/>
  <c r="D239" i="35"/>
  <c r="D238" i="35"/>
  <c r="D237" i="35"/>
  <c r="D236" i="35"/>
  <c r="D235" i="35"/>
  <c r="D234" i="35"/>
  <c r="D233" i="35"/>
  <c r="D232" i="35"/>
  <c r="D231" i="35"/>
  <c r="D230" i="35"/>
  <c r="D229" i="35"/>
  <c r="D228" i="35"/>
  <c r="D227" i="35"/>
  <c r="D226" i="35"/>
  <c r="D225" i="35"/>
  <c r="D224" i="35"/>
  <c r="D223" i="35"/>
  <c r="D222" i="35"/>
  <c r="D221" i="35"/>
  <c r="D220" i="35"/>
  <c r="D219" i="35"/>
  <c r="D218" i="35"/>
  <c r="D217" i="35"/>
  <c r="D216" i="35"/>
  <c r="D215" i="35"/>
  <c r="D214" i="35"/>
  <c r="D213" i="35"/>
  <c r="D212" i="35"/>
  <c r="D211" i="35"/>
  <c r="D210" i="35"/>
  <c r="D209" i="35"/>
  <c r="D208" i="35"/>
  <c r="D207" i="35"/>
  <c r="D206" i="35"/>
  <c r="D205" i="35"/>
  <c r="D204" i="35"/>
  <c r="D203" i="35"/>
  <c r="D202" i="35"/>
  <c r="D201" i="35"/>
  <c r="D200" i="35"/>
  <c r="D199" i="35"/>
  <c r="D198" i="35"/>
  <c r="D197" i="35"/>
  <c r="D196" i="35"/>
  <c r="D195" i="35"/>
  <c r="D194" i="35"/>
  <c r="D193" i="35"/>
  <c r="D192" i="35"/>
  <c r="D191" i="35"/>
  <c r="D190" i="35"/>
  <c r="D189" i="35"/>
  <c r="D188" i="35"/>
  <c r="D187" i="35"/>
  <c r="D186" i="35"/>
  <c r="D185" i="35"/>
  <c r="D184" i="35"/>
  <c r="D183" i="35"/>
  <c r="D182" i="35"/>
  <c r="D181" i="35"/>
  <c r="D180" i="35"/>
  <c r="D179" i="35"/>
  <c r="D174" i="35"/>
  <c r="D173" i="35"/>
  <c r="D172" i="35"/>
  <c r="D171" i="35"/>
  <c r="D170" i="35"/>
  <c r="D169" i="35"/>
  <c r="D168" i="35"/>
  <c r="D167" i="35"/>
  <c r="D166" i="35"/>
  <c r="D165" i="35"/>
  <c r="D164" i="35"/>
  <c r="D163" i="35"/>
  <c r="D162" i="35"/>
  <c r="D160" i="35"/>
  <c r="D158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30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10" i="35"/>
  <c r="D109" i="35"/>
  <c r="D108" i="35"/>
  <c r="D107" i="35"/>
  <c r="D106" i="35"/>
  <c r="D105" i="35"/>
  <c r="D104" i="35"/>
  <c r="D103" i="35"/>
  <c r="D102" i="35"/>
  <c r="D101" i="35"/>
  <c r="D99" i="35"/>
  <c r="D98" i="35"/>
  <c r="D97" i="35"/>
  <c r="D94" i="35"/>
  <c r="D92" i="35"/>
  <c r="D90" i="35"/>
  <c r="D93" i="35"/>
  <c r="D87" i="35"/>
  <c r="D91" i="35"/>
  <c r="D89" i="35"/>
  <c r="D88" i="35"/>
  <c r="D86" i="35"/>
  <c r="D85" i="35"/>
  <c r="D82" i="35"/>
  <c r="D84" i="35"/>
  <c r="D81" i="35"/>
  <c r="D80" i="35"/>
  <c r="D75" i="35"/>
  <c r="D77" i="35"/>
  <c r="D74" i="35"/>
  <c r="D83" i="35"/>
  <c r="D79" i="35"/>
  <c r="D78" i="35"/>
  <c r="D76" i="35"/>
  <c r="D73" i="35"/>
  <c r="D72" i="35"/>
  <c r="D71" i="35"/>
  <c r="D70" i="35"/>
  <c r="D69" i="35"/>
  <c r="D68" i="35"/>
  <c r="D67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8" i="35"/>
  <c r="D27" i="35"/>
  <c r="D26" i="35"/>
  <c r="D25" i="35"/>
  <c r="D24" i="35"/>
  <c r="D23" i="35"/>
  <c r="D22" i="35"/>
  <c r="D21" i="35"/>
  <c r="D20" i="35"/>
  <c r="D19" i="35"/>
  <c r="D17" i="35"/>
  <c r="D16" i="35"/>
  <c r="D15" i="35"/>
  <c r="D8" i="35"/>
  <c r="D7" i="35"/>
  <c r="D6" i="35"/>
  <c r="D5" i="35"/>
  <c r="D4" i="35"/>
  <c r="D3" i="35"/>
  <c r="D29" i="35"/>
  <c r="G309" i="35" l="1"/>
  <c r="G374" i="35"/>
  <c r="G306" i="35"/>
  <c r="G46" i="35"/>
  <c r="G19" i="35"/>
  <c r="G382" i="35"/>
  <c r="G338" i="35"/>
  <c r="G116" i="35"/>
  <c r="G370" i="35"/>
  <c r="G86" i="35"/>
  <c r="G337" i="35"/>
  <c r="G105" i="35"/>
  <c r="G373" i="35"/>
  <c r="G248" i="35"/>
  <c r="G180" i="35"/>
  <c r="G171" i="35"/>
  <c r="G143" i="35"/>
  <c r="G221" i="35"/>
  <c r="G344" i="35"/>
  <c r="G193" i="35"/>
  <c r="G144" i="35"/>
  <c r="G132" i="35"/>
  <c r="G353" i="35"/>
  <c r="G113" i="35"/>
  <c r="G381" i="35"/>
  <c r="G280" i="35"/>
  <c r="G188" i="35"/>
  <c r="G206" i="35"/>
  <c r="G185" i="35"/>
  <c r="G229" i="35"/>
  <c r="G360" i="35"/>
  <c r="G217" i="35"/>
  <c r="G246" i="35"/>
  <c r="G216" i="35"/>
  <c r="G179" i="35"/>
  <c r="G198" i="35"/>
  <c r="G93" i="35"/>
  <c r="G244" i="35"/>
  <c r="G75" i="35"/>
  <c r="G16" i="35"/>
  <c r="G285" i="35"/>
  <c r="G207" i="35"/>
  <c r="G315" i="35"/>
  <c r="G218" i="35"/>
  <c r="G314" i="35"/>
  <c r="G226" i="35"/>
  <c r="G38" i="35"/>
  <c r="G106" i="35"/>
  <c r="G82" i="35"/>
  <c r="G247" i="35"/>
  <c r="G114" i="35"/>
  <c r="G240" i="35"/>
  <c r="G238" i="35"/>
  <c r="G252" i="35"/>
  <c r="G293" i="35"/>
  <c r="G83" i="35"/>
  <c r="G282" i="35"/>
  <c r="G133" i="35"/>
  <c r="G369" i="35"/>
  <c r="G147" i="35"/>
  <c r="G78" i="35"/>
  <c r="G317" i="35"/>
  <c r="G278" i="35"/>
  <c r="G187" i="35"/>
  <c r="G119" i="35"/>
  <c r="G109" i="35"/>
  <c r="G24" i="35"/>
  <c r="G239" i="35"/>
  <c r="G331" i="35"/>
  <c r="G392" i="35"/>
  <c r="G85" i="35"/>
  <c r="G243" i="35"/>
  <c r="G31" i="35"/>
  <c r="G310" i="35"/>
  <c r="G5" i="35"/>
  <c r="G81" i="35"/>
  <c r="G351" i="35"/>
  <c r="G27" i="35"/>
  <c r="G7" i="35"/>
  <c r="G101" i="35"/>
  <c r="G127" i="35"/>
  <c r="G251" i="35"/>
  <c r="G125" i="35"/>
  <c r="G47" i="35"/>
  <c r="G318" i="35"/>
  <c r="G43" i="35"/>
  <c r="G89" i="35"/>
  <c r="G359" i="35"/>
  <c r="G59" i="35"/>
  <c r="G21" i="35"/>
  <c r="G348" i="35"/>
  <c r="G356" i="35"/>
  <c r="G302" i="35"/>
  <c r="G385" i="35"/>
  <c r="G174" i="35"/>
  <c r="G121" i="35"/>
  <c r="G259" i="35"/>
  <c r="G389" i="35"/>
  <c r="G149" i="35"/>
  <c r="G152" i="35"/>
  <c r="G122" i="35"/>
  <c r="G260" i="35"/>
  <c r="G390" i="35"/>
  <c r="G230" i="35"/>
  <c r="G354" i="35"/>
  <c r="G384" i="35"/>
  <c r="G92" i="35"/>
  <c r="G290" i="35"/>
  <c r="G33" i="35"/>
  <c r="G172" i="35"/>
  <c r="G264" i="35"/>
  <c r="G54" i="35"/>
  <c r="G195" i="35"/>
  <c r="G325" i="35"/>
  <c r="G270" i="35"/>
  <c r="G51" i="35"/>
  <c r="G296" i="35"/>
  <c r="G55" i="35"/>
  <c r="G196" i="35"/>
  <c r="G326" i="35"/>
  <c r="G141" i="35"/>
  <c r="G76" i="35"/>
  <c r="G233" i="35"/>
  <c r="G32" i="35"/>
  <c r="G98" i="35"/>
  <c r="G170" i="35"/>
  <c r="G237" i="35"/>
  <c r="G301" i="35"/>
  <c r="G367" i="35"/>
  <c r="G148" i="35"/>
  <c r="G263" i="35"/>
  <c r="G84" i="35"/>
  <c r="G6" i="35"/>
  <c r="G249" i="35"/>
  <c r="G347" i="35"/>
  <c r="G29" i="35"/>
  <c r="G94" i="35"/>
  <c r="G167" i="35"/>
  <c r="G234" i="35"/>
  <c r="G298" i="35"/>
  <c r="G364" i="35"/>
  <c r="G66" i="35"/>
  <c r="G328" i="35"/>
  <c r="G199" i="35"/>
  <c r="G35" i="35"/>
  <c r="G288" i="35"/>
  <c r="G209" i="35"/>
  <c r="G62" i="35"/>
  <c r="G129" i="35"/>
  <c r="G203" i="35"/>
  <c r="G267" i="35"/>
  <c r="G333" i="35"/>
  <c r="G25" i="35"/>
  <c r="G294" i="35"/>
  <c r="G183" i="35"/>
  <c r="G322" i="35"/>
  <c r="G201" i="35"/>
  <c r="G63" i="35"/>
  <c r="G130" i="35"/>
  <c r="G204" i="35"/>
  <c r="G268" i="35"/>
  <c r="G334" i="35"/>
  <c r="G3" i="35"/>
  <c r="G262" i="35"/>
  <c r="G191" i="35"/>
  <c r="G118" i="35"/>
  <c r="G362" i="35"/>
  <c r="G323" i="35"/>
  <c r="G40" i="35"/>
  <c r="G107" i="35"/>
  <c r="G181" i="35"/>
  <c r="G245" i="35"/>
  <c r="G311" i="35"/>
  <c r="G375" i="35"/>
  <c r="G190" i="35"/>
  <c r="G26" i="35"/>
  <c r="G287" i="35"/>
  <c r="G110" i="35"/>
  <c r="G44" i="35"/>
  <c r="G265" i="35"/>
  <c r="G363" i="35"/>
  <c r="G37" i="35"/>
  <c r="G104" i="35"/>
  <c r="G178" i="35"/>
  <c r="G242" i="35"/>
  <c r="G308" i="35"/>
  <c r="G372" i="35"/>
  <c r="G99" i="35"/>
  <c r="G352" i="35"/>
  <c r="G223" i="35"/>
  <c r="G68" i="35"/>
  <c r="G330" i="35"/>
  <c r="G241" i="35"/>
  <c r="G71" i="35"/>
  <c r="G137" i="35"/>
  <c r="G211" i="35"/>
  <c r="G275" i="35"/>
  <c r="G341" i="35"/>
  <c r="G57" i="35"/>
  <c r="G336" i="35"/>
  <c r="G215" i="35"/>
  <c r="G126" i="35"/>
  <c r="G346" i="35"/>
  <c r="G225" i="35"/>
  <c r="G72" i="35"/>
  <c r="G138" i="35"/>
  <c r="G212" i="35"/>
  <c r="G276" i="35"/>
  <c r="G342" i="35"/>
  <c r="G41" i="35"/>
  <c r="G312" i="35"/>
  <c r="G231" i="35"/>
  <c r="G150" i="35"/>
  <c r="G394" i="35"/>
  <c r="G8" i="35"/>
  <c r="G48" i="35"/>
  <c r="G115" i="35"/>
  <c r="G189" i="35"/>
  <c r="G253" i="35"/>
  <c r="G319" i="35"/>
  <c r="G383" i="35"/>
  <c r="G222" i="35"/>
  <c r="G58" i="35"/>
  <c r="G321" i="35"/>
  <c r="G134" i="35"/>
  <c r="G77" i="35"/>
  <c r="G281" i="35"/>
  <c r="G371" i="35"/>
  <c r="G45" i="35"/>
  <c r="G112" i="35"/>
  <c r="G186" i="35"/>
  <c r="G250" i="35"/>
  <c r="G316" i="35"/>
  <c r="G380" i="35"/>
  <c r="G102" i="35"/>
  <c r="G273" i="35"/>
  <c r="G145" i="35"/>
  <c r="G283" i="35"/>
  <c r="G90" i="35"/>
  <c r="G255" i="35"/>
  <c r="G378" i="35"/>
  <c r="G80" i="35"/>
  <c r="G220" i="35"/>
  <c r="G350" i="35"/>
  <c r="G368" i="35"/>
  <c r="G200" i="35"/>
  <c r="G30" i="35"/>
  <c r="G123" i="35"/>
  <c r="G261" i="35"/>
  <c r="G391" i="35"/>
  <c r="G91" i="35"/>
  <c r="G173" i="35"/>
  <c r="G289" i="35"/>
  <c r="G53" i="35"/>
  <c r="G194" i="35"/>
  <c r="G324" i="35"/>
  <c r="G34" i="35"/>
  <c r="G142" i="35"/>
  <c r="G339" i="35"/>
  <c r="G227" i="35"/>
  <c r="G357" i="35"/>
  <c r="G4" i="35"/>
  <c r="G192" i="35"/>
  <c r="G355" i="35"/>
  <c r="G292" i="35"/>
  <c r="G108" i="35"/>
  <c r="G232" i="35"/>
  <c r="G64" i="35"/>
  <c r="G205" i="35"/>
  <c r="G335" i="35"/>
  <c r="G286" i="35"/>
  <c r="G117" i="35"/>
  <c r="G361" i="35"/>
  <c r="G208" i="35"/>
  <c r="G135" i="35"/>
  <c r="G297" i="35"/>
  <c r="G61" i="35"/>
  <c r="G128" i="35"/>
  <c r="G202" i="35"/>
  <c r="G266" i="35"/>
  <c r="G332" i="35"/>
  <c r="G397" i="35"/>
  <c r="G386" i="35"/>
  <c r="G79" i="35"/>
  <c r="G219" i="35"/>
  <c r="G349" i="35"/>
  <c r="G376" i="35"/>
  <c r="G165" i="35"/>
  <c r="G257" i="35"/>
  <c r="G146" i="35"/>
  <c r="G284" i="35"/>
  <c r="G74" i="35"/>
  <c r="G271" i="35"/>
  <c r="G28" i="35"/>
  <c r="G56" i="35"/>
  <c r="G197" i="35"/>
  <c r="G327" i="35"/>
  <c r="G254" i="35"/>
  <c r="G345" i="35"/>
  <c r="G111" i="35"/>
  <c r="G379" i="35"/>
  <c r="G120" i="35"/>
  <c r="G258" i="35"/>
  <c r="G388" i="35"/>
  <c r="G182" i="35"/>
  <c r="G279" i="35"/>
  <c r="G20" i="35"/>
  <c r="G87" i="35"/>
  <c r="G158" i="35"/>
  <c r="G291" i="35"/>
  <c r="G124" i="35"/>
  <c r="G295" i="35"/>
  <c r="G36" i="35"/>
  <c r="G88" i="35"/>
  <c r="G228" i="35"/>
  <c r="G358" i="35"/>
  <c r="G18" i="35"/>
  <c r="G313" i="35"/>
  <c r="G69" i="35"/>
  <c r="G23" i="35"/>
  <c r="G131" i="35"/>
  <c r="G269" i="35"/>
  <c r="G17" i="35"/>
  <c r="G387" i="35"/>
  <c r="G214" i="35"/>
  <c r="G67" i="35"/>
  <c r="G303" i="35"/>
  <c r="G184" i="35"/>
  <c r="G52" i="35"/>
  <c r="G22" i="35"/>
  <c r="G96" i="35"/>
  <c r="G168" i="35"/>
  <c r="G235" i="35"/>
  <c r="G299" i="35"/>
  <c r="G365" i="35"/>
  <c r="G163" i="35"/>
  <c r="G42" i="35"/>
  <c r="G329" i="35"/>
  <c r="G224" i="35"/>
  <c r="G60" i="35"/>
  <c r="G15" i="35"/>
  <c r="G97" i="35"/>
  <c r="G169" i="35"/>
  <c r="G236" i="35"/>
  <c r="G300" i="35"/>
  <c r="G366" i="35"/>
  <c r="G140" i="35"/>
  <c r="G50" i="35"/>
  <c r="G377" i="35"/>
  <c r="G272" i="35"/>
  <c r="G103" i="35"/>
  <c r="G39" i="35"/>
  <c r="G73" i="35"/>
  <c r="G139" i="35"/>
  <c r="G213" i="35"/>
  <c r="G277" i="35"/>
  <c r="G343" i="35"/>
  <c r="G49" i="35"/>
  <c r="G320" i="35"/>
  <c r="G164" i="35"/>
  <c r="G393" i="35"/>
  <c r="G256" i="35"/>
  <c r="G166" i="35"/>
  <c r="G307" i="35"/>
  <c r="G395" i="35"/>
  <c r="G70" i="35"/>
  <c r="G136" i="35"/>
  <c r="G210" i="35"/>
  <c r="G274" i="35"/>
  <c r="G340" i="35"/>
  <c r="D1" i="35"/>
  <c r="F1" i="35"/>
  <c r="H1" i="24"/>
  <c r="H1" i="33"/>
  <c r="H1" i="34"/>
  <c r="H1" i="31"/>
  <c r="H1" i="28"/>
  <c r="H1" i="26"/>
  <c r="H1" i="25"/>
  <c r="H1" i="19"/>
  <c r="H1" i="29"/>
  <c r="H1" i="30"/>
  <c r="H1" i="27"/>
  <c r="H1" i="32"/>
  <c r="H1" i="23"/>
  <c r="H1" i="22"/>
  <c r="H1" i="21"/>
  <c r="H1" i="20"/>
  <c r="H1" i="2"/>
  <c r="H1" i="18"/>
  <c r="H1" i="17"/>
  <c r="H1" i="16"/>
  <c r="H1" i="15"/>
  <c r="H1" i="14"/>
  <c r="H1" i="13"/>
  <c r="H1" i="12"/>
  <c r="H1" i="11"/>
  <c r="H1" i="10"/>
  <c r="H1" i="9"/>
  <c r="H1" i="8"/>
  <c r="H1" i="7"/>
  <c r="H1" i="6"/>
  <c r="H1" i="5"/>
  <c r="H1" i="4"/>
  <c r="H1" i="3"/>
  <c r="H1" i="1"/>
</calcChain>
</file>

<file path=xl/comments1.xml><?xml version="1.0" encoding="utf-8"?>
<comments xmlns="http://schemas.openxmlformats.org/spreadsheetml/2006/main">
  <authors>
    <author>Mickaël Juchat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Nombre total de cartes présentes dans le fichier</t>
        </r>
      </text>
    </comment>
    <comment ref="F1" authorId="0">
      <text>
        <r>
          <rPr>
            <b/>
            <sz val="9"/>
            <color indexed="81"/>
            <rFont val="Tahoma"/>
            <family val="2"/>
          </rPr>
          <t>Nombre total de cartes manquantes</t>
        </r>
      </text>
    </comment>
    <comment ref="D2" authorId="0">
      <text>
        <r>
          <rPr>
            <b/>
            <sz val="9"/>
            <color indexed="81"/>
            <rFont val="Tahoma"/>
            <family val="2"/>
          </rPr>
          <t>Nombre de cartes constituant l'extension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9"/>
            <color indexed="81"/>
            <rFont val="Tahoma"/>
            <family val="2"/>
          </rPr>
          <t>Nombre de cartes manquantes dans l'extension : il faut mettre un "X" pour chaque carte manquante dans la colonne "Notes"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color indexed="81"/>
            <rFont val="Tahoma"/>
            <family val="2"/>
          </rPr>
          <t>Feuille sur laquelle l'extension se trouve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S'affiche lorsqu'une extension est complète</t>
        </r>
      </text>
    </comment>
  </commentList>
</comments>
</file>

<file path=xl/sharedStrings.xml><?xml version="1.0" encoding="utf-8"?>
<sst xmlns="http://schemas.openxmlformats.org/spreadsheetml/2006/main" count="60491" uniqueCount="26908">
  <si>
    <t>LDD-F000</t>
  </si>
  <si>
    <t>Secret Rare</t>
  </si>
  <si>
    <t>Dragon à Trois Cornes</t>
  </si>
  <si>
    <t>LDD-F001</t>
  </si>
  <si>
    <t>Ultra Rare</t>
  </si>
  <si>
    <t>Dragon Blanc aux Yeux Bleus</t>
  </si>
  <si>
    <t>LDD-F002</t>
  </si>
  <si>
    <t>Commune</t>
  </si>
  <si>
    <t>Crâne Serviteur</t>
  </si>
  <si>
    <t>LDD-F003</t>
  </si>
  <si>
    <t>Magicien Sombre</t>
  </si>
  <si>
    <t>LDD-F004</t>
  </si>
  <si>
    <t>Gaïa le Chevalier Implacable</t>
  </si>
  <si>
    <t>LDD-F005</t>
  </si>
  <si>
    <t>Super Rare</t>
  </si>
  <si>
    <t>Gardien Celte</t>
  </si>
  <si>
    <t>LDD-F006</t>
  </si>
  <si>
    <t>Insecte Elémentaire</t>
  </si>
  <si>
    <t>LDD-F007</t>
  </si>
  <si>
    <t>Croc Argenté</t>
  </si>
  <si>
    <t>LDD-F008</t>
  </si>
  <si>
    <t>Anthracite</t>
  </si>
  <si>
    <t>LDD-F009</t>
  </si>
  <si>
    <t>Nemuriko</t>
  </si>
  <si>
    <t>LDD-F010</t>
  </si>
  <si>
    <t>La 13ème Tombe</t>
  </si>
  <si>
    <t>LDD-F011</t>
  </si>
  <si>
    <t>Rare</t>
  </si>
  <si>
    <t>Charubin le Chevalier de Feu</t>
  </si>
  <si>
    <t>LDD-F012</t>
  </si>
  <si>
    <t>Manipulateur de Flammes</t>
  </si>
  <si>
    <t>LDD-F013</t>
  </si>
  <si>
    <t>Oeuf de Monstre</t>
  </si>
  <si>
    <t>LDD-F014</t>
  </si>
  <si>
    <t>Plante de Feu</t>
  </si>
  <si>
    <t>LDD-F015</t>
  </si>
  <si>
    <t>Dragon du Feu Noir</t>
  </si>
  <si>
    <t>LDD-F016</t>
  </si>
  <si>
    <t>Roi Sombre des Abysses</t>
  </si>
  <si>
    <t>LDD-F017</t>
  </si>
  <si>
    <t>Reflet Infernal N°2</t>
  </si>
  <si>
    <t>LDD-F018</t>
  </si>
  <si>
    <t>Tigre Tortue</t>
  </si>
  <si>
    <t>LDD-F019</t>
  </si>
  <si>
    <t>Petit Dragon</t>
  </si>
  <si>
    <t>LDD-F020</t>
  </si>
  <si>
    <t>Âme Hinotama</t>
  </si>
  <si>
    <t>LDD-F021</t>
  </si>
  <si>
    <t>Aqua Madoor</t>
  </si>
  <si>
    <t>LDD-F022</t>
  </si>
  <si>
    <t>Kagémusha de la Flamme Bleue</t>
  </si>
  <si>
    <t>LDD-F023</t>
  </si>
  <si>
    <t>Fantôme de Flamme</t>
  </si>
  <si>
    <t>LDD-F024</t>
  </si>
  <si>
    <t>Seigneur des Ténèbres à Deux Bouches</t>
  </si>
  <si>
    <t>LDD-F025</t>
  </si>
  <si>
    <t>Dissolveroc</t>
  </si>
  <si>
    <t>LDD-F026</t>
  </si>
  <si>
    <t>Aqua Racine</t>
  </si>
  <si>
    <t>LDD-F027</t>
  </si>
  <si>
    <t>Le Furieux Roi des Mers</t>
  </si>
  <si>
    <t>LDD-F028</t>
  </si>
  <si>
    <t>Roi Fantôme Vert</t>
  </si>
  <si>
    <t>LDD-F029</t>
  </si>
  <si>
    <t>Rayon et Température</t>
  </si>
  <si>
    <t>LDD-F030</t>
  </si>
  <si>
    <t>Roi Brume</t>
  </si>
  <si>
    <t>LDD-F031</t>
  </si>
  <si>
    <t>Epée Légendaire</t>
  </si>
  <si>
    <t>LDD-F032</t>
  </si>
  <si>
    <t>Crocs Démoniaques</t>
  </si>
  <si>
    <t>LDD-F033</t>
  </si>
  <si>
    <t>Cristal Violet</t>
  </si>
  <si>
    <t>LDD-F034</t>
  </si>
  <si>
    <t>Livre d'Arts Secrets</t>
  </si>
  <si>
    <t>LDD-F035</t>
  </si>
  <si>
    <t>Jarre de Capture du Dragon</t>
  </si>
  <si>
    <t>LDD-F036</t>
  </si>
  <si>
    <t>Forêt</t>
  </si>
  <si>
    <t>LDD-F037</t>
  </si>
  <si>
    <t>Terre Dévastée</t>
  </si>
  <si>
    <t>LDD-F038</t>
  </si>
  <si>
    <t>Sogen</t>
  </si>
  <si>
    <t>LDD-F039</t>
  </si>
  <si>
    <t>Umi</t>
  </si>
  <si>
    <t>LDD-F040</t>
  </si>
  <si>
    <t>Yami</t>
  </si>
  <si>
    <t>LDD-F041</t>
  </si>
  <si>
    <t>Trou Noir</t>
  </si>
  <si>
    <t>LDD-F042</t>
  </si>
  <si>
    <t>Raigeki</t>
  </si>
  <si>
    <t>LDD-F043</t>
  </si>
  <si>
    <t>Médicament Rouge</t>
  </si>
  <si>
    <t>LDD-F044</t>
  </si>
  <si>
    <t>Etincelles</t>
  </si>
  <si>
    <t>LDD-F045</t>
  </si>
  <si>
    <t>Fissure</t>
  </si>
  <si>
    <t>LDD-F046</t>
  </si>
  <si>
    <t>Trappe</t>
  </si>
  <si>
    <t>LDD-F047</t>
  </si>
  <si>
    <t>Polymérisation</t>
  </si>
  <si>
    <t>LDD-F048</t>
  </si>
  <si>
    <t>Piège Supprimé</t>
  </si>
  <si>
    <t>LDD-F049</t>
  </si>
  <si>
    <t>Attaque en Double Fourche</t>
  </si>
  <si>
    <t>LDD-F050</t>
  </si>
  <si>
    <t>Elfe Mystique</t>
  </si>
  <si>
    <t>LDD-F051</t>
  </si>
  <si>
    <t>Tyhone</t>
  </si>
  <si>
    <t>LDD-F052</t>
  </si>
  <si>
    <t>Goule Fossoyeur</t>
  </si>
  <si>
    <t>LDD-F053</t>
  </si>
  <si>
    <t>Malédiction du Dragon</t>
  </si>
  <si>
    <t>LDD-F054</t>
  </si>
  <si>
    <t>Soldat Géant de Pierre</t>
  </si>
  <si>
    <t>LDD-F055</t>
  </si>
  <si>
    <t>Uraby</t>
  </si>
  <si>
    <t>LDD-F056</t>
  </si>
  <si>
    <t>Dragon Noir aux Yeux Rouges</t>
  </si>
  <si>
    <t>LDD-F057</t>
  </si>
  <si>
    <t>Déchireur de Cartes</t>
  </si>
  <si>
    <t>LDD-F058</t>
  </si>
  <si>
    <t>Fantôme Spirituel</t>
  </si>
  <si>
    <t>LDD-F059</t>
  </si>
  <si>
    <t>Cuirasse Epaisse</t>
  </si>
  <si>
    <t>LDD-F060</t>
  </si>
  <si>
    <t>Mangeur d'Hommes</t>
  </si>
  <si>
    <t>LDD-F061</t>
  </si>
  <si>
    <t>Esprit de la Harpe</t>
  </si>
  <si>
    <t>LDD-F062</t>
  </si>
  <si>
    <t>Armaill</t>
  </si>
  <si>
    <t>LDD-F063</t>
  </si>
  <si>
    <t>Terra le Terrible</t>
  </si>
  <si>
    <t>LDD-F064</t>
  </si>
  <si>
    <t>Kumootoko</t>
  </si>
  <si>
    <t>LDD-F065</t>
  </si>
  <si>
    <t>Chauve-Souris Meda</t>
  </si>
  <si>
    <t>LDD-F066</t>
  </si>
  <si>
    <t>Sirène Envoûtante</t>
  </si>
  <si>
    <t>LDD-F067</t>
  </si>
  <si>
    <t>Fireyarou</t>
  </si>
  <si>
    <t>LDD-F068</t>
  </si>
  <si>
    <t>Energie Sombre</t>
  </si>
  <si>
    <t>LDD-F069</t>
  </si>
  <si>
    <t>Armure Canon-Laser</t>
  </si>
  <si>
    <t>LDD-F070</t>
  </si>
  <si>
    <t>Germes Ignobles</t>
  </si>
  <si>
    <t>LDD-F071</t>
  </si>
  <si>
    <t>Arc et Flèches d'Argent</t>
  </si>
  <si>
    <t>LDD-F072</t>
  </si>
  <si>
    <t>Trésor de Dragon</t>
  </si>
  <si>
    <t>LDD-F073</t>
  </si>
  <si>
    <t>Electrofouet</t>
  </si>
  <si>
    <t>LDD-F074</t>
  </si>
  <si>
    <t>Lune Mystique</t>
  </si>
  <si>
    <t>LDD-F075</t>
  </si>
  <si>
    <t>Stop Défense</t>
  </si>
  <si>
    <t>LDD-F076</t>
  </si>
  <si>
    <t>Usine de Convertisseurs</t>
  </si>
  <si>
    <t>LDD-F077</t>
  </si>
  <si>
    <t>Elévateur de Chaleur Corporelle</t>
  </si>
  <si>
    <t>LDD-F078</t>
  </si>
  <si>
    <t>Suit le Vent</t>
  </si>
  <si>
    <t>LDD-F079</t>
  </si>
  <si>
    <t>Remède Secret du Gobelin</t>
  </si>
  <si>
    <t>LDD-F080</t>
  </si>
  <si>
    <t>Flamme Ultime</t>
  </si>
  <si>
    <t>LDD-F081</t>
  </si>
  <si>
    <t>Epées de Révélation de la Lumière</t>
  </si>
  <si>
    <t>LDD-F082</t>
  </si>
  <si>
    <t>Dragon Métallique</t>
  </si>
  <si>
    <t>LDD-F083</t>
  </si>
  <si>
    <t>Seadra Perçant</t>
  </si>
  <si>
    <t>LDD-F084</t>
  </si>
  <si>
    <t>Bête au Fil Tendu</t>
  </si>
  <si>
    <t>LDD-F085</t>
  </si>
  <si>
    <t>Oiseau au Crâne Rouge</t>
  </si>
  <si>
    <t>LDD-F086</t>
  </si>
  <si>
    <t>Ninja Armé</t>
  </si>
  <si>
    <t>LDD-F087</t>
  </si>
  <si>
    <t>Loup Fleuri</t>
  </si>
  <si>
    <t>LDD-F088</t>
  </si>
  <si>
    <t>Insecte Mangeur d'Hommes</t>
  </si>
  <si>
    <t>LDD-F089</t>
  </si>
  <si>
    <t>Misairuzamé</t>
  </si>
  <si>
    <t>LDD-F090</t>
  </si>
  <si>
    <t>Ogre d'Acier N°1</t>
  </si>
  <si>
    <t>LDD-F091</t>
  </si>
  <si>
    <t>Dragon Inférieur</t>
  </si>
  <si>
    <t>LDD-F092</t>
  </si>
  <si>
    <t>Epines des Ténèbres</t>
  </si>
  <si>
    <t>LDD-F093</t>
  </si>
  <si>
    <t>Lézard Bavant</t>
  </si>
  <si>
    <t>LDD-F094</t>
  </si>
  <si>
    <t>Etoile de Mer Cuirassée</t>
  </si>
  <si>
    <t>LDD-F095</t>
  </si>
  <si>
    <t>Chevalier Succubus</t>
  </si>
  <si>
    <t>LDD-F096</t>
  </si>
  <si>
    <t>Monster Reborn</t>
  </si>
  <si>
    <t>LDD-F097</t>
  </si>
  <si>
    <t>Jambe Droite de l'Interdit</t>
  </si>
  <si>
    <t>LDD-F098</t>
  </si>
  <si>
    <t>Jambe Gauche de l'Interdit</t>
  </si>
  <si>
    <t>LDD-F099</t>
  </si>
  <si>
    <t>Bras Droit de l'Interdit</t>
  </si>
  <si>
    <t>LDD-F100</t>
  </si>
  <si>
    <t>Bras Gauche de l'Interdit</t>
  </si>
  <si>
    <t>LDD-F101</t>
  </si>
  <si>
    <t>Exodia l'Interdit</t>
  </si>
  <si>
    <t>LDD-F102</t>
  </si>
  <si>
    <t>Gaïa le Dragon Champion</t>
  </si>
  <si>
    <t>MRD-F000</t>
  </si>
  <si>
    <t>Gardien de la Porte</t>
  </si>
  <si>
    <t>MRD-F001</t>
  </si>
  <si>
    <t>Lutin Sauvage</t>
  </si>
  <si>
    <t>MRD-F002</t>
  </si>
  <si>
    <t>Dragon Ailé, Gardien de la Forteresse N°1</t>
  </si>
  <si>
    <t>MRD-F003</t>
  </si>
  <si>
    <t>Crâne Invoqué</t>
  </si>
  <si>
    <t>MRD-F004</t>
  </si>
  <si>
    <t>Ogre de Pierre Grotto N°1</t>
  </si>
  <si>
    <t>MRD-F005</t>
  </si>
  <si>
    <t>Lézard Cuirassé</t>
  </si>
  <si>
    <t>MRD-F006</t>
  </si>
  <si>
    <t>Dard Assassin</t>
  </si>
  <si>
    <t>MRD-F007</t>
  </si>
  <si>
    <t>Larve de Papillon</t>
  </si>
  <si>
    <t>MRD-F008</t>
  </si>
  <si>
    <t>Dame Harpie</t>
  </si>
  <si>
    <t>MRD-F009</t>
  </si>
  <si>
    <t>Soeurs de Harpie</t>
  </si>
  <si>
    <t>MRD-F010</t>
  </si>
  <si>
    <t>Kojikocy</t>
  </si>
  <si>
    <t>MRD-F011</t>
  </si>
  <si>
    <t>Cocon d'Evolution</t>
  </si>
  <si>
    <t>MRD-F012</t>
  </si>
  <si>
    <t>Dragon Rampant</t>
  </si>
  <si>
    <t>MRD-F013</t>
  </si>
  <si>
    <t>Zombie Cuirassé</t>
  </si>
  <si>
    <t>MRD-F014</t>
  </si>
  <si>
    <t>Masque des Ténèbres</t>
  </si>
  <si>
    <t>MRD-F015</t>
  </si>
  <si>
    <t>Doma l'Ange du Silence</t>
  </si>
  <si>
    <t>MRD-F016</t>
  </si>
  <si>
    <t>Chapeau Magique Blanc</t>
  </si>
  <si>
    <t>MRD-F017</t>
  </si>
  <si>
    <t>Gros Oeil</t>
  </si>
  <si>
    <t>MRD-F018</t>
  </si>
  <si>
    <t>Dragon Crâne Noir</t>
  </si>
  <si>
    <t>MRD-F019</t>
  </si>
  <si>
    <t>Sorcier Masqué</t>
  </si>
  <si>
    <t>MRD-F020</t>
  </si>
  <si>
    <t>Serpent Océanique Rugissant</t>
  </si>
  <si>
    <t>MRD-F021</t>
  </si>
  <si>
    <t>Omotics Aquatique</t>
  </si>
  <si>
    <t>MRD-F022</t>
  </si>
  <si>
    <t>Attaquant au Sol Bugroth</t>
  </si>
  <si>
    <t>MRD-F023</t>
  </si>
  <si>
    <t>Petit Papillon</t>
  </si>
  <si>
    <t>MRD-F024</t>
  </si>
  <si>
    <t>Egotiste Elégant</t>
  </si>
  <si>
    <t>MRD-F025</t>
  </si>
  <si>
    <t>Sanga du Tonnerre</t>
  </si>
  <si>
    <t>MRD-F026</t>
  </si>
  <si>
    <t>Kazejin</t>
  </si>
  <si>
    <t>MRD-F027</t>
  </si>
  <si>
    <t>Suijin</t>
  </si>
  <si>
    <t>MRD-F028</t>
  </si>
  <si>
    <t>Lampe Mystique</t>
  </si>
  <si>
    <t>MRD-F029</t>
  </si>
  <si>
    <t>Scorpion d'Acier</t>
  </si>
  <si>
    <t>MRD-F030</t>
  </si>
  <si>
    <t>Ocurayon</t>
  </si>
  <si>
    <t>MRD-F031</t>
  </si>
  <si>
    <t>Léghul</t>
  </si>
  <si>
    <t>MRD-F032</t>
  </si>
  <si>
    <t>Ooguchi</t>
  </si>
  <si>
    <t>MRD-F033</t>
  </si>
  <si>
    <t>Léorme</t>
  </si>
  <si>
    <t>MRD-F034</t>
  </si>
  <si>
    <t>Jongleur Explosif</t>
  </si>
  <si>
    <t>MRD-F035</t>
  </si>
  <si>
    <t>Jinzo #7</t>
  </si>
  <si>
    <t>MRD-F036</t>
  </si>
  <si>
    <t>Magicien de la Foi</t>
  </si>
  <si>
    <t>MRD-F037</t>
  </si>
  <si>
    <t>Elfe Ancien</t>
  </si>
  <si>
    <t>MRD-F038</t>
  </si>
  <si>
    <t>Requin des Profondeurs</t>
  </si>
  <si>
    <t>MRD-F039</t>
  </si>
  <si>
    <t>Habitant des Profondeurs</t>
  </si>
  <si>
    <t>MRD-F040</t>
  </si>
  <si>
    <t>Golem Destructeur</t>
  </si>
  <si>
    <t>MRD-F041</t>
  </si>
  <si>
    <t>Attaque Kaminari</t>
  </si>
  <si>
    <t>MRD-F042</t>
  </si>
  <si>
    <t>Fleur Arc-en-Ciel</t>
  </si>
  <si>
    <t>MRD-F043</t>
  </si>
  <si>
    <t>Morinphène</t>
  </si>
  <si>
    <t>MRD-F044</t>
  </si>
  <si>
    <t>Méga Thunderball</t>
  </si>
  <si>
    <t>MRD-F045</t>
  </si>
  <si>
    <t>Tongyo</t>
  </si>
  <si>
    <t>MRD-F046</t>
  </si>
  <si>
    <t>Impératrice Juge</t>
  </si>
  <si>
    <t>MRD-F047</t>
  </si>
  <si>
    <t>Monstre Pâle</t>
  </si>
  <si>
    <t>MRD-F048</t>
  </si>
  <si>
    <t>Lézard Électrique</t>
  </si>
  <si>
    <t>MRD-F049</t>
  </si>
  <si>
    <t>Araignée Chasseuse</t>
  </si>
  <si>
    <t>MRD-F050</t>
  </si>
  <si>
    <t>Ancien Guerrier Lézard</t>
  </si>
  <si>
    <t>MRD-F051</t>
  </si>
  <si>
    <t>Queen's Double</t>
  </si>
  <si>
    <t>MRD-F052</t>
  </si>
  <si>
    <t>Trent</t>
  </si>
  <si>
    <t>MRD-F053</t>
  </si>
  <si>
    <t>Magicien du Disque</t>
  </si>
  <si>
    <t>MRD-F054</t>
  </si>
  <si>
    <t>Hyosube</t>
  </si>
  <si>
    <t>MRD-F055</t>
  </si>
  <si>
    <t>Hibikime</t>
  </si>
  <si>
    <t>MRD-F056</t>
  </si>
  <si>
    <t>Piège Truqué</t>
  </si>
  <si>
    <t>MRD-F057</t>
  </si>
  <si>
    <t>Hommage aux Damnés</t>
  </si>
  <si>
    <t>MRD-F058</t>
  </si>
  <si>
    <t>Libération d'Âme</t>
  </si>
  <si>
    <t>MRD-F059</t>
  </si>
  <si>
    <t>Le Cercueil Joyeux</t>
  </si>
  <si>
    <t>MRD-F060</t>
  </si>
  <si>
    <t>Changement de Coeur</t>
  </si>
  <si>
    <t>MRD-F061</t>
  </si>
  <si>
    <t>Bébé Dragon</t>
  </si>
  <si>
    <t>MRD-F062</t>
  </si>
  <si>
    <t>Dragon des Ténèbres</t>
  </si>
  <si>
    <t>MRD-F063</t>
  </si>
  <si>
    <t>Garde des Marais</t>
  </si>
  <si>
    <t>MRD-F064</t>
  </si>
  <si>
    <t>Boeuf de Combat</t>
  </si>
  <si>
    <t>MRD-F065</t>
  </si>
  <si>
    <t>Magicien du Temps</t>
  </si>
  <si>
    <t>MRD-F066</t>
  </si>
  <si>
    <t>Saggi le Clown des Ténèbres</t>
  </si>
  <si>
    <t>MRD-F067</t>
  </si>
  <si>
    <t>Charmeur de Dragon</t>
  </si>
  <si>
    <t>MRD-F068</t>
  </si>
  <si>
    <t>Mage Illusionniste Anonyme</t>
  </si>
  <si>
    <t>MRD-F069</t>
  </si>
  <si>
    <t>Sangan</t>
  </si>
  <si>
    <t>MRD-F070</t>
  </si>
  <si>
    <t>Grand Papillon</t>
  </si>
  <si>
    <t>MRD-F071</t>
  </si>
  <si>
    <t>Kuriboh</t>
  </si>
  <si>
    <t>MRD-F072</t>
  </si>
  <si>
    <t>Méduse</t>
  </si>
  <si>
    <t>MRD-F073</t>
  </si>
  <si>
    <t>Château des Illusions</t>
  </si>
  <si>
    <t>MRD-F074</t>
  </si>
  <si>
    <t>Roi de Yamimakai</t>
  </si>
  <si>
    <t>MRD-F075</t>
  </si>
  <si>
    <t>Tortue Catapulte</t>
  </si>
  <si>
    <t>MRD-F076</t>
  </si>
  <si>
    <t>Cavalier Mystique</t>
  </si>
  <si>
    <t>MRD-F077</t>
  </si>
  <si>
    <t>Cavalier Enragé</t>
  </si>
  <si>
    <t>MRD-F078</t>
  </si>
  <si>
    <t>Clown Grossier</t>
  </si>
  <si>
    <t>MRD-F079</t>
  </si>
  <si>
    <t>Roi des Fantômes</t>
  </si>
  <si>
    <t>MRD-F080</t>
  </si>
  <si>
    <t>Clown de Rêve</t>
  </si>
  <si>
    <t>MRD-F081</t>
  </si>
  <si>
    <t>Sagesse Salie</t>
  </si>
  <si>
    <t>MRD-F082</t>
  </si>
  <si>
    <t>Cerveau Ancien</t>
  </si>
  <si>
    <t>MRD-F083</t>
  </si>
  <si>
    <t>Gardien du Labyrinthe</t>
  </si>
  <si>
    <t>MRD-F084</t>
  </si>
  <si>
    <t>Rat Préventif</t>
  </si>
  <si>
    <t>MRD-F085</t>
  </si>
  <si>
    <t>Le Petit Spadassin d'Aile</t>
  </si>
  <si>
    <t>MRD-F086</t>
  </si>
  <si>
    <t>Princesse de Tsurugi</t>
  </si>
  <si>
    <t>MRD-F087</t>
  </si>
  <si>
    <t>Protectrice du Trône</t>
  </si>
  <si>
    <t>MRD-F088</t>
  </si>
  <si>
    <t>Feu Foudroyant</t>
  </si>
  <si>
    <t>MRD-F089</t>
  </si>
  <si>
    <t>Jirai Gumo</t>
  </si>
  <si>
    <t>MRD-F090</t>
  </si>
  <si>
    <t>Goule d'Ombre</t>
  </si>
  <si>
    <t>MRD-F091</t>
  </si>
  <si>
    <t>Char du Labyrinthe</t>
  </si>
  <si>
    <t>MRD-F092</t>
  </si>
  <si>
    <t>Ryu-Kishin le Puissant</t>
  </si>
  <si>
    <t>MRD-F093</t>
  </si>
  <si>
    <t>Bickuribox</t>
  </si>
  <si>
    <t>MRD-F094</t>
  </si>
  <si>
    <t>Giltia, Chevalier des Ténèbres</t>
  </si>
  <si>
    <t>MRD-F095</t>
  </si>
  <si>
    <t>Araignée Lanceuse</t>
  </si>
  <si>
    <t>MRD-F096</t>
  </si>
  <si>
    <t>Loup Giga-Tech</t>
  </si>
  <si>
    <t>MRD-F097</t>
  </si>
  <si>
    <t>Dragon du Tonnerre</t>
  </si>
  <si>
    <t>MRD-F098</t>
  </si>
  <si>
    <t>Poisson aux 7 Couleurs</t>
  </si>
  <si>
    <t>MRD-F099</t>
  </si>
  <si>
    <t>L'Immortel du Tonnerre</t>
  </si>
  <si>
    <t>MRD-F100</t>
  </si>
  <si>
    <t>Aigle Puni</t>
  </si>
  <si>
    <t>MRD-F101</t>
  </si>
  <si>
    <t>Insectes Soldats Volants</t>
  </si>
  <si>
    <t>MRD-F102</t>
  </si>
  <si>
    <t>Hoshiningen</t>
  </si>
  <si>
    <t>MRD-F103</t>
  </si>
  <si>
    <t>Roi Musicien</t>
  </si>
  <si>
    <t>MRD-F104</t>
  </si>
  <si>
    <t>Yado Karu</t>
  </si>
  <si>
    <t>MRD-F105</t>
  </si>
  <si>
    <t>Cybersaurus</t>
  </si>
  <si>
    <t>MRD-F106</t>
  </si>
  <si>
    <t>Soldat Canon</t>
  </si>
  <si>
    <t>MRD-F107</t>
  </si>
  <si>
    <t>Muka Muka</t>
  </si>
  <si>
    <t>MRD-F108</t>
  </si>
  <si>
    <t>Boucher de Bistro</t>
  </si>
  <si>
    <t>MRD-F109</t>
  </si>
  <si>
    <t>Garçon-Etoile</t>
  </si>
  <si>
    <t>MRD-F110</t>
  </si>
  <si>
    <t>Milus Radieux</t>
  </si>
  <si>
    <t>MRD-F111</t>
  </si>
  <si>
    <t>Cérébrus de Flammes</t>
  </si>
  <si>
    <t>MRD-F112</t>
  </si>
  <si>
    <t>Niwatori</t>
  </si>
  <si>
    <t>MRD-F113</t>
  </si>
  <si>
    <t>Elfe des Ténèbres</t>
  </si>
  <si>
    <t>MRD-F114</t>
  </si>
  <si>
    <t>Champihomme N°2</t>
  </si>
  <si>
    <t>MRD-F115</t>
  </si>
  <si>
    <t>Garde des Laves</t>
  </si>
  <si>
    <t>MRD-F116</t>
  </si>
  <si>
    <t>Sorcière de la Forêt Noire</t>
  </si>
  <si>
    <t>MRD-F117</t>
  </si>
  <si>
    <t>Petite Chimère</t>
  </si>
  <si>
    <t>MRD-F118</t>
  </si>
  <si>
    <t>Lamevol</t>
  </si>
  <si>
    <t>MRD-F119</t>
  </si>
  <si>
    <t>Dame de la Foi</t>
  </si>
  <si>
    <t>MRD-F120</t>
  </si>
  <si>
    <t>Dragon du Tonnerre à Deux Têtes</t>
  </si>
  <si>
    <t>MRD-F121</t>
  </si>
  <si>
    <t>Apprenti Sorcier</t>
  </si>
  <si>
    <t>MRD-F122</t>
  </si>
  <si>
    <t>Couronne aux Ailes Bleues</t>
  </si>
  <si>
    <t>MRD-F123</t>
  </si>
  <si>
    <t>Crâne Chevalier</t>
  </si>
  <si>
    <t>MRD-F124</t>
  </si>
  <si>
    <t>Gazelle, Roi des Bêtes Mythiques</t>
  </si>
  <si>
    <t>MRD-F125</t>
  </si>
  <si>
    <t>Garnecia Eléfantis</t>
  </si>
  <si>
    <t>MRD-F126</t>
  </si>
  <si>
    <t>Revolver Dragon</t>
  </si>
  <si>
    <t>MRD-F127</t>
  </si>
  <si>
    <t>Jugement Solennel</t>
  </si>
  <si>
    <t>MRD-F128</t>
  </si>
  <si>
    <t>Brouilleur Magique</t>
  </si>
  <si>
    <t>MRD-F129</t>
  </si>
  <si>
    <t>Sept Outils du Bandit</t>
  </si>
  <si>
    <t>MRD-F130</t>
  </si>
  <si>
    <t>Corne du Paradis</t>
  </si>
  <si>
    <t>MRD-F131</t>
  </si>
  <si>
    <t>Bouclier et Epée</t>
  </si>
  <si>
    <t>MRD-F132</t>
  </si>
  <si>
    <t>Epée des Profondeurs</t>
  </si>
  <si>
    <t>MRD-F133</t>
  </si>
  <si>
    <t>Blocage d'Attaque</t>
  </si>
  <si>
    <t>MRD-F134</t>
  </si>
  <si>
    <t>La Petite Fille Malheureuse</t>
  </si>
  <si>
    <t>MRD-F135</t>
  </si>
  <si>
    <t>Gobelin de Robbin</t>
  </si>
  <si>
    <t>MRD-F136</t>
  </si>
  <si>
    <t>Infection Microbienne</t>
  </si>
  <si>
    <t>MRD-F137</t>
  </si>
  <si>
    <t>Potion Paralysante</t>
  </si>
  <si>
    <t>MRD-F138</t>
  </si>
  <si>
    <t>Force de Miroir</t>
  </si>
  <si>
    <t>MRD-F139</t>
  </si>
  <si>
    <t>Anneau de Magnétisme</t>
  </si>
  <si>
    <t>MRD-F140</t>
  </si>
  <si>
    <t>Partagez la Douleur</t>
  </si>
  <si>
    <t>MRD-F141</t>
  </si>
  <si>
    <t>Stim-Pac</t>
  </si>
  <si>
    <t>MRD-F142</t>
  </si>
  <si>
    <t>Violent Orage</t>
  </si>
  <si>
    <t>MRD-F143</t>
  </si>
  <si>
    <t>Dragon Millénaire</t>
  </si>
  <si>
    <t>MDM-F000</t>
  </si>
  <si>
    <t>Dragon Toon aux Yeux Bleus</t>
  </si>
  <si>
    <t>MDM-F001</t>
  </si>
  <si>
    <t>Chevalier Pingouin</t>
  </si>
  <si>
    <t>MDM-F002</t>
  </si>
  <si>
    <t>Hache du Désespoir</t>
  </si>
  <si>
    <t>MDM-F003</t>
  </si>
  <si>
    <t>Pendentif Noir</t>
  </si>
  <si>
    <t>MDM-F004</t>
  </si>
  <si>
    <t>Corne de Lumière</t>
  </si>
  <si>
    <t>MDM-F005</t>
  </si>
  <si>
    <t>Nuzzler Maléfique</t>
  </si>
  <si>
    <t>MDM-F006</t>
  </si>
  <si>
    <t>Cercle Envoûtant</t>
  </si>
  <si>
    <t>MDM-F007</t>
  </si>
  <si>
    <t>Poisson Métallique</t>
  </si>
  <si>
    <t>MDM-F008</t>
  </si>
  <si>
    <t>Serpent Electrique</t>
  </si>
  <si>
    <t>MDM-F009</t>
  </si>
  <si>
    <t>Reine Oiseau</t>
  </si>
  <si>
    <t>MDM-F010</t>
  </si>
  <si>
    <t>Ameba</t>
  </si>
  <si>
    <t>MDM-F011</t>
  </si>
  <si>
    <t>Paon</t>
  </si>
  <si>
    <t>MDM-F012</t>
  </si>
  <si>
    <t>Maha Vailo</t>
  </si>
  <si>
    <t>MDM-F013</t>
  </si>
  <si>
    <t>Gardien de la Salle du Trône</t>
  </si>
  <si>
    <t>MDM-F014</t>
  </si>
  <si>
    <t>Kraken de Feu</t>
  </si>
  <si>
    <t>MDM-F015</t>
  </si>
  <si>
    <t>Minar</t>
  </si>
  <si>
    <t>MDM-F016</t>
  </si>
  <si>
    <t>Griggle</t>
  </si>
  <si>
    <t>MDM-F017</t>
  </si>
  <si>
    <t>Tyhone n°2</t>
  </si>
  <si>
    <t>MDM-F018</t>
  </si>
  <si>
    <t>L'Ancien de la Forêt</t>
  </si>
  <si>
    <t>MDM-F019</t>
  </si>
  <si>
    <t>Dark Witch</t>
  </si>
  <si>
    <t>MDM-F020</t>
  </si>
  <si>
    <t>Bulletin Météo</t>
  </si>
  <si>
    <t>MDM-F021</t>
  </si>
  <si>
    <t>Escargot Mécanique</t>
  </si>
  <si>
    <t>MDM-F022</t>
  </si>
  <si>
    <t>Tortue Géante Mangeuse de Flammes</t>
  </si>
  <si>
    <t>MDM-F023</t>
  </si>
  <si>
    <t>Bête Liquéfiée</t>
  </si>
  <si>
    <t>MDM-F024</t>
  </si>
  <si>
    <t>Eclaireur de Hiro</t>
  </si>
  <si>
    <t>MDM-F025</t>
  </si>
  <si>
    <t>Gyojin du Raz-de-Marée</t>
  </si>
  <si>
    <t>MDM-F026</t>
  </si>
  <si>
    <t>Usurpatrice du Trône</t>
  </si>
  <si>
    <t>MDM-F027</t>
  </si>
  <si>
    <t>Corbeau à Fouet</t>
  </si>
  <si>
    <t>MDM-F028</t>
  </si>
  <si>
    <t>Machine à Sous</t>
  </si>
  <si>
    <t>MDM-F029</t>
  </si>
  <si>
    <t>Le Renoncé</t>
  </si>
  <si>
    <t>MDM-F030</t>
  </si>
  <si>
    <t>Archère Pourpre</t>
  </si>
  <si>
    <t>MDM-F031</t>
  </si>
  <si>
    <t>Serviteur des Protecteurs du Tombeau</t>
  </si>
  <si>
    <t>MDM-F032</t>
  </si>
  <si>
    <t>Malédiction du Démon</t>
  </si>
  <si>
    <t>MDM-F033</t>
  </si>
  <si>
    <t>Gobelin Parvenu</t>
  </si>
  <si>
    <t>MDM-F034</t>
  </si>
  <si>
    <t>Péage</t>
  </si>
  <si>
    <t>MDM-F035</t>
  </si>
  <si>
    <t>Destin Final</t>
  </si>
  <si>
    <t>MDM-F036</t>
  </si>
  <si>
    <t>Vol à l'Arraché</t>
  </si>
  <si>
    <t>MDM-F037</t>
  </si>
  <si>
    <t>Choeur du Sanctuaire</t>
  </si>
  <si>
    <t>MDM-F038</t>
  </si>
  <si>
    <t>Confiscation</t>
  </si>
  <si>
    <t>MDM-F039</t>
  </si>
  <si>
    <t>Duo de Délinquants</t>
  </si>
  <si>
    <t>MDM-F040</t>
  </si>
  <si>
    <t>Approche des Ténèbres</t>
  </si>
  <si>
    <t>MDM-F041</t>
  </si>
  <si>
    <t>Miroir de Fée</t>
  </si>
  <si>
    <t>MDM-F042</t>
  </si>
  <si>
    <t>Tailleur de l'Indécis</t>
  </si>
  <si>
    <t>MDM-F043</t>
  </si>
  <si>
    <t>Charge Intrépide</t>
  </si>
  <si>
    <t>MDM-F044</t>
  </si>
  <si>
    <t>Le Gardien Fiable</t>
  </si>
  <si>
    <t>MDM-F045</t>
  </si>
  <si>
    <t>La Sentinelle Inflexible</t>
  </si>
  <si>
    <t>MDM-F046</t>
  </si>
  <si>
    <t>Energie en Chaîne</t>
  </si>
  <si>
    <t>MDM-F047</t>
  </si>
  <si>
    <t>Typhon d'Espace Mystique</t>
  </si>
  <si>
    <t>MDM-F048</t>
  </si>
  <si>
    <t>Tornade Géante</t>
  </si>
  <si>
    <t>MDM-F049</t>
  </si>
  <si>
    <t>Choix Douloureux</t>
  </si>
  <si>
    <t>MDM-F050</t>
  </si>
  <si>
    <t>Crochet de Serpent</t>
  </si>
  <si>
    <t>MDM-F051</t>
  </si>
  <si>
    <t>Rituel de la Noire Illusion</t>
  </si>
  <si>
    <t>MDM-F052</t>
  </si>
  <si>
    <t>Octoberser</t>
  </si>
  <si>
    <t>MDM-F053</t>
  </si>
  <si>
    <t>Kappa Psychique</t>
  </si>
  <si>
    <t>MDM-F054</t>
  </si>
  <si>
    <t>Corne de l'Unicorne</t>
  </si>
  <si>
    <t>MDM-F055</t>
  </si>
  <si>
    <t>Mur du Labyrinthe</t>
  </si>
  <si>
    <t>MDM-F056</t>
  </si>
  <si>
    <t>Ombre du Mur</t>
  </si>
  <si>
    <t>MDM-F057</t>
  </si>
  <si>
    <t>Twin Long Rods n°2</t>
  </si>
  <si>
    <t>MDM-F058</t>
  </si>
  <si>
    <t>Ogre de Granit Grotto</t>
  </si>
  <si>
    <t>MDM-F059</t>
  </si>
  <si>
    <t>Labyrinthe Magique</t>
  </si>
  <si>
    <t>MDM-F060</t>
  </si>
  <si>
    <t>Repos Éternel</t>
  </si>
  <si>
    <t>MDM-F061</t>
  </si>
  <si>
    <t>Mégamorphe</t>
  </si>
  <si>
    <t>MDM-F062</t>
  </si>
  <si>
    <t>Danse Inaugurale</t>
  </si>
  <si>
    <t>MDM-F063</t>
  </si>
  <si>
    <t>Recette de Hamburger</t>
  </si>
  <si>
    <t>MDM-F064</t>
  </si>
  <si>
    <t>Maison du Ruban Adhésif</t>
  </si>
  <si>
    <t>MDM-F065</t>
  </si>
  <si>
    <t>Mangegaboon</t>
  </si>
  <si>
    <t>MDM-F066</t>
  </si>
  <si>
    <t>Serment de la Tortue</t>
  </si>
  <si>
    <t>MDM-F067</t>
  </si>
  <si>
    <t>Performance de l'Epée</t>
  </si>
  <si>
    <t>MDM-F068</t>
  </si>
  <si>
    <t>Burger Affamé</t>
  </si>
  <si>
    <t>MDM-F069</t>
  </si>
  <si>
    <t>Crabe-Tortue</t>
  </si>
  <si>
    <t>MDM-F070</t>
  </si>
  <si>
    <t>Ryu-Ran</t>
  </si>
  <si>
    <t>MDM-F071</t>
  </si>
  <si>
    <t>Manga Ryu-Ran</t>
  </si>
  <si>
    <t>MDM-F072</t>
  </si>
  <si>
    <t>Sirène Toon</t>
  </si>
  <si>
    <t>MDM-F073</t>
  </si>
  <si>
    <t>Crâne Invoqué Toon</t>
  </si>
  <si>
    <t>MDM-F074</t>
  </si>
  <si>
    <t>Jigen Bakudan</t>
  </si>
  <si>
    <t>MDM-F075</t>
  </si>
  <si>
    <t>Hyozanryu</t>
  </si>
  <si>
    <t>MDM-F076</t>
  </si>
  <si>
    <t>Monde des Toons</t>
  </si>
  <si>
    <t>MDM-F077</t>
  </si>
  <si>
    <t>Cyberjarre</t>
  </si>
  <si>
    <t>MDM-F078</t>
  </si>
  <si>
    <t>Chasseur de la Lumière</t>
  </si>
  <si>
    <t>MDM-F079</t>
  </si>
  <si>
    <t>Rat Géant</t>
  </si>
  <si>
    <t>MDM-F080</t>
  </si>
  <si>
    <t>Senju aux Mille Mains</t>
  </si>
  <si>
    <t>MDM-F081</t>
  </si>
  <si>
    <t>Tortue OVNI</t>
  </si>
  <si>
    <t>MDM-F082</t>
  </si>
  <si>
    <t>Attaquant Eclair</t>
  </si>
  <si>
    <t>MDM-F083</t>
  </si>
  <si>
    <t>Karatéka</t>
  </si>
  <si>
    <t>MDM-F084</t>
  </si>
  <si>
    <t>Zèbre des Ténèbres</t>
  </si>
  <si>
    <t>MDM-F085</t>
  </si>
  <si>
    <t>Germe Géant</t>
  </si>
  <si>
    <t>MDM-F086</t>
  </si>
  <si>
    <t>Momonga Agile</t>
  </si>
  <si>
    <t>MDM-F087</t>
  </si>
  <si>
    <t>Familier des Ténèbres</t>
  </si>
  <si>
    <t>MDM-F088</t>
  </si>
  <si>
    <t>Ange Lumineux</t>
  </si>
  <si>
    <t>MDM-F089</t>
  </si>
  <si>
    <t>Sanglier-Soldat</t>
  </si>
  <si>
    <t>MDM-F090</t>
  </si>
  <si>
    <t>Mère Grizzly</t>
  </si>
  <si>
    <t>MDM-F091</t>
  </si>
  <si>
    <t>Kamakiri Volant n°1</t>
  </si>
  <si>
    <t>MDM-F092</t>
  </si>
  <si>
    <t>Cloche de Cérémonie</t>
  </si>
  <si>
    <t>MDM-F093</t>
  </si>
  <si>
    <t>Oiseau Supersonique</t>
  </si>
  <si>
    <t>MDM-F094</t>
  </si>
  <si>
    <t>Tomate Mystique</t>
  </si>
  <si>
    <t>MDM-F095</t>
  </si>
  <si>
    <t>Kotodama</t>
  </si>
  <si>
    <t>MDM-F096</t>
  </si>
  <si>
    <t>Puissance de Gaïa</t>
  </si>
  <si>
    <t>MDM-F097</t>
  </si>
  <si>
    <t>Umiiruka</t>
  </si>
  <si>
    <t>MDM-F098</t>
  </si>
  <si>
    <t>Destruction en Fusion</t>
  </si>
  <si>
    <t>MDM-F099</t>
  </si>
  <si>
    <t>Courant d'Air Ascendant</t>
  </si>
  <si>
    <t>MDM-F100</t>
  </si>
  <si>
    <t>Eclat Lumineux</t>
  </si>
  <si>
    <t>MDM-F101</t>
  </si>
  <si>
    <t>Zone de Plasma Mystique</t>
  </si>
  <si>
    <t>MDM-F102</t>
  </si>
  <si>
    <t>Messager de Paix</t>
  </si>
  <si>
    <t>MDM-F103</t>
  </si>
  <si>
    <t>Guerrier Castor</t>
  </si>
  <si>
    <t>MDM-F104</t>
  </si>
  <si>
    <t>Cimetière de Mammouth</t>
  </si>
  <si>
    <t>MDM-F105</t>
  </si>
  <si>
    <t>Néo le Spadassin Magique</t>
  </si>
  <si>
    <t>MDM-F106</t>
  </si>
  <si>
    <t>Coffre Mangeur d'Hommes</t>
  </si>
  <si>
    <t>MDM-F107</t>
  </si>
  <si>
    <t>Géant Hitotsu-Me</t>
  </si>
  <si>
    <t>MDM-F108</t>
  </si>
  <si>
    <t>Ookazi</t>
  </si>
  <si>
    <t>MDM-F109</t>
  </si>
  <si>
    <t>MDM-F110</t>
  </si>
  <si>
    <t>Hane-Hane</t>
  </si>
  <si>
    <t>MDM-F111</t>
  </si>
  <si>
    <t>Spadassin des Flammes</t>
  </si>
  <si>
    <t>MDM-F112</t>
  </si>
  <si>
    <t>Jugement Cauchemardesque</t>
  </si>
  <si>
    <t>MDM-F113</t>
  </si>
  <si>
    <t>Fusionniste</t>
  </si>
  <si>
    <t>MDM-F114</t>
  </si>
  <si>
    <t>Petit Ange</t>
  </si>
  <si>
    <t>MDM-F115</t>
  </si>
  <si>
    <t>Mouton Mystique n°2</t>
  </si>
  <si>
    <t>MDM-F116</t>
  </si>
  <si>
    <t>Masaki le Spadassin Légendaire</t>
  </si>
  <si>
    <t>MDM-F117</t>
  </si>
  <si>
    <t>Kurama</t>
  </si>
  <si>
    <t>MDM-F118</t>
  </si>
  <si>
    <t>Puissance de Kaishin</t>
  </si>
  <si>
    <t>MDM-F119</t>
  </si>
  <si>
    <t>Montagne</t>
  </si>
  <si>
    <t>MDM-F120</t>
  </si>
  <si>
    <t>Hinotama</t>
  </si>
  <si>
    <t>MDM-F121</t>
  </si>
  <si>
    <t>Guerrier Karbonala</t>
  </si>
  <si>
    <t>MDM-F122</t>
  </si>
  <si>
    <t>Larvas</t>
  </si>
  <si>
    <t>MDM-F123</t>
  </si>
  <si>
    <t>M-Guerrier n°1</t>
  </si>
  <si>
    <t>MDM-F124</t>
  </si>
  <si>
    <t>M-Guerrier n°2</t>
  </si>
  <si>
    <t>MDM-F125</t>
  </si>
  <si>
    <t>Panda Fou</t>
  </si>
  <si>
    <t>MDM-F126</t>
  </si>
  <si>
    <t>Dragoness le Chevalier Malfaisant</t>
  </si>
  <si>
    <t>MDM-F127</t>
  </si>
  <si>
    <t>Dragon Bouclier à un Oeil</t>
  </si>
  <si>
    <t>MDM-F128</t>
  </si>
  <si>
    <t>Grès</t>
  </si>
  <si>
    <t>MDM-F129</t>
  </si>
  <si>
    <t>Pot de Cupidité</t>
  </si>
  <si>
    <t>MDM-F130</t>
  </si>
  <si>
    <t>Dragon-Serpent Nocturne</t>
  </si>
  <si>
    <t>SDP-F000</t>
  </si>
  <si>
    <t>Jinzo</t>
  </si>
  <si>
    <t>SDP-F001</t>
  </si>
  <si>
    <t>Ogre d'Acier Grotto n°2</t>
  </si>
  <si>
    <t>SDP-F002</t>
  </si>
  <si>
    <t>Geedo à Trois Têtes</t>
  </si>
  <si>
    <t>SDP-F003</t>
  </si>
  <si>
    <t>Parasite Paracide</t>
  </si>
  <si>
    <t>SDP-F004</t>
  </si>
  <si>
    <t>Brelan de 7</t>
  </si>
  <si>
    <t>SDP-F005</t>
  </si>
  <si>
    <t>Epée de la Force de la Lumière</t>
  </si>
  <si>
    <t>SDP-F006</t>
  </si>
  <si>
    <t>Destruction en Chaîne</t>
  </si>
  <si>
    <t>SDP-F007</t>
  </si>
  <si>
    <t>Sceau Temporel</t>
  </si>
  <si>
    <t>SDP-F008</t>
  </si>
  <si>
    <t>Profanateur de Tombes</t>
  </si>
  <si>
    <t>SDP-F009</t>
  </si>
  <si>
    <t>Cadeau de l'Elfe Mystique</t>
  </si>
  <si>
    <t>SDP-F010</t>
  </si>
  <si>
    <t>L'Oeil de la Vérité</t>
  </si>
  <si>
    <t>SDP-F011</t>
  </si>
  <si>
    <t>Tornade de Poussière</t>
  </si>
  <si>
    <t>SDP-F012</t>
  </si>
  <si>
    <t>Appel de l'Être Hanté</t>
  </si>
  <si>
    <t>SDP-F013</t>
  </si>
  <si>
    <t>Livre de Loi de Salomon</t>
  </si>
  <si>
    <t>SDP-F014</t>
  </si>
  <si>
    <t>Secousse Sismique</t>
  </si>
  <si>
    <t>SDP-F015</t>
  </si>
  <si>
    <t>Javelot Enchanté</t>
  </si>
  <si>
    <t>SDP-F016</t>
  </si>
  <si>
    <t>Mur Miroir</t>
  </si>
  <si>
    <t>SDP-F017</t>
  </si>
  <si>
    <t>Rafale</t>
  </si>
  <si>
    <t>SDP-F018</t>
  </si>
  <si>
    <t>Neige Impérieuse</t>
  </si>
  <si>
    <t>SDP-F019</t>
  </si>
  <si>
    <t>Cuirasse de Verre</t>
  </si>
  <si>
    <t>SDP-F020</t>
  </si>
  <si>
    <t>Suppression du Monde</t>
  </si>
  <si>
    <t>SDP-F021</t>
  </si>
  <si>
    <t>Sonde Mystique</t>
  </si>
  <si>
    <t>SDP-F022</t>
  </si>
  <si>
    <t>Détecteur de Métaux</t>
  </si>
  <si>
    <t>SDP-F023</t>
  </si>
  <si>
    <t>Guérisseur Angélique</t>
  </si>
  <si>
    <t>SDP-F024</t>
  </si>
  <si>
    <t>S'Approprier</t>
  </si>
  <si>
    <t>SDP-F025</t>
  </si>
  <si>
    <t>Réquisition Forcée</t>
  </si>
  <si>
    <t>SDP-F026</t>
  </si>
  <si>
    <t>Chirurgie ADN</t>
  </si>
  <si>
    <t>SDP-F027</t>
  </si>
  <si>
    <t>Règles Tribales</t>
  </si>
  <si>
    <t>SDP-F028</t>
  </si>
  <si>
    <t>Soldat de Réserve</t>
  </si>
  <si>
    <t>SDP-F029</t>
  </si>
  <si>
    <t>Emeute Majeure</t>
  </si>
  <si>
    <t>SDP-F030</t>
  </si>
  <si>
    <t>Cessez-le-Feu</t>
  </si>
  <si>
    <t>SDP-F031</t>
  </si>
  <si>
    <t>Lumière d'Intervention Divine</t>
  </si>
  <si>
    <t>SDP-F032</t>
  </si>
  <si>
    <t>Jouer Carte sur Table</t>
  </si>
  <si>
    <t>SDP-F033</t>
  </si>
  <si>
    <t>Chapeaux Magiques</t>
  </si>
  <si>
    <t>SDP-F034</t>
  </si>
  <si>
    <t>Seigneur de la Suppression</t>
  </si>
  <si>
    <t>SDP-F035</t>
  </si>
  <si>
    <t>Seigneur de l'Extermination</t>
  </si>
  <si>
    <t>SDP-F036</t>
  </si>
  <si>
    <t>Le Tombeau Vide</t>
  </si>
  <si>
    <t>SDP-F037</t>
  </si>
  <si>
    <t>Enterrement Prématuré</t>
  </si>
  <si>
    <t>SDP-F038</t>
  </si>
  <si>
    <t>Inspection</t>
  </si>
  <si>
    <t>SDP-F039</t>
  </si>
  <si>
    <t>Prohibition</t>
  </si>
  <si>
    <t>SDP-F040</t>
  </si>
  <si>
    <t>Morphojarre N°2</t>
  </si>
  <si>
    <t>SDP-F041</t>
  </si>
  <si>
    <t>Champion des Flammes</t>
  </si>
  <si>
    <t>SDP-F042</t>
  </si>
  <si>
    <t>Dragon de Feu à Deux Têtes</t>
  </si>
  <si>
    <t>SDP-F043</t>
  </si>
  <si>
    <t>Soldat du Feu Noir N°1</t>
  </si>
  <si>
    <t>SDP-F044</t>
  </si>
  <si>
    <t>M. Volcano</t>
  </si>
  <si>
    <t>SDP-F045</t>
  </si>
  <si>
    <t>Soldat du Feu Noir N°2</t>
  </si>
  <si>
    <t>SDP-F046</t>
  </si>
  <si>
    <t>Kiseitai</t>
  </si>
  <si>
    <t>SDP-F047</t>
  </si>
  <si>
    <t>Cyberfaucon</t>
  </si>
  <si>
    <t>SDP-F048</t>
  </si>
  <si>
    <t>Kamakiri Volant n°2</t>
  </si>
  <si>
    <t>SDP-F049</t>
  </si>
  <si>
    <t>Eclaireur du Ciel</t>
  </si>
  <si>
    <t>SDP-F050</t>
  </si>
  <si>
    <t>Buster Blader</t>
  </si>
  <si>
    <t>SDP-F051</t>
  </si>
  <si>
    <t>Michizure</t>
  </si>
  <si>
    <t>SDP-F052</t>
  </si>
  <si>
    <t>Fonctionnaire Gobelin</t>
  </si>
  <si>
    <t>SDP-F053</t>
  </si>
  <si>
    <t>Gamble</t>
  </si>
  <si>
    <t>SDP-F054</t>
  </si>
  <si>
    <t>Encaisse et Frappe</t>
  </si>
  <si>
    <t>SDP-F055</t>
  </si>
  <si>
    <t>Voeux Solennels</t>
  </si>
  <si>
    <t>SDP-F056</t>
  </si>
  <si>
    <t>L'Appel du Squelette</t>
  </si>
  <si>
    <t>SDP-F057</t>
  </si>
  <si>
    <t>Vermine Bubonique</t>
  </si>
  <si>
    <t>SDP-F058</t>
  </si>
  <si>
    <t>Chauve-Souris Sinistre</t>
  </si>
  <si>
    <t>SDP-F059</t>
  </si>
  <si>
    <t>Oni Tank T-34</t>
  </si>
  <si>
    <t>SDP-F060</t>
  </si>
  <si>
    <t>Overdrive</t>
  </si>
  <si>
    <t>SDP-F061</t>
  </si>
  <si>
    <t>Terre Embrasée</t>
  </si>
  <si>
    <t>SDP-F062</t>
  </si>
  <si>
    <t>Onde Glacée</t>
  </si>
  <si>
    <t>SDP-F063</t>
  </si>
  <si>
    <t>Impact de Météores Féeriques</t>
  </si>
  <si>
    <t>SDP-F064</t>
  </si>
  <si>
    <t>Limiter Removal</t>
  </si>
  <si>
    <t>SDP-F065</t>
  </si>
  <si>
    <t>Pluie de Compassion</t>
  </si>
  <si>
    <t>SDP-F066</t>
  </si>
  <si>
    <t>Guérison de Monstre</t>
  </si>
  <si>
    <t>SDP-F067</t>
  </si>
  <si>
    <t>Transfert</t>
  </si>
  <si>
    <t>SDP-F068</t>
  </si>
  <si>
    <t>Imitation d'Insecte</t>
  </si>
  <si>
    <t>SDP-F069</t>
  </si>
  <si>
    <t>Trou Dimensionnel</t>
  </si>
  <si>
    <t>SDP-F070</t>
  </si>
  <si>
    <t>Eboulement</t>
  </si>
  <si>
    <t>SDP-F071</t>
  </si>
  <si>
    <t>Drainage Magique</t>
  </si>
  <si>
    <t>SDP-F072</t>
  </si>
  <si>
    <t>Révocation Définitive</t>
  </si>
  <si>
    <t>SDP-F073</t>
  </si>
  <si>
    <t>Filet Gravitationnel</t>
  </si>
  <si>
    <t>SDP-F074</t>
  </si>
  <si>
    <t>Broyeur Magique de Type Zéro</t>
  </si>
  <si>
    <t>SDP-F075</t>
  </si>
  <si>
    <t>L'Ombre des Yeux</t>
  </si>
  <si>
    <t>SDP-F076</t>
  </si>
  <si>
    <t>Le Pêcheur Légendaire</t>
  </si>
  <si>
    <t>SDP-F077</t>
  </si>
  <si>
    <t>Chasseur d'Epées</t>
  </si>
  <si>
    <t>SDP-F078</t>
  </si>
  <si>
    <t>Insecte Perceur</t>
  </si>
  <si>
    <t>SDP-F079</t>
  </si>
  <si>
    <t>Guerrier des Abysses</t>
  </si>
  <si>
    <t>SDP-F080</t>
  </si>
  <si>
    <t>Chaussures Mordantes</t>
  </si>
  <si>
    <t>SDP-F081</t>
  </si>
  <si>
    <t>Spikebot</t>
  </si>
  <si>
    <t>SDP-F082</t>
  </si>
  <si>
    <t>Invitation au Sommeil des Ténèbres</t>
  </si>
  <si>
    <t>SDP-F083</t>
  </si>
  <si>
    <t>Idole aux Milles Yeux</t>
  </si>
  <si>
    <t>SDP-F084</t>
  </si>
  <si>
    <t>Le Renoncé aux Milles Yeux</t>
  </si>
  <si>
    <t>SDP-F085</t>
  </si>
  <si>
    <t>Girochin Kuwagata</t>
  </si>
  <si>
    <t>SDP-F086</t>
  </si>
  <si>
    <t>Chevalier Hayabusa</t>
  </si>
  <si>
    <t>SDP-F087</t>
  </si>
  <si>
    <t>Scarabée Bombardier</t>
  </si>
  <si>
    <t>SDP-F088</t>
  </si>
  <si>
    <t>Coccinelle des Damnés à 4 Étoiles</t>
  </si>
  <si>
    <t>SDP-F089</t>
  </si>
  <si>
    <t>Gradius</t>
  </si>
  <si>
    <t>SDP-F090</t>
  </si>
  <si>
    <t>Bébé Vampire</t>
  </si>
  <si>
    <t>SDP-F091</t>
  </si>
  <si>
    <t>Bête Folle à l'Epée</t>
  </si>
  <si>
    <t>SDP-F092</t>
  </si>
  <si>
    <t>Le Squelette des Mers</t>
  </si>
  <si>
    <t>SDP-F093</t>
  </si>
  <si>
    <t>Le Tigre Blanc Clairvoyant</t>
  </si>
  <si>
    <t>SDP-F094</t>
  </si>
  <si>
    <t>Troupe d'Assaut Gobeline</t>
  </si>
  <si>
    <t>SDP-F095</t>
  </si>
  <si>
    <t>Tortue Île</t>
  </si>
  <si>
    <t>SDP-F096</t>
  </si>
  <si>
    <t>Tisserande Ailée</t>
  </si>
  <si>
    <t>SDP-F097</t>
  </si>
  <si>
    <t>Guerrier de la Science</t>
  </si>
  <si>
    <t>SDP-F098</t>
  </si>
  <si>
    <t>Âmes des Oubliés</t>
  </si>
  <si>
    <t>SDP-F099</t>
  </si>
  <si>
    <t>Dokuroyaiba</t>
  </si>
  <si>
    <t>SDP-F100</t>
  </si>
  <si>
    <t>Démon Mégacyber</t>
  </si>
  <si>
    <t>SDP-F101</t>
  </si>
  <si>
    <t>Gearfried le Chevalier de Fer</t>
  </si>
  <si>
    <t>SDP-F102</t>
  </si>
  <si>
    <t>Barrière Insecticide</t>
  </si>
  <si>
    <t>SDP-F103</t>
  </si>
  <si>
    <t>Bête de Talwar</t>
  </si>
  <si>
    <t>SDP-F104</t>
  </si>
  <si>
    <t>Ordre Impérial</t>
  </si>
  <si>
    <t>LDC-F000</t>
  </si>
  <si>
    <t>Gemini Elf</t>
  </si>
  <si>
    <t>LDC-F001</t>
  </si>
  <si>
    <t>La Bête Masquée</t>
  </si>
  <si>
    <t>LDC-F002</t>
  </si>
  <si>
    <t>Le Spadassin de Landstar</t>
  </si>
  <si>
    <t>LDC-F003</t>
  </si>
  <si>
    <t>Gélatine Humanoïde</t>
  </si>
  <si>
    <t>LDC-F004</t>
  </si>
  <si>
    <t>Ver Drakonien</t>
  </si>
  <si>
    <t>LDC-F005</t>
  </si>
  <si>
    <t>Ver Drakonien Humanoïde</t>
  </si>
  <si>
    <t>LDC-F006</t>
  </si>
  <si>
    <t>Spectre Revenant</t>
  </si>
  <si>
    <t>LDC-F007</t>
  </si>
  <si>
    <t>Poisson Volant</t>
  </si>
  <si>
    <t>LDC-F008</t>
  </si>
  <si>
    <t>Bête Amphibie</t>
  </si>
  <si>
    <t>LDC-F009</t>
  </si>
  <si>
    <t>Abysse Etincelante</t>
  </si>
  <si>
    <t>LDC-F010</t>
  </si>
  <si>
    <t>Soldat Gadget</t>
  </si>
  <si>
    <t>LDC-F011</t>
  </si>
  <si>
    <t>Grand Ancien Tiki</t>
  </si>
  <si>
    <t>LDC-F012</t>
  </si>
  <si>
    <t>Melchid la Bête aux Quatre Visages</t>
  </si>
  <si>
    <t>LDC-F013</t>
  </si>
  <si>
    <t>Nuvia la Malfaisante</t>
  </si>
  <si>
    <t>LDC-F014</t>
  </si>
  <si>
    <t>L'Elu</t>
  </si>
  <si>
    <t>LDC-F015</t>
  </si>
  <si>
    <t>Masque de Faiblesse</t>
  </si>
  <si>
    <t>LDC-F016</t>
  </si>
  <si>
    <t>Malédiction de la Bête Masquée</t>
  </si>
  <si>
    <t>LDC-F017</t>
  </si>
  <si>
    <t>Masque de Dissipation</t>
  </si>
  <si>
    <t>LDC-F018</t>
  </si>
  <si>
    <t>Masque de Restriction</t>
  </si>
  <si>
    <t>LDC-F019</t>
  </si>
  <si>
    <t>Masque du Maudit</t>
  </si>
  <si>
    <t>LDC-F020</t>
  </si>
  <si>
    <t>Masque de Brutalité</t>
  </si>
  <si>
    <t>LDC-F021</t>
  </si>
  <si>
    <t>Le Retour du Damné</t>
  </si>
  <si>
    <t>LDC-F022</t>
  </si>
  <si>
    <t>Lame Foudroyante</t>
  </si>
  <si>
    <t>LDC-F023</t>
  </si>
  <si>
    <t>Mur Tornade</t>
  </si>
  <si>
    <t>LDC-F024</t>
  </si>
  <si>
    <t>Boîte Féérique</t>
  </si>
  <si>
    <t>LDC-F025</t>
  </si>
  <si>
    <t>Hommage Torrentiel</t>
  </si>
  <si>
    <t>LDC-F026</t>
  </si>
  <si>
    <t>Machine à Spectre</t>
  </si>
  <si>
    <t>LDC-F027</t>
  </si>
  <si>
    <t>Cartes Illimitées</t>
  </si>
  <si>
    <t>LDC-F028</t>
  </si>
  <si>
    <t>Spectre Défenseur</t>
  </si>
  <si>
    <t>LDC-F029</t>
  </si>
  <si>
    <t>Carte de Retour Sain et Sauf</t>
  </si>
  <si>
    <t>LDC-F030</t>
  </si>
  <si>
    <t>Dame Panthère</t>
  </si>
  <si>
    <t>LDC-F031</t>
  </si>
  <si>
    <t>L'Amazone Hostile</t>
  </si>
  <si>
    <t>LDC-F032</t>
  </si>
  <si>
    <t>Archère Amazonesse</t>
  </si>
  <si>
    <t>LDC-F033</t>
  </si>
  <si>
    <t>La Sentinelle Pourpre</t>
  </si>
  <si>
    <t>LDC-F034</t>
  </si>
  <si>
    <t>Princesse du Feu</t>
  </si>
  <si>
    <t>LDC-F035</t>
  </si>
  <si>
    <t>Assaillante des Flammes</t>
  </si>
  <si>
    <t>LDC-F036</t>
  </si>
  <si>
    <t>Sorcière du Feu</t>
  </si>
  <si>
    <t>LDC-F037</t>
  </si>
  <si>
    <t>L'Esprit de la Brise</t>
  </si>
  <si>
    <t>LDC-F038</t>
  </si>
  <si>
    <t>Fées Dansantes</t>
  </si>
  <si>
    <t>LDC-F039</t>
  </si>
  <si>
    <t>Gardienne Fée</t>
  </si>
  <si>
    <t>LDC-F040</t>
  </si>
  <si>
    <t>Mante Impératrice</t>
  </si>
  <si>
    <t>LDC-F041</t>
  </si>
  <si>
    <t>Sirène Guérisseuse</t>
  </si>
  <si>
    <t>LDC-F042</t>
  </si>
  <si>
    <t>Fée Hystérique</t>
  </si>
  <si>
    <t>LDC-F043</t>
  </si>
  <si>
    <t>Bio-Mage</t>
  </si>
  <si>
    <t>LDC-F044</t>
  </si>
  <si>
    <t>La Vierge Clémente</t>
  </si>
  <si>
    <t>LDC-F045</t>
  </si>
  <si>
    <t>Ste Jeanne</t>
  </si>
  <si>
    <t>LDC-F046</t>
  </si>
  <si>
    <t>Marie l'Ange Déchue</t>
  </si>
  <si>
    <t>LDC-F047</t>
  </si>
  <si>
    <t>Jarre de Cupidité</t>
  </si>
  <si>
    <t>LDC-F048</t>
  </si>
  <si>
    <t>Parchemin d'Ensorcellement</t>
  </si>
  <si>
    <t>LDC-F049</t>
  </si>
  <si>
    <t>L'Union Fait la Force</t>
  </si>
  <si>
    <t>LDC-F050</t>
  </si>
  <si>
    <t>Puissance du Mage</t>
  </si>
  <si>
    <t>LDC-F051</t>
  </si>
  <si>
    <t>Offrande aux Damnés</t>
  </si>
  <si>
    <t>LDC-F052</t>
  </si>
  <si>
    <t>Le Secret du Portrait</t>
  </si>
  <si>
    <t>LDC-F053</t>
  </si>
  <si>
    <t>Le Fantôme des Rêves Enfuis</t>
  </si>
  <si>
    <t>LDC-F054</t>
  </si>
  <si>
    <t>Chevalier sans Tête</t>
  </si>
  <si>
    <t>LDC-F055</t>
  </si>
  <si>
    <t>Esprit Enchaîné à la Terre</t>
  </si>
  <si>
    <t>LDC-F056</t>
  </si>
  <si>
    <t>Le Comte Déchu</t>
  </si>
  <si>
    <t>LDC-F057</t>
  </si>
  <si>
    <t>Boneheimer</t>
  </si>
  <si>
    <t>LDC-F058</t>
  </si>
  <si>
    <t>Danseur des Flammes</t>
  </si>
  <si>
    <t>LDC-F059</t>
  </si>
  <si>
    <t>Lady Sphyra</t>
  </si>
  <si>
    <t>LDC-F060</t>
  </si>
  <si>
    <t>Congre Foudroyant</t>
  </si>
  <si>
    <t>LDC-F061</t>
  </si>
  <si>
    <t>Jowgen le Spirit</t>
  </si>
  <si>
    <t>LDC-F062</t>
  </si>
  <si>
    <t>Kycoo le Destructeur de Fantômes</t>
  </si>
  <si>
    <t>LDC-F063</t>
  </si>
  <si>
    <t>Invocateur des Illusions</t>
  </si>
  <si>
    <t>LDC-F064</t>
  </si>
  <si>
    <t>Bazoo le Mangeur d'Âmes</t>
  </si>
  <si>
    <t>LDC-F065</t>
  </si>
  <si>
    <t>Necrofear des Ténèbres</t>
  </si>
  <si>
    <t>LDC-F066</t>
  </si>
  <si>
    <t>Âme de Pureté et de Lumière</t>
  </si>
  <si>
    <t>LDC-F067</t>
  </si>
  <si>
    <t>L'Esprit des Flammes</t>
  </si>
  <si>
    <t>LDC-F068</t>
  </si>
  <si>
    <t>L'Esprit de l'Eau</t>
  </si>
  <si>
    <t>LDC-F069</t>
  </si>
  <si>
    <t>L'Esprit de la Pierre</t>
  </si>
  <si>
    <t>LDC-F070</t>
  </si>
  <si>
    <t>Garuda l'Esprit du Vent</t>
  </si>
  <si>
    <t>LDC-F071</t>
  </si>
  <si>
    <t>Gilasaure</t>
  </si>
  <si>
    <t>LDC-F072</t>
  </si>
  <si>
    <t>Oiseau Tornade</t>
  </si>
  <si>
    <t>LDC-F073</t>
  </si>
  <si>
    <t>Lutin Onirique</t>
  </si>
  <si>
    <t>LDC-F074</t>
  </si>
  <si>
    <t>Zombyra la Ténébreuse</t>
  </si>
  <si>
    <t>LDC-F075</t>
  </si>
  <si>
    <t>Ravitaillement</t>
  </si>
  <si>
    <t>LDC-F076</t>
  </si>
  <si>
    <t>Maryokutai</t>
  </si>
  <si>
    <t>LDC-F077</t>
  </si>
  <si>
    <t>L'Ultime Guerrier d'une Autre Planète</t>
  </si>
  <si>
    <t>LDC-F078</t>
  </si>
  <si>
    <t>Puissance Accumulée</t>
  </si>
  <si>
    <t>LDC-F079</t>
  </si>
  <si>
    <t>Esprit Noir du Silence</t>
  </si>
  <si>
    <t>LDC-F080</t>
  </si>
  <si>
    <t>Ordre Royal</t>
  </si>
  <si>
    <t>LDC-F081</t>
  </si>
  <si>
    <t>Barrière de Riryoku</t>
  </si>
  <si>
    <t>LDC-F082</t>
  </si>
  <si>
    <t>Le Repère du Crâne</t>
  </si>
  <si>
    <t>LDC-F083</t>
  </si>
  <si>
    <t>Récompense du Profanateur de Tombes</t>
  </si>
  <si>
    <t>LDC-F084</t>
  </si>
  <si>
    <t>Le Pacte des Fantômes</t>
  </si>
  <si>
    <t>LDC-F085</t>
  </si>
  <si>
    <t>Coup de Poing Destructeur</t>
  </si>
  <si>
    <t>LDC-F086</t>
  </si>
  <si>
    <t>Destruction Aveugle</t>
  </si>
  <si>
    <t>LDC-F087</t>
  </si>
  <si>
    <t>Les Vacances de l'Empereur</t>
  </si>
  <si>
    <t>LDC-F088</t>
  </si>
  <si>
    <t>Tableau de la Destinée</t>
  </si>
  <si>
    <t>LDC-F089</t>
  </si>
  <si>
    <t>Message Spirituel "I"</t>
  </si>
  <si>
    <t>LDC-F090</t>
  </si>
  <si>
    <t>Message Spirituel "N"</t>
  </si>
  <si>
    <t>LDC-F091</t>
  </si>
  <si>
    <t>Message Spirituel "A"</t>
  </si>
  <si>
    <t>LDC-F092</t>
  </si>
  <si>
    <t>Message Spirituel "L"</t>
  </si>
  <si>
    <t>LDC-F093</t>
  </si>
  <si>
    <t>La Porte des Ténèbres</t>
  </si>
  <si>
    <t>LDC-F094</t>
  </si>
  <si>
    <t>Spiritisme</t>
  </si>
  <si>
    <t>LDC-F095</t>
  </si>
  <si>
    <t>Laser Cyclon</t>
  </si>
  <si>
    <t>LDC-F096</t>
  </si>
  <si>
    <t>Poupée d'Appât</t>
  </si>
  <si>
    <t>LDC-F097</t>
  </si>
  <si>
    <t>Dé-Fusion</t>
  </si>
  <si>
    <t>LDC-F098</t>
  </si>
  <si>
    <t>Portail de Fusion</t>
  </si>
  <si>
    <t>LDC-F099</t>
  </si>
  <si>
    <t>Ekibyo Drakomord</t>
  </si>
  <si>
    <t>LDC-F100</t>
  </si>
  <si>
    <t>Fouilles Miraculeuses</t>
  </si>
  <si>
    <t>LDC-F101</t>
  </si>
  <si>
    <t>L'Attaque du Dragon</t>
  </si>
  <si>
    <t>LDC-F102</t>
  </si>
  <si>
    <t>Elimination Spirit</t>
  </si>
  <si>
    <t>LDC-F103</t>
  </si>
  <si>
    <t>L'Esprit Vengeur des Marais</t>
  </si>
  <si>
    <t>LDC-F104</t>
  </si>
  <si>
    <t>Cylindre Magique</t>
  </si>
  <si>
    <t>Référence</t>
  </si>
  <si>
    <t>Nom</t>
  </si>
  <si>
    <t>Rareté</t>
  </si>
  <si>
    <t>1ère Edition</t>
  </si>
  <si>
    <t>Notes</t>
  </si>
  <si>
    <t>Etat (si pas neuf)</t>
  </si>
  <si>
    <t>LDD-C000</t>
  </si>
  <si>
    <t>LDD-C001</t>
  </si>
  <si>
    <t>LDD-C002</t>
  </si>
  <si>
    <t>Geant Hitotsu-Me</t>
  </si>
  <si>
    <t>LDD-C003</t>
  </si>
  <si>
    <t>LDD-C004</t>
  </si>
  <si>
    <t>LDD-C005</t>
  </si>
  <si>
    <t>LDD-C006</t>
  </si>
  <si>
    <t>LDD-C007</t>
  </si>
  <si>
    <t>LDD-C008</t>
  </si>
  <si>
    <t>Insecte Élémentaire</t>
  </si>
  <si>
    <t>LDD-C009</t>
  </si>
  <si>
    <t>LDD-C010</t>
  </si>
  <si>
    <t>LDD-C011</t>
  </si>
  <si>
    <t>LDD-C012</t>
  </si>
  <si>
    <t>LDD-C013</t>
  </si>
  <si>
    <t>LDD-C014</t>
  </si>
  <si>
    <t>LDD-C015</t>
  </si>
  <si>
    <t>LDD-C016</t>
  </si>
  <si>
    <t>LDD-C017</t>
  </si>
  <si>
    <t>LDD-C018</t>
  </si>
  <si>
    <t>LDD-C019</t>
  </si>
  <si>
    <t>LDD-C020</t>
  </si>
  <si>
    <t>LDD-C021</t>
  </si>
  <si>
    <t>LDD-C022</t>
  </si>
  <si>
    <t>LDD-C023</t>
  </si>
  <si>
    <t>LDD-C024</t>
  </si>
  <si>
    <t>LDD-C025</t>
  </si>
  <si>
    <t>LDD-C026</t>
  </si>
  <si>
    <t>LDD-C027</t>
  </si>
  <si>
    <t>LDD-C028</t>
  </si>
  <si>
    <t>LDD-C029</t>
  </si>
  <si>
    <t>LDD-C030</t>
  </si>
  <si>
    <t>LDD-C031</t>
  </si>
  <si>
    <t>LDD-C032</t>
  </si>
  <si>
    <t>LDD-C033</t>
  </si>
  <si>
    <t>LDD-C034</t>
  </si>
  <si>
    <t>LDD-C035</t>
  </si>
  <si>
    <t>LDD-C036</t>
  </si>
  <si>
    <t>LDD-C037</t>
  </si>
  <si>
    <t>Mouton Mystique N°2</t>
  </si>
  <si>
    <t>LDD-C038</t>
  </si>
  <si>
    <t>LDD-C039</t>
  </si>
  <si>
    <t>LDD-C040</t>
  </si>
  <si>
    <t>LDD-C041</t>
  </si>
  <si>
    <t>LDD-C042</t>
  </si>
  <si>
    <t>LDD-C043</t>
  </si>
  <si>
    <t>LDD-C044</t>
  </si>
  <si>
    <t>LDD-C045</t>
  </si>
  <si>
    <t>LDD-C046</t>
  </si>
  <si>
    <t>LDD-C047</t>
  </si>
  <si>
    <t>Terre dévastée</t>
  </si>
  <si>
    <t>LDD-C048</t>
  </si>
  <si>
    <t>LDD-C049</t>
  </si>
  <si>
    <t>LDD-C050</t>
  </si>
  <si>
    <t>LDD-C051</t>
  </si>
  <si>
    <t>LDD-C052</t>
  </si>
  <si>
    <t>LDD-C053</t>
  </si>
  <si>
    <t>LDD-C054</t>
  </si>
  <si>
    <t>LDD-C055</t>
  </si>
  <si>
    <t>LDD-C056</t>
  </si>
  <si>
    <t>LDD-C057</t>
  </si>
  <si>
    <t>LDD-C058</t>
  </si>
  <si>
    <t>LDD-C059</t>
  </si>
  <si>
    <t>LDD-C060</t>
  </si>
  <si>
    <t>LDD-C061</t>
  </si>
  <si>
    <t>LDD-C062</t>
  </si>
  <si>
    <t>LDD-C063</t>
  </si>
  <si>
    <t>LDD-C064</t>
  </si>
  <si>
    <t>LDD-C065</t>
  </si>
  <si>
    <t>LDD-C066</t>
  </si>
  <si>
    <t>LDD-C067</t>
  </si>
  <si>
    <t>LDD-C068</t>
  </si>
  <si>
    <t>LDD-C069</t>
  </si>
  <si>
    <t>LDD-C070</t>
  </si>
  <si>
    <t>LDD-C071</t>
  </si>
  <si>
    <t>LDD-C072</t>
  </si>
  <si>
    <t>LDD-C073</t>
  </si>
  <si>
    <t>LDD-C074</t>
  </si>
  <si>
    <t>LDD-C075</t>
  </si>
  <si>
    <t>LDD-C076</t>
  </si>
  <si>
    <t>M-Guerrier N°1</t>
  </si>
  <si>
    <t>LDD-C077</t>
  </si>
  <si>
    <t>M-Guerrier N°2</t>
  </si>
  <si>
    <t>LDD-C078</t>
  </si>
  <si>
    <t>LDD-C079</t>
  </si>
  <si>
    <t>LDD-C080</t>
  </si>
  <si>
    <t>LDD-C081</t>
  </si>
  <si>
    <t>LDD-C082</t>
  </si>
  <si>
    <t>LDD-C083</t>
  </si>
  <si>
    <t>LDD-C084</t>
  </si>
  <si>
    <t>LDD-C085</t>
  </si>
  <si>
    <t>LDD-C086</t>
  </si>
  <si>
    <t>LDD-C087</t>
  </si>
  <si>
    <t>LDD-C088</t>
  </si>
  <si>
    <t>LDD-C089</t>
  </si>
  <si>
    <t>LDD-C090</t>
  </si>
  <si>
    <t>LDD-C091</t>
  </si>
  <si>
    <t>LDD-C092</t>
  </si>
  <si>
    <t>LDD-C093</t>
  </si>
  <si>
    <t>LDD-C094</t>
  </si>
  <si>
    <t>LDD-C095</t>
  </si>
  <si>
    <t>LDD-C096</t>
  </si>
  <si>
    <t>LDD-C097</t>
  </si>
  <si>
    <t>LDD-C098</t>
  </si>
  <si>
    <t>LDD-C099</t>
  </si>
  <si>
    <t>LDD-C100</t>
  </si>
  <si>
    <t>LDD-C101</t>
  </si>
  <si>
    <t>LDD-C102</t>
  </si>
  <si>
    <t>LDD-C103</t>
  </si>
  <si>
    <t>LDD-C104</t>
  </si>
  <si>
    <t>LDD-C105</t>
  </si>
  <si>
    <t>LDD-C106</t>
  </si>
  <si>
    <t>LDD-C107</t>
  </si>
  <si>
    <t>LDD-C108</t>
  </si>
  <si>
    <t>LDD-C109</t>
  </si>
  <si>
    <t>LDD-C110</t>
  </si>
  <si>
    <t>LDD-C111</t>
  </si>
  <si>
    <t>LDD-C112</t>
  </si>
  <si>
    <t>LDD-C113</t>
  </si>
  <si>
    <t>LDD-C114</t>
  </si>
  <si>
    <t>LDD-C115</t>
  </si>
  <si>
    <t>LDD-C116</t>
  </si>
  <si>
    <t>LDD-C117</t>
  </si>
  <si>
    <t>LDD-C118</t>
  </si>
  <si>
    <t>LDD-C119</t>
  </si>
  <si>
    <t>LDD-C120</t>
  </si>
  <si>
    <t>LDD-C121</t>
  </si>
  <si>
    <t>LDD-C122</t>
  </si>
  <si>
    <t>LDD-C123</t>
  </si>
  <si>
    <t>LDD-C124</t>
  </si>
  <si>
    <t>LDD-C125</t>
  </si>
  <si>
    <t>MFC-000</t>
  </si>
  <si>
    <t>Dark Magician Girl</t>
  </si>
  <si>
    <t>MFC-001</t>
  </si>
  <si>
    <t>People Running About</t>
  </si>
  <si>
    <t>MFC-002</t>
  </si>
  <si>
    <t>Oppressed People</t>
  </si>
  <si>
    <t>MFC-003</t>
  </si>
  <si>
    <t>United Resistance</t>
  </si>
  <si>
    <t>MFC-004</t>
  </si>
  <si>
    <t>X-Head Cannon</t>
  </si>
  <si>
    <t>MFC-005</t>
  </si>
  <si>
    <t>Y-Dragon Head</t>
  </si>
  <si>
    <t>MFC-006</t>
  </si>
  <si>
    <t>Z-Metal Tank</t>
  </si>
  <si>
    <t>MFC-007</t>
  </si>
  <si>
    <t>Dark Blade</t>
  </si>
  <si>
    <t>MFC-008</t>
  </si>
  <si>
    <t>Pitch-Dark Dragon</t>
  </si>
  <si>
    <t>MFC-009</t>
  </si>
  <si>
    <t>Kiryu</t>
  </si>
  <si>
    <t>MFC-010</t>
  </si>
  <si>
    <t>Decayed Commander</t>
  </si>
  <si>
    <t>MFC-011</t>
  </si>
  <si>
    <t>Zombie Tiger</t>
  </si>
  <si>
    <t>MFC-012</t>
  </si>
  <si>
    <t>Giant Orc</t>
  </si>
  <si>
    <t>MFC-013</t>
  </si>
  <si>
    <t>Second Goblin</t>
  </si>
  <si>
    <t>MFC-014</t>
  </si>
  <si>
    <t>Vampire Orchis</t>
  </si>
  <si>
    <t>MFC-015</t>
  </si>
  <si>
    <t>Des Dendle</t>
  </si>
  <si>
    <t>MFC-016</t>
  </si>
  <si>
    <t>Burning Beast</t>
  </si>
  <si>
    <t>MFC-017</t>
  </si>
  <si>
    <t>Freezing Beast</t>
  </si>
  <si>
    <t>MFC-018</t>
  </si>
  <si>
    <t>Union Rider</t>
  </si>
  <si>
    <t>MFC-019</t>
  </si>
  <si>
    <t>D.D. Crazy Beast</t>
  </si>
  <si>
    <t>MFC-020</t>
  </si>
  <si>
    <t>Spell Canceller</t>
  </si>
  <si>
    <t>MFC-021</t>
  </si>
  <si>
    <t>Neko Mane King</t>
  </si>
  <si>
    <t>MFC-022</t>
  </si>
  <si>
    <t>Helping Robo For Combat</t>
  </si>
  <si>
    <t>MFC-023</t>
  </si>
  <si>
    <t>Dimension Jar</t>
  </si>
  <si>
    <t>MFC-024</t>
  </si>
  <si>
    <t>Great Phanton Thief</t>
  </si>
  <si>
    <t>MFC-025</t>
  </si>
  <si>
    <t>Roulette Barrel</t>
  </si>
  <si>
    <t>MFC-026</t>
  </si>
  <si>
    <t>Paladin of White Dragon</t>
  </si>
  <si>
    <t>MFC-027</t>
  </si>
  <si>
    <t>White Dragon Ritual</t>
  </si>
  <si>
    <t>MFC-028</t>
  </si>
  <si>
    <t>Frontline Base</t>
  </si>
  <si>
    <t>MFC-029</t>
  </si>
  <si>
    <t>Demotion</t>
  </si>
  <si>
    <t>MFC-030</t>
  </si>
  <si>
    <t>Combination Attack</t>
  </si>
  <si>
    <t>MFC-031</t>
  </si>
  <si>
    <t>Kaiser Colosseum</t>
  </si>
  <si>
    <t>MFC-032</t>
  </si>
  <si>
    <t>Autonomous Action Unit</t>
  </si>
  <si>
    <t>MFC-033</t>
  </si>
  <si>
    <t>Poison of the Old Man</t>
  </si>
  <si>
    <t>MFC-034</t>
  </si>
  <si>
    <t>Ante</t>
  </si>
  <si>
    <t>MFC-035</t>
  </si>
  <si>
    <t>Dark Core</t>
  </si>
  <si>
    <t>MFC-036</t>
  </si>
  <si>
    <t>Raregold Armor</t>
  </si>
  <si>
    <t>MFC-037</t>
  </si>
  <si>
    <t>Metalsilver Armor</t>
  </si>
  <si>
    <t>MFC-038</t>
  </si>
  <si>
    <t>Kishido Spirit</t>
  </si>
  <si>
    <t>MFC-039</t>
  </si>
  <si>
    <t>Tribute Doll</t>
  </si>
  <si>
    <t>MFC-040</t>
  </si>
  <si>
    <t>Wave-Motion Cannon</t>
  </si>
  <si>
    <t>MFC-041</t>
  </si>
  <si>
    <t>Huge Revolution</t>
  </si>
  <si>
    <t>MFC-042</t>
  </si>
  <si>
    <t>Thunder Of Ruler</t>
  </si>
  <si>
    <t>MFC-043</t>
  </si>
  <si>
    <t>Spell Shield Type-8</t>
  </si>
  <si>
    <t>MFC-044</t>
  </si>
  <si>
    <t>Meteorain</t>
  </si>
  <si>
    <t>MFC-045</t>
  </si>
  <si>
    <t>Pineapple Blast</t>
  </si>
  <si>
    <t>MFC-046</t>
  </si>
  <si>
    <t>Secret Barrel</t>
  </si>
  <si>
    <t>MFC-047</t>
  </si>
  <si>
    <t>Physical Double</t>
  </si>
  <si>
    <t>MFC-048</t>
  </si>
  <si>
    <t>Rivalry of Warlords</t>
  </si>
  <si>
    <t>MFC-049</t>
  </si>
  <si>
    <t>Formation Union</t>
  </si>
  <si>
    <t>MFC-050</t>
  </si>
  <si>
    <t>Adhesion Trap Hole</t>
  </si>
  <si>
    <t>MFC-051</t>
  </si>
  <si>
    <t>XY-Dragon Cannon</t>
  </si>
  <si>
    <t>MFC-052</t>
  </si>
  <si>
    <t>XYZ-Dragon Cannon</t>
  </si>
  <si>
    <t>MFC-053</t>
  </si>
  <si>
    <t>XZ-Tank Cannon</t>
  </si>
  <si>
    <t>MFC-054</t>
  </si>
  <si>
    <t>YZ-Tank Dragon</t>
  </si>
  <si>
    <t>MFC-055</t>
  </si>
  <si>
    <t>Great Angus</t>
  </si>
  <si>
    <t>MFC-056</t>
  </si>
  <si>
    <t>Aitsu</t>
  </si>
  <si>
    <t>MFC-057</t>
  </si>
  <si>
    <t>Sonic Duck</t>
  </si>
  <si>
    <t>MFC-058</t>
  </si>
  <si>
    <t>Luster Dragon</t>
  </si>
  <si>
    <t>MFC-059</t>
  </si>
  <si>
    <t>Amazoness Paladin</t>
  </si>
  <si>
    <t>MFC-060</t>
  </si>
  <si>
    <t>Amazoness Fighter</t>
  </si>
  <si>
    <t>MFC-061</t>
  </si>
  <si>
    <t>Amazoness Swords Woman</t>
  </si>
  <si>
    <t>MFC-062</t>
  </si>
  <si>
    <t>Amazoness Blowpiper</t>
  </si>
  <si>
    <t>MFC-063</t>
  </si>
  <si>
    <t>Amazoness Tiger</t>
  </si>
  <si>
    <t>MFC-064</t>
  </si>
  <si>
    <t>Skilled White Magician</t>
  </si>
  <si>
    <t>MFC-065</t>
  </si>
  <si>
    <t>Skilled Dark Magician</t>
  </si>
  <si>
    <t>MFC-066</t>
  </si>
  <si>
    <t>Apprentice Magician</t>
  </si>
  <si>
    <t>MFC-067</t>
  </si>
  <si>
    <t>Old Vindictive Magician</t>
  </si>
  <si>
    <t>MFC-068</t>
  </si>
  <si>
    <t>Chaos Command Magician</t>
  </si>
  <si>
    <t>MFC-069</t>
  </si>
  <si>
    <t>Magical Marionette</t>
  </si>
  <si>
    <t>MFC-070</t>
  </si>
  <si>
    <t>Pixie Knight</t>
  </si>
  <si>
    <t>MFC-071</t>
  </si>
  <si>
    <t>Breaker the Magical Warrior</t>
  </si>
  <si>
    <t>MFC-072</t>
  </si>
  <si>
    <t>Magical Plant Mandragola</t>
  </si>
  <si>
    <t>MFC-073</t>
  </si>
  <si>
    <t>Magical Scientist</t>
  </si>
  <si>
    <t>MFC-074</t>
  </si>
  <si>
    <t>Royal Magical Library</t>
  </si>
  <si>
    <t>MFC-075</t>
  </si>
  <si>
    <t>Armor Exe</t>
  </si>
  <si>
    <t>MFC-076</t>
  </si>
  <si>
    <t>Tribe-Infecting Virus</t>
  </si>
  <si>
    <t>MFC-077</t>
  </si>
  <si>
    <t>Des Koala</t>
  </si>
  <si>
    <t>MFC-078</t>
  </si>
  <si>
    <t>Cliff the Trap Remover</t>
  </si>
  <si>
    <t>MFC-079</t>
  </si>
  <si>
    <t>Magical Merchant</t>
  </si>
  <si>
    <t>MFC-080</t>
  </si>
  <si>
    <t>Koitsu</t>
  </si>
  <si>
    <t>MFC-081</t>
  </si>
  <si>
    <t>Cat's Ear Tribe</t>
  </si>
  <si>
    <t>MFC-082</t>
  </si>
  <si>
    <t>Ultimate Obedient Field</t>
  </si>
  <si>
    <t>MFC-083</t>
  </si>
  <si>
    <t>Dark Cat with White Tail</t>
  </si>
  <si>
    <t>MFC-084</t>
  </si>
  <si>
    <t>Amazoness Spellcaster</t>
  </si>
  <si>
    <t>MFC-085</t>
  </si>
  <si>
    <t>Continuous Destruction Punch</t>
  </si>
  <si>
    <t>MFC-086</t>
  </si>
  <si>
    <t>Big Bang Shot</t>
  </si>
  <si>
    <t>MFC-087</t>
  </si>
  <si>
    <t>Gather Your Mind</t>
  </si>
  <si>
    <t>MFC-088</t>
  </si>
  <si>
    <t>Mass Driver</t>
  </si>
  <si>
    <t>MFC-089</t>
  </si>
  <si>
    <t>Senri Eye</t>
  </si>
  <si>
    <t>MFC-090</t>
  </si>
  <si>
    <t>Emblem of Dragon Destroyer</t>
  </si>
  <si>
    <t>MFC-091</t>
  </si>
  <si>
    <t>Jar Robber</t>
  </si>
  <si>
    <t>MFC-092</t>
  </si>
  <si>
    <t>My Body as a Shield</t>
  </si>
  <si>
    <t>MFC-093</t>
  </si>
  <si>
    <t>Pigeonholing Books of Spell</t>
  </si>
  <si>
    <t>MFC-094</t>
  </si>
  <si>
    <t>Mega Ton Magical Cannon</t>
  </si>
  <si>
    <t>MFC-095</t>
  </si>
  <si>
    <t>Pitch-Black Power Stone</t>
  </si>
  <si>
    <t>MFC-096</t>
  </si>
  <si>
    <t>Amazoness Archers</t>
  </si>
  <si>
    <t>MFC-097</t>
  </si>
  <si>
    <t>Dramatic Rescue</t>
  </si>
  <si>
    <t>MFC-098</t>
  </si>
  <si>
    <t>Exhausting Spell</t>
  </si>
  <si>
    <t>MFC-099</t>
  </si>
  <si>
    <t>Hidden Book of Spell</t>
  </si>
  <si>
    <t>MFC-100</t>
  </si>
  <si>
    <t>Miracle Restoring</t>
  </si>
  <si>
    <t>MFC-101</t>
  </si>
  <si>
    <t>Remove Brainwashing</t>
  </si>
  <si>
    <t>MFC-102</t>
  </si>
  <si>
    <t>Disarmament</t>
  </si>
  <si>
    <t>MFC-103</t>
  </si>
  <si>
    <t>Anti-Spell</t>
  </si>
  <si>
    <t>MFC-104</t>
  </si>
  <si>
    <t>The Spell Absorbing Life</t>
  </si>
  <si>
    <t>MFC-105</t>
  </si>
  <si>
    <t>Dark Paladin</t>
  </si>
  <si>
    <t>MFC-106</t>
  </si>
  <si>
    <t>Double Spell</t>
  </si>
  <si>
    <t>MFC-107</t>
  </si>
  <si>
    <t>Diffusion Wave-Motion</t>
  </si>
  <si>
    <t>LOD-000</t>
  </si>
  <si>
    <t>Yata-Garasu</t>
  </si>
  <si>
    <t>LOD-001</t>
  </si>
  <si>
    <t>Dark Ruler Ha Des</t>
  </si>
  <si>
    <t>LOD-002</t>
  </si>
  <si>
    <t>Dark Balter the Terrible</t>
  </si>
  <si>
    <t>LOD-003</t>
  </si>
  <si>
    <t>Lesser Fiend</t>
  </si>
  <si>
    <t>LOD-004</t>
  </si>
  <si>
    <t>Possessed Dark Soul</t>
  </si>
  <si>
    <t>LOD-005</t>
  </si>
  <si>
    <t>Winged Minion</t>
  </si>
  <si>
    <t>LOD-006</t>
  </si>
  <si>
    <t>Skull Knight #2</t>
  </si>
  <si>
    <t>LOD-007</t>
  </si>
  <si>
    <t>Ryu-Kishin Clown</t>
  </si>
  <si>
    <t>LOD-008</t>
  </si>
  <si>
    <t>Twin-Headed Wolf</t>
  </si>
  <si>
    <t>LOD-009</t>
  </si>
  <si>
    <t>Opticlops</t>
  </si>
  <si>
    <t>LOD-010</t>
  </si>
  <si>
    <t>Bark of Dark Ruler</t>
  </si>
  <si>
    <t>LOD-011</t>
  </si>
  <si>
    <t>Fatal Abacus</t>
  </si>
  <si>
    <t>LOD-012</t>
  </si>
  <si>
    <t>Life Absorbing Machine</t>
  </si>
  <si>
    <t>LOD-013</t>
  </si>
  <si>
    <t>The Puppet Magic of Dark Ruler</t>
  </si>
  <si>
    <t>LOD-014</t>
  </si>
  <si>
    <t>Soul Demolition</t>
  </si>
  <si>
    <t>LOD-015</t>
  </si>
  <si>
    <t>Double Snare</t>
  </si>
  <si>
    <t>LOD-016</t>
  </si>
  <si>
    <t>Freed the Matchless General</t>
  </si>
  <si>
    <t>LOD-017</t>
  </si>
  <si>
    <t>Throwstone Unit</t>
  </si>
  <si>
    <t>LOD-018</t>
  </si>
  <si>
    <t>Marauding Captain</t>
  </si>
  <si>
    <t>LOD-019</t>
  </si>
  <si>
    <t>Ryu Senshi</t>
  </si>
  <si>
    <t>LOD-020</t>
  </si>
  <si>
    <t>Warrior Dai Grepher</t>
  </si>
  <si>
    <t>LOD-021</t>
  </si>
  <si>
    <t>Mysterious Guard</t>
  </si>
  <si>
    <t>LOD-022</t>
  </si>
  <si>
    <t>Frontier Wiseman</t>
  </si>
  <si>
    <t>LOD-023</t>
  </si>
  <si>
    <t>Exiled Force</t>
  </si>
  <si>
    <t>LOD-024</t>
  </si>
  <si>
    <t>The Hunter with 7 Weapons</t>
  </si>
  <si>
    <t>LOD-025</t>
  </si>
  <si>
    <t>Shadow Tamer</t>
  </si>
  <si>
    <t>LOD-026</t>
  </si>
  <si>
    <t>Dragon Manipulator</t>
  </si>
  <si>
    <t>LOD-027</t>
  </si>
  <si>
    <t>The A. Forces</t>
  </si>
  <si>
    <t>LOD-028</t>
  </si>
  <si>
    <t>Reinforcement of the Army</t>
  </si>
  <si>
    <t>LOD-029</t>
  </si>
  <si>
    <t>Array of Revealing Light</t>
  </si>
  <si>
    <t>LOD-030</t>
  </si>
  <si>
    <t>The Warrior Returning Alive</t>
  </si>
  <si>
    <t>LOD-031</t>
  </si>
  <si>
    <t>Ready for Intercepting</t>
  </si>
  <si>
    <t>LOD-032</t>
  </si>
  <si>
    <t>A Feint Plan</t>
  </si>
  <si>
    <t>LOD-033</t>
  </si>
  <si>
    <t>Emergency Provisions</t>
  </si>
  <si>
    <t>LOD-034</t>
  </si>
  <si>
    <t>Tyrant Dragon</t>
  </si>
  <si>
    <t>LOD-035</t>
  </si>
  <si>
    <t>Spear Dragon</t>
  </si>
  <si>
    <t>LOD-036</t>
  </si>
  <si>
    <t>Spirit Ryu</t>
  </si>
  <si>
    <t>LOD-037</t>
  </si>
  <si>
    <t>The Dragon Dwelling In The Cave</t>
  </si>
  <si>
    <t>LOD-038</t>
  </si>
  <si>
    <t>Lizard Soldier</t>
  </si>
  <si>
    <t>LOD-039</t>
  </si>
  <si>
    <t>Fiend Skull Dragon</t>
  </si>
  <si>
    <t>LOD-040</t>
  </si>
  <si>
    <t>Cave Dragon</t>
  </si>
  <si>
    <t>LOD-041</t>
  </si>
  <si>
    <t>Grey Wing</t>
  </si>
  <si>
    <t>LOD-042</t>
  </si>
  <si>
    <t>Troop Dragon</t>
  </si>
  <si>
    <t>LOD-043</t>
  </si>
  <si>
    <t>The Dragon's Bead</t>
  </si>
  <si>
    <t>LOD-044</t>
  </si>
  <si>
    <t>A Wingbeat of Giant Dragon</t>
  </si>
  <si>
    <t>LOD-045</t>
  </si>
  <si>
    <t>Dragon's Gunfire</t>
  </si>
  <si>
    <t>LOD-046</t>
  </si>
  <si>
    <t>Stamping Destruction</t>
  </si>
  <si>
    <t>LOD-047</t>
  </si>
  <si>
    <t>Super Rejuvenation</t>
  </si>
  <si>
    <t>LOD-048</t>
  </si>
  <si>
    <t>Dragon's Rage</t>
  </si>
  <si>
    <t>LOD-049</t>
  </si>
  <si>
    <t>Burst Breath</t>
  </si>
  <si>
    <t>LOD-050</t>
  </si>
  <si>
    <t>Luster Dragon #2</t>
  </si>
  <si>
    <t>LOD-051</t>
  </si>
  <si>
    <t>Robotic Knight</t>
  </si>
  <si>
    <t>LOD-052</t>
  </si>
  <si>
    <t>Wolf Axwielder</t>
  </si>
  <si>
    <t>LOD-053</t>
  </si>
  <si>
    <t>The Illusory Gentleman</t>
  </si>
  <si>
    <t>LOD-054</t>
  </si>
  <si>
    <t>Robolady</t>
  </si>
  <si>
    <t>LOD-055</t>
  </si>
  <si>
    <t>Roboyarou</t>
  </si>
  <si>
    <t>LOD-056</t>
  </si>
  <si>
    <t>Fiber Jar</t>
  </si>
  <si>
    <t>LOD-057</t>
  </si>
  <si>
    <t>Serpentine Princess</t>
  </si>
  <si>
    <t>LOD-058</t>
  </si>
  <si>
    <t>Patrician of Darkness</t>
  </si>
  <si>
    <t>LOD-059</t>
  </si>
  <si>
    <t>Thunder Nyan Nyan</t>
  </si>
  <si>
    <t>LOD-060</t>
  </si>
  <si>
    <t>Gradius's Option</t>
  </si>
  <si>
    <t>LOD-061</t>
  </si>
  <si>
    <t>Woodland Sprite</t>
  </si>
  <si>
    <t>LOD-062</t>
  </si>
  <si>
    <t>Airknight Parshath</t>
  </si>
  <si>
    <t>LOD-063</t>
  </si>
  <si>
    <t>Twin-Headed Behemoth</t>
  </si>
  <si>
    <t>LOD-064</t>
  </si>
  <si>
    <t>Maharaghi</t>
  </si>
  <si>
    <t>LOD-065</t>
  </si>
  <si>
    <t>Inaba White Rabbit</t>
  </si>
  <si>
    <t>LOD-066</t>
  </si>
  <si>
    <t>Susa Soldier</t>
  </si>
  <si>
    <t>LOD-067</t>
  </si>
  <si>
    <t>Yamata Dragon</t>
  </si>
  <si>
    <t>LOD-068</t>
  </si>
  <si>
    <t>Great Long Nose</t>
  </si>
  <si>
    <t>LOD-069</t>
  </si>
  <si>
    <t>Otohime</t>
  </si>
  <si>
    <t>LOD-070</t>
  </si>
  <si>
    <t>Hino-Kagu-Tsuchi</t>
  </si>
  <si>
    <t>LOD-071</t>
  </si>
  <si>
    <t>Asura Priest</t>
  </si>
  <si>
    <t>LOD-072</t>
  </si>
  <si>
    <t>Fushi No Tori</t>
  </si>
  <si>
    <t>LOD-073</t>
  </si>
  <si>
    <t>Super Robolady</t>
  </si>
  <si>
    <t>LOD-074</t>
  </si>
  <si>
    <t>Super Roboyarou</t>
  </si>
  <si>
    <t>LOD-075</t>
  </si>
  <si>
    <t>Fengsheng Mirror</t>
  </si>
  <si>
    <t>LOD-076</t>
  </si>
  <si>
    <t>Spring of Rebirth</t>
  </si>
  <si>
    <t>LOD-077</t>
  </si>
  <si>
    <t>Heart of Clear Water</t>
  </si>
  <si>
    <t>LOD-078</t>
  </si>
  <si>
    <t>A Legendary Ocean</t>
  </si>
  <si>
    <t>LOD-079</t>
  </si>
  <si>
    <t>Fusion Sword Murasame Blade</t>
  </si>
  <si>
    <t>LOD-080</t>
  </si>
  <si>
    <t>Smoke Grenade of the Thief</t>
  </si>
  <si>
    <t>LOD-081</t>
  </si>
  <si>
    <t>Creature Swap</t>
  </si>
  <si>
    <t>LOD-082</t>
  </si>
  <si>
    <t>Spiritual Energy Settle Machine</t>
  </si>
  <si>
    <t>LOD-083</t>
  </si>
  <si>
    <t>Second Coin Toss</t>
  </si>
  <si>
    <t>LOD-084</t>
  </si>
  <si>
    <t>Convulsion of Nature</t>
  </si>
  <si>
    <t>LOD-085</t>
  </si>
  <si>
    <t>The Secret of the Bandit</t>
  </si>
  <si>
    <t>LOD-086</t>
  </si>
  <si>
    <t>After the Struggle</t>
  </si>
  <si>
    <t>LOD-087</t>
  </si>
  <si>
    <t>Magic Reflector</t>
  </si>
  <si>
    <t>LOD-088</t>
  </si>
  <si>
    <t>Blast with Chain</t>
  </si>
  <si>
    <t>LOD-089</t>
  </si>
  <si>
    <t>Disappear</t>
  </si>
  <si>
    <t>LOD-090</t>
  </si>
  <si>
    <t>Bubble Crash</t>
  </si>
  <si>
    <t>LOD-091</t>
  </si>
  <si>
    <t>Royal Oppression</t>
  </si>
  <si>
    <t>LOD-092</t>
  </si>
  <si>
    <t>Bottomless Trap Hole</t>
  </si>
  <si>
    <t>LOD-093</t>
  </si>
  <si>
    <t>Bad Reaction to Simochi</t>
  </si>
  <si>
    <t>LOD-094</t>
  </si>
  <si>
    <t>Ominous Fortunetelling</t>
  </si>
  <si>
    <t>LOD-095</t>
  </si>
  <si>
    <t>Spirit's Invitation</t>
  </si>
  <si>
    <t>LOD-096</t>
  </si>
  <si>
    <t>Nutrient Z</t>
  </si>
  <si>
    <t>LOD-097</t>
  </si>
  <si>
    <t>Drop Off</t>
  </si>
  <si>
    <t>LOD-098</t>
  </si>
  <si>
    <t>Fiend Comedian</t>
  </si>
  <si>
    <t>LOD-099</t>
  </si>
  <si>
    <t>Last Turn</t>
  </si>
  <si>
    <t>LOD-100</t>
  </si>
  <si>
    <t>Injection Fairy Lily</t>
  </si>
  <si>
    <t>PGD-000</t>
  </si>
  <si>
    <t>Ring of Destruction</t>
  </si>
  <si>
    <t>PGD-001</t>
  </si>
  <si>
    <t>Molten Behemoth</t>
  </si>
  <si>
    <t>PGD-002</t>
  </si>
  <si>
    <t>Shapesnatch</t>
  </si>
  <si>
    <t>PGD-003</t>
  </si>
  <si>
    <t>Souleater</t>
  </si>
  <si>
    <t>PGD-004</t>
  </si>
  <si>
    <t>King Tiger Wanghu</t>
  </si>
  <si>
    <t>PGD-005</t>
  </si>
  <si>
    <t>Birdface</t>
  </si>
  <si>
    <t>PGD-006</t>
  </si>
  <si>
    <t>Kryuel</t>
  </si>
  <si>
    <t>PGD-007</t>
  </si>
  <si>
    <t>Arsenal Bug</t>
  </si>
  <si>
    <t>PGD-008</t>
  </si>
  <si>
    <t>Maiden of the Aqua</t>
  </si>
  <si>
    <t>PGD-009</t>
  </si>
  <si>
    <t>Jowls of Dark Demise</t>
  </si>
  <si>
    <t>PGD-010</t>
  </si>
  <si>
    <t>Timeater</t>
  </si>
  <si>
    <t>PGD-011</t>
  </si>
  <si>
    <t>Mucus Yolk</t>
  </si>
  <si>
    <t>PGD-012</t>
  </si>
  <si>
    <t>Servant of Catabolism</t>
  </si>
  <si>
    <t>PGD-013</t>
  </si>
  <si>
    <t>Moisture Creature</t>
  </si>
  <si>
    <t>PGD-014</t>
  </si>
  <si>
    <t>Gora Turtle</t>
  </si>
  <si>
    <t>PGD-015</t>
  </si>
  <si>
    <t>Sasuke Samurai</t>
  </si>
  <si>
    <t>PGD-016</t>
  </si>
  <si>
    <t>Poison Mummy</t>
  </si>
  <si>
    <t>PGD-017</t>
  </si>
  <si>
    <t>Dark Dust Spirit</t>
  </si>
  <si>
    <t>PGD-018</t>
  </si>
  <si>
    <t>Royal Keeper</t>
  </si>
  <si>
    <t>PGD-019</t>
  </si>
  <si>
    <t>Wandering Mummy</t>
  </si>
  <si>
    <t>PGD-020</t>
  </si>
  <si>
    <t>Great Dezard</t>
  </si>
  <si>
    <t>PGD-021</t>
  </si>
  <si>
    <t>Swarm of Scarabs</t>
  </si>
  <si>
    <t>PGD-022</t>
  </si>
  <si>
    <t>Swarm of Locusts</t>
  </si>
  <si>
    <t>PGD-023</t>
  </si>
  <si>
    <t>Giant Axe Mummy</t>
  </si>
  <si>
    <t>PGD-024</t>
  </si>
  <si>
    <t>8-Claws Scorpion</t>
  </si>
  <si>
    <t>PGD-025</t>
  </si>
  <si>
    <t>Guardian Sphinx</t>
  </si>
  <si>
    <t>PGD-026</t>
  </si>
  <si>
    <t>Pyramid Turtle</t>
  </si>
  <si>
    <t>PGD-027</t>
  </si>
  <si>
    <t>Dice Jar</t>
  </si>
  <si>
    <t>PGD-028</t>
  </si>
  <si>
    <t>Dark Scorpion Burglars</t>
  </si>
  <si>
    <t>PGD-029</t>
  </si>
  <si>
    <t>Don Zaloog</t>
  </si>
  <si>
    <t>PGD-030</t>
  </si>
  <si>
    <t>Des Lacooda</t>
  </si>
  <si>
    <t>PGD-031</t>
  </si>
  <si>
    <t>Fushioh Richie</t>
  </si>
  <si>
    <t>PGD-032</t>
  </si>
  <si>
    <t>Cobraman Sakuzy</t>
  </si>
  <si>
    <t>PGD-033</t>
  </si>
  <si>
    <t>Book of Life</t>
  </si>
  <si>
    <t>PGD-034</t>
  </si>
  <si>
    <t>Book of Taiyou</t>
  </si>
  <si>
    <t>PGD-035</t>
  </si>
  <si>
    <t>Book of Moon</t>
  </si>
  <si>
    <t>PGD-036</t>
  </si>
  <si>
    <t>Mirage of Nightmare</t>
  </si>
  <si>
    <t>PGD-037</t>
  </si>
  <si>
    <t>Secret Pass to the Treasures</t>
  </si>
  <si>
    <t>PGD-038</t>
  </si>
  <si>
    <t>Call of the Mummy</t>
  </si>
  <si>
    <t>PGD-039</t>
  </si>
  <si>
    <t>Timidity</t>
  </si>
  <si>
    <t>PGD-040</t>
  </si>
  <si>
    <t>Pyramid Energy</t>
  </si>
  <si>
    <t>PGD-041</t>
  </si>
  <si>
    <t>Tutan Mask</t>
  </si>
  <si>
    <t>PGD-042</t>
  </si>
  <si>
    <t>Ordeal of a Traveler</t>
  </si>
  <si>
    <t>PGD-043</t>
  </si>
  <si>
    <t>Bottomless Shifting Sand</t>
  </si>
  <si>
    <t>PGD-044</t>
  </si>
  <si>
    <t>Curse of Royal</t>
  </si>
  <si>
    <t>PGD-045</t>
  </si>
  <si>
    <t>Needle Ceiling</t>
  </si>
  <si>
    <t>PGD-046</t>
  </si>
  <si>
    <t>Statue of the Wicked</t>
  </si>
  <si>
    <t>PGD-047</t>
  </si>
  <si>
    <t>Dark Coffin</t>
  </si>
  <si>
    <t>PGD-048</t>
  </si>
  <si>
    <t>Needle Wall</t>
  </si>
  <si>
    <t>PGD-049</t>
  </si>
  <si>
    <t>Trap Dustshoot</t>
  </si>
  <si>
    <t>PGD-050</t>
  </si>
  <si>
    <t>Pyro Clock of Destiny</t>
  </si>
  <si>
    <t>PGD-051</t>
  </si>
  <si>
    <t>Reckless Greed</t>
  </si>
  <si>
    <t>PGD-052</t>
  </si>
  <si>
    <t>Pharaoh's Treasure</t>
  </si>
  <si>
    <t>PGD-053</t>
  </si>
  <si>
    <t>Master Kyonshee</t>
  </si>
  <si>
    <t>PGD-054</t>
  </si>
  <si>
    <t>Kabazauls</t>
  </si>
  <si>
    <t>PGD-055</t>
  </si>
  <si>
    <t>Inpachi</t>
  </si>
  <si>
    <t>PGD-056</t>
  </si>
  <si>
    <t>Dark Jeroid</t>
  </si>
  <si>
    <t>PGD-057</t>
  </si>
  <si>
    <t>Newdoria</t>
  </si>
  <si>
    <t>PGD-058</t>
  </si>
  <si>
    <t>Helpoemer</t>
  </si>
  <si>
    <t>PGD-059</t>
  </si>
  <si>
    <t>Gravekeeper's Spy</t>
  </si>
  <si>
    <t>PGD-060</t>
  </si>
  <si>
    <t>Gravekeeper's Curse</t>
  </si>
  <si>
    <t>PGD-061</t>
  </si>
  <si>
    <t>Gravekeeper's Guard</t>
  </si>
  <si>
    <t>PGD-062</t>
  </si>
  <si>
    <t>Gravekeeper's Spear Soldier</t>
  </si>
  <si>
    <t>PGD-063</t>
  </si>
  <si>
    <t>Gravekeeper's Vassal</t>
  </si>
  <si>
    <t>PGD-064</t>
  </si>
  <si>
    <t>Gravekeeper's Watcher</t>
  </si>
  <si>
    <t>PGD-065</t>
  </si>
  <si>
    <t>Gravekeeper's Chief</t>
  </si>
  <si>
    <t>PGD-066</t>
  </si>
  <si>
    <t>Gravekeeper's Cannonholder</t>
  </si>
  <si>
    <t>PGD-067</t>
  </si>
  <si>
    <t>Gravekeeper's Assailant</t>
  </si>
  <si>
    <t>PGD-068</t>
  </si>
  <si>
    <t>A Man with Wdjat</t>
  </si>
  <si>
    <t>PGD-069</t>
  </si>
  <si>
    <t>Mystical Knight of Jackal</t>
  </si>
  <si>
    <t>PGD-070</t>
  </si>
  <si>
    <t>A Cat of Ill Omen</t>
  </si>
  <si>
    <t>PGD-071</t>
  </si>
  <si>
    <t>Yomi Ship</t>
  </si>
  <si>
    <t>PGD-072</t>
  </si>
  <si>
    <t>Winged Sage Falcos</t>
  </si>
  <si>
    <t>PGD-073</t>
  </si>
  <si>
    <t>An Owl of Luck</t>
  </si>
  <si>
    <t>PGD-074</t>
  </si>
  <si>
    <t>Charm of Shabti</t>
  </si>
  <si>
    <t>PGD-075</t>
  </si>
  <si>
    <t>Cobra Jar</t>
  </si>
  <si>
    <t>PGD-076</t>
  </si>
  <si>
    <t>Spirit Reaper</t>
  </si>
  <si>
    <t>PGD-077</t>
  </si>
  <si>
    <t>Nightmare Horse</t>
  </si>
  <si>
    <t>PGD-078</t>
  </si>
  <si>
    <t>Reaper on the Nightmare</t>
  </si>
  <si>
    <t>PGD-079</t>
  </si>
  <si>
    <t>Dark Designator</t>
  </si>
  <si>
    <t>PGD-080</t>
  </si>
  <si>
    <t>Card Shuffle</t>
  </si>
  <si>
    <t>PGD-081</t>
  </si>
  <si>
    <t>Reasoning</t>
  </si>
  <si>
    <t>PGD-082</t>
  </si>
  <si>
    <t>Dark Room of Nightmare</t>
  </si>
  <si>
    <t>PGD-083</t>
  </si>
  <si>
    <t>Different Dimension Capsule</t>
  </si>
  <si>
    <t>PGD-084</t>
  </si>
  <si>
    <t>Necrovalley</t>
  </si>
  <si>
    <t>PGD-085</t>
  </si>
  <si>
    <t>Buster Rancher</t>
  </si>
  <si>
    <t>PGD-086</t>
  </si>
  <si>
    <t>Hieroglyph Lithograph</t>
  </si>
  <si>
    <t>PGD-087</t>
  </si>
  <si>
    <t>Dark Snake Syndrome</t>
  </si>
  <si>
    <t>PGD-088</t>
  </si>
  <si>
    <t>Terraforming</t>
  </si>
  <si>
    <t>PGD-089</t>
  </si>
  <si>
    <t>Banner of Courage</t>
  </si>
  <si>
    <t>PGD-090</t>
  </si>
  <si>
    <t>Metamorphosis</t>
  </si>
  <si>
    <t>PGD-091</t>
  </si>
  <si>
    <t>Royal Tribute</t>
  </si>
  <si>
    <t>PGD-092</t>
  </si>
  <si>
    <t>Reversal Quiz</t>
  </si>
  <si>
    <t>PGD-093</t>
  </si>
  <si>
    <t>Coffin Seller</t>
  </si>
  <si>
    <t>PGD-094</t>
  </si>
  <si>
    <t>Curse of Aging</t>
  </si>
  <si>
    <t>PGD-095</t>
  </si>
  <si>
    <t>Barrel Behind the Door</t>
  </si>
  <si>
    <t>PGD-096</t>
  </si>
  <si>
    <t>Raigeki Break</t>
  </si>
  <si>
    <t>PGD-097</t>
  </si>
  <si>
    <t>Narrow Pass</t>
  </si>
  <si>
    <t>PGD-098</t>
  </si>
  <si>
    <t>Disturbance Strategy</t>
  </si>
  <si>
    <t>PGD-099</t>
  </si>
  <si>
    <t>Trap of Board Eraser</t>
  </si>
  <si>
    <t>PGD-100</t>
  </si>
  <si>
    <t>Rite of Spirit</t>
  </si>
  <si>
    <t>PGD-101</t>
  </si>
  <si>
    <t>Non Aggression Area</t>
  </si>
  <si>
    <t>PGD-102</t>
  </si>
  <si>
    <t>D. Tribe</t>
  </si>
  <si>
    <t>PGD-103</t>
  </si>
  <si>
    <t>Byser Shock</t>
  </si>
  <si>
    <t>PGD-104</t>
  </si>
  <si>
    <t>Question</t>
  </si>
  <si>
    <t>PGD-105</t>
  </si>
  <si>
    <t>Rope of Life</t>
  </si>
  <si>
    <t>PGD-106</t>
  </si>
  <si>
    <t>Nightmare Wheel</t>
  </si>
  <si>
    <t>PGD-107</t>
  </si>
  <si>
    <t>Lava Golem</t>
  </si>
  <si>
    <t>DCR-FR000</t>
  </si>
  <si>
    <t>Seigneur Vampire</t>
  </si>
  <si>
    <t>DCR-FR001</t>
  </si>
  <si>
    <t>Footballeur de Combat</t>
  </si>
  <si>
    <t>DCR-FR002</t>
  </si>
  <si>
    <t>Chien Nin-Ken</t>
  </si>
  <si>
    <t>DCR-FR003</t>
  </si>
  <si>
    <t>Singe Acrobate</t>
  </si>
  <si>
    <t>DCR-FR004</t>
  </si>
  <si>
    <t>Invocateur de l'Arsenal</t>
  </si>
  <si>
    <t>DCR-FR005</t>
  </si>
  <si>
    <t>Gardien Elma</t>
  </si>
  <si>
    <t>DCR-FR006</t>
  </si>
  <si>
    <t>Gardien Ceal</t>
  </si>
  <si>
    <t>DCR-FR007</t>
  </si>
  <si>
    <t>Gardien Grarl</t>
  </si>
  <si>
    <t>DCR-FR008</t>
  </si>
  <si>
    <t>Gardien Baou</t>
  </si>
  <si>
    <t>DCR-FR009</t>
  </si>
  <si>
    <t>Gardien Kay'est</t>
  </si>
  <si>
    <t>DCR-FR010</t>
  </si>
  <si>
    <t>Gardien Tryce</t>
  </si>
  <si>
    <t>DCR-FR011</t>
  </si>
  <si>
    <t>Cyber Maraudeur</t>
  </si>
  <si>
    <t>DCR-FR012</t>
  </si>
  <si>
    <t>Reflect Bounder</t>
  </si>
  <si>
    <t>DCR-FR013</t>
  </si>
  <si>
    <t>Petit Guerrier Ailé</t>
  </si>
  <si>
    <t>DCR-FR014</t>
  </si>
  <si>
    <t>Lutin Sauvage Des</t>
  </si>
  <si>
    <t>DCR-FR015</t>
  </si>
  <si>
    <t>Dragon Extra-Dimensionnel</t>
  </si>
  <si>
    <t>DCR-FR016</t>
  </si>
  <si>
    <t>Shinato, Roi d'un Plan Supérieur</t>
  </si>
  <si>
    <t>DCR-FR017</t>
  </si>
  <si>
    <t>Chevalier du Flamboiement des Ténèbres</t>
  </si>
  <si>
    <t>DCR-FR018</t>
  </si>
  <si>
    <t>Chevalier Mirage</t>
  </si>
  <si>
    <t>DCR-FR019</t>
  </si>
  <si>
    <t>Dragon Furieux</t>
  </si>
  <si>
    <t>DCR-FR020</t>
  </si>
  <si>
    <t>Exodia Necross</t>
  </si>
  <si>
    <t>DCR-FR021</t>
  </si>
  <si>
    <t>Panda Gyaku-Gire</t>
  </si>
  <si>
    <t>DCR-FR022</t>
  </si>
  <si>
    <t>Gobelin à la Loyauté Parfaite</t>
  </si>
  <si>
    <t>DCR-FR023</t>
  </si>
  <si>
    <t>Désespoir des Ténèbres</t>
  </si>
  <si>
    <t>DCR-FR024</t>
  </si>
  <si>
    <t>Maju Garzett</t>
  </si>
  <si>
    <t>DCR-FR025</t>
  </si>
  <si>
    <t>Crainte des Ténèbres</t>
  </si>
  <si>
    <t>DCR-FR026</t>
  </si>
  <si>
    <t>Chick le Jaune - Scorpion Noir</t>
  </si>
  <si>
    <t>DCR-FR027</t>
  </si>
  <si>
    <t>Dame Guerrière D.D.</t>
  </si>
  <si>
    <t>DCR-FR028</t>
  </si>
  <si>
    <t>Mille Aiguilles</t>
  </si>
  <si>
    <t>DCR-FR029</t>
  </si>
  <si>
    <t>Arche de Shinato</t>
  </si>
  <si>
    <t>DCR-FR030</t>
  </si>
  <si>
    <t>Accord avec le Maître des Ténèbres</t>
  </si>
  <si>
    <t>DCR-FR031</t>
  </si>
  <si>
    <t>Contrat avec Exodia</t>
  </si>
  <si>
    <t>DCR-FR032</t>
  </si>
  <si>
    <t>Elma - Dague Papillon</t>
  </si>
  <si>
    <t>DCR-FR033</t>
  </si>
  <si>
    <t>Ceal - Arc d'Etoile Filante</t>
  </si>
  <si>
    <t>DCR-FR034</t>
  </si>
  <si>
    <t>Grarl - Hache Gravitationnelle</t>
  </si>
  <si>
    <t>DCR-FR035</t>
  </si>
  <si>
    <t>Baou - Flamberge Destructrice Des Nuisibles</t>
  </si>
  <si>
    <t>DCR-FR036</t>
  </si>
  <si>
    <t>Kay'est - Bâton de Silence</t>
  </si>
  <si>
    <t>DCR-FR037</t>
  </si>
  <si>
    <t>Tryce - Epées Jumelles aux Eclats Lumineux</t>
  </si>
  <si>
    <t>DCR-FR038</t>
  </si>
  <si>
    <t>Précieuses Cartes de l'Au-Delà</t>
  </si>
  <si>
    <t>DCR-FR039</t>
  </si>
  <si>
    <t>Baguette de l'Oeil de l'Esprit</t>
  </si>
  <si>
    <t>DCR-FR040</t>
  </si>
  <si>
    <t>Faérie du Printemps</t>
  </si>
  <si>
    <t>DCR-FR041</t>
  </si>
  <si>
    <t>Jeton d'Action de Grâce</t>
  </si>
  <si>
    <t>DCR-FR042</t>
  </si>
  <si>
    <t>Hausse du Moral</t>
  </si>
  <si>
    <t>DCR-FR043</t>
  </si>
  <si>
    <t>Zone de Neutralisation des Sorts</t>
  </si>
  <si>
    <t>DCR-FR044</t>
  </si>
  <si>
    <t>Barrière vers une Autre Dimension</t>
  </si>
  <si>
    <t>DCR-FR045</t>
  </si>
  <si>
    <t>Derniers Ordres de Combat</t>
  </si>
  <si>
    <t>DCR-FR046</t>
  </si>
  <si>
    <t>Défenseur Résolu</t>
  </si>
  <si>
    <t>DCR-FR047</t>
  </si>
  <si>
    <t>Trio Ojama</t>
  </si>
  <si>
    <t>DCR-FR048</t>
  </si>
  <si>
    <t>Voleur de l'Arsenal</t>
  </si>
  <si>
    <t>DCR-FR049</t>
  </si>
  <si>
    <t>Absorption de Compétence</t>
  </si>
  <si>
    <t>DCR-FR050</t>
  </si>
  <si>
    <t>Repos Définitivement Eternel</t>
  </si>
  <si>
    <t>DCR-FR051</t>
  </si>
  <si>
    <t>Planeur de Kaiser</t>
  </si>
  <si>
    <t>DCR-FR052</t>
  </si>
  <si>
    <t>Transporteur Interdimensionel de Matière</t>
  </si>
  <si>
    <t>DCR-FR053</t>
  </si>
  <si>
    <t>Ristourne</t>
  </si>
  <si>
    <t>DCR-FR054</t>
  </si>
  <si>
    <t>Gagagigo</t>
  </si>
  <si>
    <t>DCR-FR055</t>
  </si>
  <si>
    <t>Entraîneur D.D.</t>
  </si>
  <si>
    <t>DCR-FR056</t>
  </si>
  <si>
    <t>Ojama Vert</t>
  </si>
  <si>
    <t>DCR-FR057</t>
  </si>
  <si>
    <t>Archdémon Soldat</t>
  </si>
  <si>
    <t>DCR-FR058</t>
  </si>
  <si>
    <t>Ours de Garde du Pandémonium</t>
  </si>
  <si>
    <t>DCR-FR059</t>
  </si>
  <si>
    <t>Samouraï Sasuke N°2</t>
  </si>
  <si>
    <t>DCR-FR060</t>
  </si>
  <si>
    <t>Gorg le Fort - Scorpion Noir</t>
  </si>
  <si>
    <t>DCR-FR061</t>
  </si>
  <si>
    <t>Meanae l'Epineux - Scorpion Noir</t>
  </si>
  <si>
    <t>DCR-FR062</t>
  </si>
  <si>
    <t>Chien Marron Exceptionnel</t>
  </si>
  <si>
    <t>DCR-FR063</t>
  </si>
  <si>
    <t>Grand Maju Garzett</t>
  </si>
  <si>
    <t>DCR-FR064</t>
  </si>
  <si>
    <t>Forgeron Kotetsu</t>
  </si>
  <si>
    <t>DCR-FR065</t>
  </si>
  <si>
    <t>Gobelin Cupide</t>
  </si>
  <si>
    <t>DCR-FR066</t>
  </si>
  <si>
    <t>Mefist, le Général Abominable</t>
  </si>
  <si>
    <t>DCR-FR067</t>
  </si>
  <si>
    <t>Pion Ignoble - Archdémon</t>
  </si>
  <si>
    <t>DCR-FR068</t>
  </si>
  <si>
    <t>Chevalier de l'Ombre - Archdémon</t>
  </si>
  <si>
    <t>DCR-FR069</t>
  </si>
  <si>
    <t>Fou des Ténèbres - Archdémon</t>
  </si>
  <si>
    <t>DCR-FR070</t>
  </si>
  <si>
    <t>Tour Des - Archdémon</t>
  </si>
  <si>
    <t>DCR-FR071</t>
  </si>
  <si>
    <t>Reine Infernale - Archdémon</t>
  </si>
  <si>
    <t>DCR-FR072</t>
  </si>
  <si>
    <t>Roi de la Terreur - Archdémon</t>
  </si>
  <si>
    <t>DCR-FR073</t>
  </si>
  <si>
    <t>Crâne Archdémon d'Eclairs</t>
  </si>
  <si>
    <t>DCR-FR074</t>
  </si>
  <si>
    <t>Lunatite - Parasite Métallisant</t>
  </si>
  <si>
    <t>DCR-FR075</t>
  </si>
  <si>
    <t>Tsukuyomi</t>
  </si>
  <si>
    <t>DCR-FR076</t>
  </si>
  <si>
    <t>Mudora</t>
  </si>
  <si>
    <t>DCR-FR077</t>
  </si>
  <si>
    <t>Keldo</t>
  </si>
  <si>
    <t>DCR-FR078</t>
  </si>
  <si>
    <t>Kelbek</t>
  </si>
  <si>
    <t>DCR-FR079</t>
  </si>
  <si>
    <t>Zolga</t>
  </si>
  <si>
    <t>DCR-FR080</t>
  </si>
  <si>
    <t>Agido</t>
  </si>
  <si>
    <t>DCR-FR081</t>
  </si>
  <si>
    <t>Seigneur de la Flamme Légendaire</t>
  </si>
  <si>
    <t>DCR-FR082</t>
  </si>
  <si>
    <t>Zorc - Maître des Ténèbres</t>
  </si>
  <si>
    <t>DCR-FR083</t>
  </si>
  <si>
    <t>Duplication de Sort</t>
  </si>
  <si>
    <t>DCR-FR084</t>
  </si>
  <si>
    <t>Entraîné dans la Tombe</t>
  </si>
  <si>
    <t>DCR-FR085</t>
  </si>
  <si>
    <t>Epreuve du Feu</t>
  </si>
  <si>
    <t>DCR-FR086</t>
  </si>
  <si>
    <t>Contrat avec les Abysses</t>
  </si>
  <si>
    <t>DCR-FR087</t>
  </si>
  <si>
    <t>Contrat avec le Maître des Ténèbres</t>
  </si>
  <si>
    <t>DCR-FR088</t>
  </si>
  <si>
    <t>Effondrement</t>
  </si>
  <si>
    <t>DCR-FR089</t>
  </si>
  <si>
    <t>Echec et Mat</t>
  </si>
  <si>
    <t>DCR-FR090</t>
  </si>
  <si>
    <t>Cestus de Dagla</t>
  </si>
  <si>
    <t>DCR-FR091</t>
  </si>
  <si>
    <t>Compte à Rebours Final</t>
  </si>
  <si>
    <t>DCR-FR092</t>
  </si>
  <si>
    <t>Serment de l'Archdémon</t>
  </si>
  <si>
    <t>DCR-FR093</t>
  </si>
  <si>
    <t>Assemblée des Scorpion Noir</t>
  </si>
  <si>
    <t>DCR-FR094</t>
  </si>
  <si>
    <t>Pandémonium</t>
  </si>
  <si>
    <t>DCR-FR095</t>
  </si>
  <si>
    <t>Autel Sacrificiel</t>
  </si>
  <si>
    <t>DCR-FR096</t>
  </si>
  <si>
    <t>Âme Gelée</t>
  </si>
  <si>
    <t>DCR-FR097</t>
  </si>
  <si>
    <t>Angoisse de Combat</t>
  </si>
  <si>
    <t>DCR-FR098</t>
  </si>
  <si>
    <t>Coalition des Scorpion Noir</t>
  </si>
  <si>
    <t>DCR-FR099</t>
  </si>
  <si>
    <t>Rugissement de l'Archdémon</t>
  </si>
  <si>
    <t>DCR-FR100</t>
  </si>
  <si>
    <t>Relance de Dé</t>
  </si>
  <si>
    <t>DCR-FR101</t>
  </si>
  <si>
    <t>Dissipation de Magie</t>
  </si>
  <si>
    <t>DCR-FR102</t>
  </si>
  <si>
    <t>Armure de Sakuretsu</t>
  </si>
  <si>
    <t>DCR-FR103</t>
  </si>
  <si>
    <t>Lueur d'Espoir</t>
  </si>
  <si>
    <t>DCR-FR104</t>
  </si>
  <si>
    <t>Contrecoup Sacrificiel</t>
  </si>
  <si>
    <t>DCR-FR105</t>
  </si>
  <si>
    <t>Jugement d'Anubis</t>
  </si>
  <si>
    <t>IOC-FR000</t>
  </si>
  <si>
    <t>Dragon Empereur du Chaos - Emissaire de l'Achèvement</t>
  </si>
  <si>
    <t>IOC-FR001</t>
  </si>
  <si>
    <t>Ojama Jaune</t>
  </si>
  <si>
    <t>IOC-FR002</t>
  </si>
  <si>
    <t>Ojama Noir</t>
  </si>
  <si>
    <t>IOC-FR003</t>
  </si>
  <si>
    <t>Âme Tigre</t>
  </si>
  <si>
    <t>IOC-FR004</t>
  </si>
  <si>
    <t>Koala Géant</t>
  </si>
  <si>
    <t>IOC-FR005</t>
  </si>
  <si>
    <t>Kangourou Des</t>
  </si>
  <si>
    <t>IOC-FR006</t>
  </si>
  <si>
    <t>Ninja Cramoisi</t>
  </si>
  <si>
    <t>IOC-FR007</t>
  </si>
  <si>
    <t>Ninja d'Intervention</t>
  </si>
  <si>
    <t>IOC-FR008</t>
  </si>
  <si>
    <t>Lézard de Grand Vent</t>
  </si>
  <si>
    <t>IOC-FR009</t>
  </si>
  <si>
    <t>Esprit du Pot de Cupidité</t>
  </si>
  <si>
    <t>IOC-FR010</t>
  </si>
  <si>
    <t>Chopman, le Hors-la-Loi Epouvantable</t>
  </si>
  <si>
    <t>IOC-FR011</t>
  </si>
  <si>
    <t>Samouraï Sasuke #3</t>
  </si>
  <si>
    <t>IOC-FR012</t>
  </si>
  <si>
    <t>Avion de Reconnaissance D.D.</t>
  </si>
  <si>
    <t>IOC-FR013</t>
  </si>
  <si>
    <t>Gorille Enragé</t>
  </si>
  <si>
    <t>IOC-FR014</t>
  </si>
  <si>
    <t>Freed, le Vagabond Courageux</t>
  </si>
  <si>
    <t>IOC-FR015</t>
  </si>
  <si>
    <t>Entraîneur Gobelin</t>
  </si>
  <si>
    <t>IOC-FR016</t>
  </si>
  <si>
    <t>Médecin Sorcier du Chaos</t>
  </si>
  <si>
    <t>IOC-FR017</t>
  </si>
  <si>
    <t>Nécromancien du Chaos</t>
  </si>
  <si>
    <t>IOC-FR018</t>
  </si>
  <si>
    <t>Gustaph, Chevaucheur du Chaos</t>
  </si>
  <si>
    <t>IOC-FR019</t>
  </si>
  <si>
    <t>Inferno</t>
  </si>
  <si>
    <t>IOC-FR020</t>
  </si>
  <si>
    <t>Fenrir</t>
  </si>
  <si>
    <t>IOC-FR021</t>
  </si>
  <si>
    <t>Gigantes</t>
  </si>
  <si>
    <t>IOC-FR022</t>
  </si>
  <si>
    <t>Silpheed</t>
  </si>
  <si>
    <t>IOC-FR023</t>
  </si>
  <si>
    <t>Sorcier du Chaos</t>
  </si>
  <si>
    <t>IOC-FR024</t>
  </si>
  <si>
    <t>Gren Maju Da Eiza</t>
  </si>
  <si>
    <t>IOC-FR025</t>
  </si>
  <si>
    <t>Soldat du Lustre Noir - Emissaire du Commencement</t>
  </si>
  <si>
    <t>IOC-FR026</t>
  </si>
  <si>
    <t>Drillago</t>
  </si>
  <si>
    <t>IOC-FR027</t>
  </si>
  <si>
    <t>Lekunga</t>
  </si>
  <si>
    <t>IOC-FR028</t>
  </si>
  <si>
    <t>Seigneur Poison</t>
  </si>
  <si>
    <t>IOC-FR029</t>
  </si>
  <si>
    <t>Bowganian</t>
  </si>
  <si>
    <t>IOC-FR030</t>
  </si>
  <si>
    <t>Granadora</t>
  </si>
  <si>
    <t>IOC-FR031</t>
  </si>
  <si>
    <t>Fuhma Shuriken</t>
  </si>
  <si>
    <t>IOC-FR032</t>
  </si>
  <si>
    <t>Coeur de l'Opprimé</t>
  </si>
  <si>
    <t>IOC-FR033</t>
  </si>
  <si>
    <t>Libération de la Nature Sauvage</t>
  </si>
  <si>
    <t>IOC-FR034</t>
  </si>
  <si>
    <t>Ouragan Ojama Delta !!</t>
  </si>
  <si>
    <t>IOC-FR035</t>
  </si>
  <si>
    <t>Faux Pas</t>
  </si>
  <si>
    <t>IOC-FR036</t>
  </si>
  <si>
    <t>Fin du Chaos</t>
  </si>
  <si>
    <t>IOC-FR037</t>
  </si>
  <si>
    <t>Bouclier du Lustre Jaune</t>
  </si>
  <si>
    <t>IOC-FR038</t>
  </si>
  <si>
    <t>Cupidité du Chaos</t>
  </si>
  <si>
    <t>IOC-FR039</t>
  </si>
  <si>
    <t>Désignateur D.D.</t>
  </si>
  <si>
    <t>IOC-FR040</t>
  </si>
  <si>
    <t>Frontière D.D.</t>
  </si>
  <si>
    <t>IOC-FR041</t>
  </si>
  <si>
    <t>Recyclage</t>
  </si>
  <si>
    <t>IOC-FR042</t>
  </si>
  <si>
    <t>Germe Primitif</t>
  </si>
  <si>
    <t>IOC-FR043</t>
  </si>
  <si>
    <t>Coup de Tonnerre</t>
  </si>
  <si>
    <t>IOC-FR044</t>
  </si>
  <si>
    <t>Distorsion Dimensionnelle</t>
  </si>
  <si>
    <t>IOC-FR045</t>
  </si>
  <si>
    <t>Recharge</t>
  </si>
  <si>
    <t>IOC-FR046</t>
  </si>
  <si>
    <t>Absorption de l'Âme</t>
  </si>
  <si>
    <t>IOC-FR047</t>
  </si>
  <si>
    <t>Carbonisation</t>
  </si>
  <si>
    <t>IOC-FR048</t>
  </si>
  <si>
    <t>Minage des Ruines</t>
  </si>
  <si>
    <t>IOC-FR049</t>
  </si>
  <si>
    <t>Sceau Maudit de la Magie Interdite</t>
  </si>
  <si>
    <t>IOC-FR050</t>
  </si>
  <si>
    <t>Tour de Babel</t>
  </si>
  <si>
    <t>IOC-FR051</t>
  </si>
  <si>
    <t>Effondrement Spatial</t>
  </si>
  <si>
    <t>IOC-FR052</t>
  </si>
  <si>
    <t>Disparitions en Chaîne</t>
  </si>
  <si>
    <t>IOC-FR053</t>
  </si>
  <si>
    <t>Gravité Zéro</t>
  </si>
  <si>
    <t>IOC-FR054</t>
  </si>
  <si>
    <t>Force du Miroir des Ténèbres</t>
  </si>
  <si>
    <t>IOC-FR055</t>
  </si>
  <si>
    <t>Drain d'Energie</t>
  </si>
  <si>
    <t>IOC-FR056</t>
  </si>
  <si>
    <t>Giga Gagagigo</t>
  </si>
  <si>
    <t>IOC-FR057</t>
  </si>
  <si>
    <t>Chien Enragé des Ténèbres</t>
  </si>
  <si>
    <t>IOC-FR058</t>
  </si>
  <si>
    <t>Neo Bug</t>
  </si>
  <si>
    <t>IOC-FR059</t>
  </si>
  <si>
    <t>Guerrier Serpent de Mer des Ténèbres</t>
  </si>
  <si>
    <t>IOC-FR060</t>
  </si>
  <si>
    <t>Saumon Roi de la Terreur</t>
  </si>
  <si>
    <t>IOC-FR061</t>
  </si>
  <si>
    <t>Inpachi Ardent</t>
  </si>
  <si>
    <t>IOC-FR062</t>
  </si>
  <si>
    <t>Algue Brûlante</t>
  </si>
  <si>
    <t>IOC-FR063</t>
  </si>
  <si>
    <t>La Chose dans le Cratère</t>
  </si>
  <si>
    <t>IOC-FR064</t>
  </si>
  <si>
    <t>Zombie en Fusion</t>
  </si>
  <si>
    <t>IOC-FR065</t>
  </si>
  <si>
    <t>Magicien Sombre du Chaos</t>
  </si>
  <si>
    <t>IOC-FR066</t>
  </si>
  <si>
    <t>Gora, Tortue de l'Illusion</t>
  </si>
  <si>
    <t>IOC-FR067</t>
  </si>
  <si>
    <t>Manticore des Ténèbres</t>
  </si>
  <si>
    <t>IOC-FR068</t>
  </si>
  <si>
    <t>Oiseau Furtif</t>
  </si>
  <si>
    <t>IOC-FR069</t>
  </si>
  <si>
    <t>Crâne Sacré</t>
  </si>
  <si>
    <t>IOC-FR070</t>
  </si>
  <si>
    <t>Boeuf de Combat Enragé</t>
  </si>
  <si>
    <t>IOC-FR071</t>
  </si>
  <si>
    <t>Don Tortue</t>
  </si>
  <si>
    <t>IOC-FR072</t>
  </si>
  <si>
    <t>Lézard Ballon</t>
  </si>
  <si>
    <t>IOC-FR073</t>
  </si>
  <si>
    <t>Driceratops des Ténèbres</t>
  </si>
  <si>
    <t>IOC-FR074</t>
  </si>
  <si>
    <t>Hyper Tête de Marteau</t>
  </si>
  <si>
    <t>IOC-FR075</t>
  </si>
  <si>
    <t>Tyranno Noir</t>
  </si>
  <si>
    <t>IOC-FR076</t>
  </si>
  <si>
    <t>Fleur Antiaérienne</t>
  </si>
  <si>
    <t>IOC-FR077</t>
  </si>
  <si>
    <t>Fée à Piquants</t>
  </si>
  <si>
    <t>IOC-FR078</t>
  </si>
  <si>
    <t>Pinch Hopper</t>
  </si>
  <si>
    <t>IOC-FR079</t>
  </si>
  <si>
    <t>Coccinelle à Marque de Crâne</t>
  </si>
  <si>
    <t>IOC-FR080</t>
  </si>
  <si>
    <t>Princesse Insecte</t>
  </si>
  <si>
    <t>IOC-FR081</t>
  </si>
  <si>
    <t>Bugroth Amphibie MK-3</t>
  </si>
  <si>
    <t>IOC-FR082</t>
  </si>
  <si>
    <t>Poisson Torpille</t>
  </si>
  <si>
    <t>IOC-FR083</t>
  </si>
  <si>
    <t>Dragon-Levia - Dédale</t>
  </si>
  <si>
    <t>IOC-FR084</t>
  </si>
  <si>
    <t>Orca, Méga Forteresse des Ténèbres</t>
  </si>
  <si>
    <t>IOC-FR085</t>
  </si>
  <si>
    <t>Coquillage Sous-Marin Boulet de Canon</t>
  </si>
  <si>
    <t>IOC-FR086</t>
  </si>
  <si>
    <t>Mataza le Zappeur</t>
  </si>
  <si>
    <t>IOC-FR087</t>
  </si>
  <si>
    <t>Ange-Gardien Joan</t>
  </si>
  <si>
    <t>IOC-FR088</t>
  </si>
  <si>
    <t>Manju des Dix Mille Mains</t>
  </si>
  <si>
    <t>IOC-FR089</t>
  </si>
  <si>
    <t>Getsu Fuhma</t>
  </si>
  <si>
    <t>IOC-FR090</t>
  </si>
  <si>
    <t>Ryu Kokki</t>
  </si>
  <si>
    <t>IOC-FR091</t>
  </si>
  <si>
    <t>Plumeau en Plume de Griffon</t>
  </si>
  <si>
    <t>IOC-FR092</t>
  </si>
  <si>
    <t>Agneaux Egarés</t>
  </si>
  <si>
    <t>IOC-FR093</t>
  </si>
  <si>
    <t>Destruction Terrestre</t>
  </si>
  <si>
    <t>IOC-FR094</t>
  </si>
  <si>
    <t>Fusion Dimensionnelle</t>
  </si>
  <si>
    <t>IOC-FR095</t>
  </si>
  <si>
    <t>Consécration par la Lumière et les Ténèbres</t>
  </si>
  <si>
    <t>IOC-FR096</t>
  </si>
  <si>
    <t>Sauvetage</t>
  </si>
  <si>
    <t>IOC-FR097</t>
  </si>
  <si>
    <t>Pilule d'Ultra Evolution</t>
  </si>
  <si>
    <t>IOC-FR098</t>
  </si>
  <si>
    <t>Multiplication des Fourmis</t>
  </si>
  <si>
    <t>IOC-FR099</t>
  </si>
  <si>
    <t>Chant de la Terre</t>
  </si>
  <si>
    <t>IOC-FR100</t>
  </si>
  <si>
    <t>Appeau à Insectes en Jade</t>
  </si>
  <si>
    <t>IOC-FR101</t>
  </si>
  <si>
    <t>Anneau de Dévastation</t>
  </si>
  <si>
    <t>IOC-FR102</t>
  </si>
  <si>
    <t>Miroir à Main du Démon</t>
  </si>
  <si>
    <t>IOC-FR103</t>
  </si>
  <si>
    <t>Dispositif d'Evacuation Obligatoire</t>
  </si>
  <si>
    <t>IOC-FR104</t>
  </si>
  <si>
    <t>Un Héros Surgit</t>
  </si>
  <si>
    <t>IOC-FR105</t>
  </si>
  <si>
    <t>Bouton d'Autodestruction</t>
  </si>
  <si>
    <t>IOC-FR106</t>
  </si>
  <si>
    <t>Malédiction des Ténèbres</t>
  </si>
  <si>
    <t>IOC-FR107</t>
  </si>
  <si>
    <t>Hors d'Ici, Fripons !</t>
  </si>
  <si>
    <t>IOC-FR108</t>
  </si>
  <si>
    <t>Transplantation d'ADN</t>
  </si>
  <si>
    <t>IOC-FR109</t>
  </si>
  <si>
    <t>Zombie de Robbin</t>
  </si>
  <si>
    <t>IOC-FR110</t>
  </si>
  <si>
    <t>Brouilleur de Piège</t>
  </si>
  <si>
    <t>IOC-FR111</t>
  </si>
  <si>
    <t>Envahisseur des Ténèbres</t>
  </si>
  <si>
    <t>IOC-SE1</t>
  </si>
  <si>
    <t>IOC-SE2</t>
  </si>
  <si>
    <t>Magic Cylinder</t>
  </si>
  <si>
    <t>IOC-SE3</t>
  </si>
  <si>
    <t>IOC-SE4</t>
  </si>
  <si>
    <t>AST-FR000</t>
  </si>
  <si>
    <t>La Fin d'Anubis</t>
  </si>
  <si>
    <t>AST-FR001</t>
  </si>
  <si>
    <t>Gogiga Gagagigo</t>
  </si>
  <si>
    <t>AST-FR002</t>
  </si>
  <si>
    <t>Guerrier de Zera</t>
  </si>
  <si>
    <t>AST-FR003</t>
  </si>
  <si>
    <t>Meisei, le Maître des Sceaux</t>
  </si>
  <si>
    <t>AST-FR004</t>
  </si>
  <si>
    <t>Sphère Mystique Lumineuse</t>
  </si>
  <si>
    <t>AST-FR005</t>
  </si>
  <si>
    <t>Insecte Blindé</t>
  </si>
  <si>
    <t>AST-FR006</t>
  </si>
  <si>
    <t>Saturne, Agent du Jugement</t>
  </si>
  <si>
    <t>AST-FR007</t>
  </si>
  <si>
    <t>Mercure, Agent de la Sagesse</t>
  </si>
  <si>
    <t>AST-FR008</t>
  </si>
  <si>
    <t>Vénus, Agent de la Création</t>
  </si>
  <si>
    <t>AST-FR009</t>
  </si>
  <si>
    <t>Mars, Agent de la Force</t>
  </si>
  <si>
    <t>AST-FR010</t>
  </si>
  <si>
    <t>La Jeune Fille Malheureuse</t>
  </si>
  <si>
    <t>AST-FR011</t>
  </si>
  <si>
    <t>Tour d'Ossements Buveuse d'Âmes</t>
  </si>
  <si>
    <t>AST-FR012</t>
  </si>
  <si>
    <t>Le Botteur</t>
  </si>
  <si>
    <t>AST-FR013</t>
  </si>
  <si>
    <t>Dame Vampire</t>
  </si>
  <si>
    <t>AST-FR014</t>
  </si>
  <si>
    <t>Statue de Pierre des Aztèques</t>
  </si>
  <si>
    <t>AST-FR015</t>
  </si>
  <si>
    <t>Rocket Jumper</t>
  </si>
  <si>
    <t>AST-FR016</t>
  </si>
  <si>
    <t>Avatar du Pot</t>
  </si>
  <si>
    <t>AST-FR017</t>
  </si>
  <si>
    <t>Maître Légendaire du Jiu-Jitsu</t>
  </si>
  <si>
    <t>AST-FR018</t>
  </si>
  <si>
    <t>Gear Golem, la Forteresse Mobile</t>
  </si>
  <si>
    <t>AST-FR019</t>
  </si>
  <si>
    <t>Ciseaux Des KA-2</t>
  </si>
  <si>
    <t>AST-FR020</t>
  </si>
  <si>
    <t>Perceur à Epines</t>
  </si>
  <si>
    <t>AST-FR021</t>
  </si>
  <si>
    <t>Brouilleur Sonique</t>
  </si>
  <si>
    <t>AST-FR022</t>
  </si>
  <si>
    <t>Dragon à Recul</t>
  </si>
  <si>
    <t>AST-FR023</t>
  </si>
  <si>
    <t>Zaborg, le Monarque du Tonnerre</t>
  </si>
  <si>
    <t>AST-FR024</t>
  </si>
  <si>
    <t>Luciole Atomique</t>
  </si>
  <si>
    <t>AST-FR025</t>
  </si>
  <si>
    <t>Chevalier Sirène</t>
  </si>
  <si>
    <t>AST-FR026</t>
  </si>
  <si>
    <t>Armée de Piranhas</t>
  </si>
  <si>
    <t>AST-FR027</t>
  </si>
  <si>
    <t>Deux Mille Aiguilles</t>
  </si>
  <si>
    <t>AST-FR028</t>
  </si>
  <si>
    <t>Guerrier du Disque</t>
  </si>
  <si>
    <t>AST-FR029</t>
  </si>
  <si>
    <t>L'Archer Obscur de la Foret</t>
  </si>
  <si>
    <t>AST-FR030</t>
  </si>
  <si>
    <t>Dame Ninja Yae</t>
  </si>
  <si>
    <t>AST-FR031</t>
  </si>
  <si>
    <t>Roi Gobelin</t>
  </si>
  <si>
    <t>AST-FR032</t>
  </si>
  <si>
    <t>Dragon d'Eclat Solaire</t>
  </si>
  <si>
    <t>AST-FR033</t>
  </si>
  <si>
    <t>Magicien Blanc Pikeru</t>
  </si>
  <si>
    <t>AST-FR034</t>
  </si>
  <si>
    <t>Seigneur Ancestral Zerato</t>
  </si>
  <si>
    <t>AST-FR035</t>
  </si>
  <si>
    <t>Armure de Camouflage Optique</t>
  </si>
  <si>
    <t>AST-FR036</t>
  </si>
  <si>
    <t>Wok Mystique</t>
  </si>
  <si>
    <t>AST-FR037</t>
  </si>
  <si>
    <t>Contrôleur d'Ennemi</t>
  </si>
  <si>
    <t>AST-FR038</t>
  </si>
  <si>
    <t>Flot Rugissant de Destruction</t>
  </si>
  <si>
    <t>AST-FR039</t>
  </si>
  <si>
    <t>Portail de Monstre</t>
  </si>
  <si>
    <t>AST-FR040</t>
  </si>
  <si>
    <t>Amplificateur</t>
  </si>
  <si>
    <t>AST-FR041</t>
  </si>
  <si>
    <t>Changement d'Arme</t>
  </si>
  <si>
    <t>AST-FR042</t>
  </si>
  <si>
    <t>Le Sanctuaire Céleste</t>
  </si>
  <si>
    <t>AST-FR043</t>
  </si>
  <si>
    <t>Tremblement de Terre</t>
  </si>
  <si>
    <t>AST-FR044</t>
  </si>
  <si>
    <t>Talisman de Neutralisation de Piège</t>
  </si>
  <si>
    <t>AST-FR045</t>
  </si>
  <si>
    <t>Voleur Gobelin</t>
  </si>
  <si>
    <t>AST-FR046</t>
  </si>
  <si>
    <t>Retour de Flamme</t>
  </si>
  <si>
    <t>AST-FR047</t>
  </si>
  <si>
    <t>Micro Rayon</t>
  </si>
  <si>
    <t>AST-FR048</t>
  </si>
  <si>
    <t>Lumière du Jugement</t>
  </si>
  <si>
    <t>AST-FR049</t>
  </si>
  <si>
    <t>Talisman de Neutralisation de la Magie</t>
  </si>
  <si>
    <t>AST-FR050</t>
  </si>
  <si>
    <t>Mur de Lumière Révélatrice</t>
  </si>
  <si>
    <t>AST-FR051</t>
  </si>
  <si>
    <t>Rayon Solaire</t>
  </si>
  <si>
    <t>AST-FR052</t>
  </si>
  <si>
    <t>Art de la Métamorphose Nin-Jitsu</t>
  </si>
  <si>
    <t>AST-FR053</t>
  </si>
  <si>
    <t>Lumière Attirante</t>
  </si>
  <si>
    <t>AST-FR054</t>
  </si>
  <si>
    <t>Bouclier Drainant</t>
  </si>
  <si>
    <t>AST-FR055</t>
  </si>
  <si>
    <t>Fracture d'Armure</t>
  </si>
  <si>
    <t>AST-FR056</t>
  </si>
  <si>
    <t>Gigobyte</t>
  </si>
  <si>
    <t>AST-FR057</t>
  </si>
  <si>
    <t>Mokey Mokey</t>
  </si>
  <si>
    <t>AST-FR058</t>
  </si>
  <si>
    <t>Kozaky</t>
  </si>
  <si>
    <t>AST-FR059</t>
  </si>
  <si>
    <t>Scorpion Démoniaque</t>
  </si>
  <si>
    <t>AST-FR060</t>
  </si>
  <si>
    <t>Serviteur du Pharaon</t>
  </si>
  <si>
    <t>AST-FR061</t>
  </si>
  <si>
    <t>Protecteur Pharaonique</t>
  </si>
  <si>
    <t>AST-FR062</t>
  </si>
  <si>
    <t>Esprit du Pharaon</t>
  </si>
  <si>
    <t>AST-FR063</t>
  </si>
  <si>
    <t>Cauchemar de Thèbes</t>
  </si>
  <si>
    <t>AST-FR064</t>
  </si>
  <si>
    <t>Apparition d'Assouan</t>
  </si>
  <si>
    <t>AST-FR065</t>
  </si>
  <si>
    <t>Protecteur du Sanctuaire</t>
  </si>
  <si>
    <t>AST-FR066</t>
  </si>
  <si>
    <t>Garde Nubien</t>
  </si>
  <si>
    <t>AST-FR067</t>
  </si>
  <si>
    <t>Chasseur d'Héritage</t>
  </si>
  <si>
    <t>AST-FR068</t>
  </si>
  <si>
    <t>Désertapir</t>
  </si>
  <si>
    <t>AST-FR069</t>
  </si>
  <si>
    <t>Parieur des Sables</t>
  </si>
  <si>
    <t>AST-FR070</t>
  </si>
  <si>
    <t>Lacooda Tri-Bosse</t>
  </si>
  <si>
    <t>AST-FR071</t>
  </si>
  <si>
    <t>Le Chevalier Fantôme du Chacal</t>
  </si>
  <si>
    <t>AST-FR072</t>
  </si>
  <si>
    <t>L'Enfant Absorbant Venu du Ciel</t>
  </si>
  <si>
    <t>AST-FR073</t>
  </si>
  <si>
    <t>Statue d'Eléphant de Bénédiction</t>
  </si>
  <si>
    <t>AST-FR074</t>
  </si>
  <si>
    <t>Statue d'Eléphant de Désastre</t>
  </si>
  <si>
    <t>AST-FR075</t>
  </si>
  <si>
    <t>Hurleur d'Esprit</t>
  </si>
  <si>
    <t>AST-FR076</t>
  </si>
  <si>
    <t>Emissaire Post-Mortem</t>
  </si>
  <si>
    <t>AST-FR077</t>
  </si>
  <si>
    <t>Protecteur du Tombeau</t>
  </si>
  <si>
    <t>AST-FR078</t>
  </si>
  <si>
    <t>Double Coston</t>
  </si>
  <si>
    <t>AST-FR079</t>
  </si>
  <si>
    <t>Momie Régénérante</t>
  </si>
  <si>
    <t>AST-FR080</t>
  </si>
  <si>
    <t>Agresseur Nocturne</t>
  </si>
  <si>
    <t>AST-FR081</t>
  </si>
  <si>
    <t>Homme Thro' Tro'</t>
  </si>
  <si>
    <t>AST-FR082</t>
  </si>
  <si>
    <t>Roi des Marais</t>
  </si>
  <si>
    <t>AST-FR083</t>
  </si>
  <si>
    <t>Emissaire de l'Oasis</t>
  </si>
  <si>
    <t>AST-FR084</t>
  </si>
  <si>
    <t>Ouragan Particulier</t>
  </si>
  <si>
    <t>AST-FR085</t>
  </si>
  <si>
    <t>Chargez !</t>
  </si>
  <si>
    <t>AST-FR086</t>
  </si>
  <si>
    <t>Epée du Dévoreur d'Âme</t>
  </si>
  <si>
    <t>AST-FR087</t>
  </si>
  <si>
    <t>Barrière de Poussière</t>
  </si>
  <si>
    <t>AST-FR088</t>
  </si>
  <si>
    <t>Revirement d'Âme</t>
  </si>
  <si>
    <t>AST-FR089</t>
  </si>
  <si>
    <t>Magie Economique</t>
  </si>
  <si>
    <t>AST-FR090</t>
  </si>
  <si>
    <t>Faveur du Nil</t>
  </si>
  <si>
    <t>AST-FR091</t>
  </si>
  <si>
    <t>AST-FR092</t>
  </si>
  <si>
    <t>Limite de Niveau - Zone B</t>
  </si>
  <si>
    <t>AST-FR093</t>
  </si>
  <si>
    <t>Ravissant Salon d'Essayage</t>
  </si>
  <si>
    <t>AST-FR094</t>
  </si>
  <si>
    <t>La Loi de la Normale</t>
  </si>
  <si>
    <t>AST-FR095</t>
  </si>
  <si>
    <t>Attaque de Magie Noire</t>
  </si>
  <si>
    <t>AST-FR096</t>
  </si>
  <si>
    <t>Agresseur Delta</t>
  </si>
  <si>
    <t>AST-FR097</t>
  </si>
  <si>
    <t>Mille Energies</t>
  </si>
  <si>
    <t>AST-FR098</t>
  </si>
  <si>
    <t>Puissance Triangulaire</t>
  </si>
  <si>
    <t>AST-FR099</t>
  </si>
  <si>
    <t>Troisième Sarcophage</t>
  </si>
  <si>
    <t>AST-FR100</t>
  </si>
  <si>
    <t>Deuxième Sarcophage</t>
  </si>
  <si>
    <t>AST-FR101</t>
  </si>
  <si>
    <t>Premier Sarcophage</t>
  </si>
  <si>
    <t>AST-FR102</t>
  </si>
  <si>
    <t>Gong du Destin</t>
  </si>
  <si>
    <t>AST-FR103</t>
  </si>
  <si>
    <t>Jugement du Désert</t>
  </si>
  <si>
    <t>AST-FR104</t>
  </si>
  <si>
    <t>Tactique de la Marée Humaine</t>
  </si>
  <si>
    <t>AST-FR105</t>
  </si>
  <si>
    <t>Malédiction d'Anubis</t>
  </si>
  <si>
    <t>AST-FR106</t>
  </si>
  <si>
    <t>Soleil du Désert</t>
  </si>
  <si>
    <t>AST-FR107</t>
  </si>
  <si>
    <t>Contrecoup Mortel</t>
  </si>
  <si>
    <t>AST-FR108</t>
  </si>
  <si>
    <t>Labyrinthe du Cauchemar</t>
  </si>
  <si>
    <t>AST-FR109</t>
  </si>
  <si>
    <t>Résurrection de l'Âme</t>
  </si>
  <si>
    <t>AST-FR110</t>
  </si>
  <si>
    <t>Ordre de Destruction</t>
  </si>
  <si>
    <t>AST-FR111</t>
  </si>
  <si>
    <t>Debilmazera</t>
  </si>
  <si>
    <t>SOD-FR001</t>
  </si>
  <si>
    <t>Charbon d'Inpachi</t>
  </si>
  <si>
    <t>Ultimate Rare</t>
  </si>
  <si>
    <t>SOD-FR002</t>
  </si>
  <si>
    <t>Néo-Aqua Madoor</t>
  </si>
  <si>
    <t>SOD-FR003</t>
  </si>
  <si>
    <t>Chien-Crâne Marron</t>
  </si>
  <si>
    <t>SOD-FR004</t>
  </si>
  <si>
    <t>Gobelin du Faux</t>
  </si>
  <si>
    <t>SOD-FR005</t>
  </si>
  <si>
    <t>Insecte Ultime LV1</t>
  </si>
  <si>
    <t>SOD-FR006</t>
  </si>
  <si>
    <t>Horus Dragon de la Flamme Noire LV4</t>
  </si>
  <si>
    <t>SOD-FR007</t>
  </si>
  <si>
    <t>Horus Dragon de la Flamme Noire LV6</t>
  </si>
  <si>
    <t>SOD-FR008</t>
  </si>
  <si>
    <t>Horus Dragon de la Flamme Noire LV8</t>
  </si>
  <si>
    <t>SOD-FR009</t>
  </si>
  <si>
    <t>Imitateur des Ténèbres LV1</t>
  </si>
  <si>
    <t>SOD-FR010</t>
  </si>
  <si>
    <t>Imitateur des Ténèbres LV3</t>
  </si>
  <si>
    <t>SOD-FR011</t>
  </si>
  <si>
    <t>Spadassin Mystique LV2</t>
  </si>
  <si>
    <t>SOD-FR012</t>
  </si>
  <si>
    <t>Spadassin Mystique LV4</t>
  </si>
  <si>
    <t>SOD-FR013</t>
  </si>
  <si>
    <t>Dragon Armé LV3</t>
  </si>
  <si>
    <t>SOD-FR014</t>
  </si>
  <si>
    <t>Dragon Armé LV5</t>
  </si>
  <si>
    <t>SOD-FR015</t>
  </si>
  <si>
    <t>Dragon Armé LV7</t>
  </si>
  <si>
    <t>SOD-FR016</t>
  </si>
  <si>
    <t>Serviteur d'Horus</t>
  </si>
  <si>
    <t>SOD-FR017</t>
  </si>
  <si>
    <t>Poussin B. aux Yeux Rouges</t>
  </si>
  <si>
    <t>SOD-FR018</t>
  </si>
  <si>
    <t>Poupée Malicieuse Mortelle</t>
  </si>
  <si>
    <t>SOD-FR019</t>
  </si>
  <si>
    <t>Maestro Ninja Sasuke</t>
  </si>
  <si>
    <t>SOD-FR020</t>
  </si>
  <si>
    <t>Rafflesia Séductrice</t>
  </si>
  <si>
    <t>SOD-FR021</t>
  </si>
  <si>
    <t>Gosse Suprême du Base-Ball</t>
  </si>
  <si>
    <t>SOD-FR022</t>
  </si>
  <si>
    <t>Mobius le Monarque de Glace</t>
  </si>
  <si>
    <t>SOD-FR023</t>
  </si>
  <si>
    <t>Dragon Elémentaire</t>
  </si>
  <si>
    <t>SOD-FR024</t>
  </si>
  <si>
    <t>Soldat Elémentaire</t>
  </si>
  <si>
    <t>SOD-FR025</t>
  </si>
  <si>
    <t>Insecte Rugissant</t>
  </si>
  <si>
    <t>SOD-FR026</t>
  </si>
  <si>
    <t>Dragon Masqué</t>
  </si>
  <si>
    <t>SOD-FR027</t>
  </si>
  <si>
    <t>Elévation de l'Esprit</t>
  </si>
  <si>
    <t>SOD-FR028</t>
  </si>
  <si>
    <t>Boudroie Barbue</t>
  </si>
  <si>
    <t>SOD-FR029</t>
  </si>
  <si>
    <t>Le Cheval de Troie</t>
  </si>
  <si>
    <t>SOD-FR030</t>
  </si>
  <si>
    <t>Insecte Mangeur de Noble</t>
  </si>
  <si>
    <t>SOD-FR031</t>
  </si>
  <si>
    <t>Muka Muka Enragé</t>
  </si>
  <si>
    <t>SOD-FR032</t>
  </si>
  <si>
    <t>Hade-Hane</t>
  </si>
  <si>
    <t>SOD-FR033</t>
  </si>
  <si>
    <t>Pénombre Femme Soldat</t>
  </si>
  <si>
    <t>SOD-FR034</t>
  </si>
  <si>
    <t>Ojama Roi</t>
  </si>
  <si>
    <t>SOD-FR035</t>
  </si>
  <si>
    <t>Maître d'Oz</t>
  </si>
  <si>
    <t>SOD-FR036</t>
  </si>
  <si>
    <t>Sanwitch</t>
  </si>
  <si>
    <t>SOD-FR037</t>
  </si>
  <si>
    <t>Usine de Production de Masse des Ténèbres</t>
  </si>
  <si>
    <t>SOD-FR038</t>
  </si>
  <si>
    <t>Coup du Marteau</t>
  </si>
  <si>
    <t>SOD-FR039</t>
  </si>
  <si>
    <t>Mémoire Effacée</t>
  </si>
  <si>
    <t>SOD-FR040</t>
  </si>
  <si>
    <t>Concepteur des Abysses</t>
  </si>
  <si>
    <t>SOD-FR041</t>
  </si>
  <si>
    <t>Montée de Niveau!</t>
  </si>
  <si>
    <t>SOD-FR042</t>
  </si>
  <si>
    <t>Souffle du Feu de l'Enfer</t>
  </si>
  <si>
    <t>SOD-FR043</t>
  </si>
  <si>
    <t>Ectoplasmer</t>
  </si>
  <si>
    <t>SOD-FR044</t>
  </si>
  <si>
    <t>Le Cimetière de la Quatrième Dimension</t>
  </si>
  <si>
    <t>SOD-FR045</t>
  </si>
  <si>
    <t>Cellule de Combat à Deux Hommes</t>
  </si>
  <si>
    <t>SOD-FR046</t>
  </si>
  <si>
    <t>Déferlante et Vaguelette</t>
  </si>
  <si>
    <t>SOD-FR047</t>
  </si>
  <si>
    <t>Arme de Fusion</t>
  </si>
  <si>
    <t>SOD-FR048</t>
  </si>
  <si>
    <t>Arme Rituelle</t>
  </si>
  <si>
    <t>SOD-FR049</t>
  </si>
  <si>
    <t>Moquerie</t>
  </si>
  <si>
    <t>SOD-FR050</t>
  </si>
  <si>
    <t>Issue Terminale</t>
  </si>
  <si>
    <t>SOD-FR051</t>
  </si>
  <si>
    <t>Barrière Spirituelle</t>
  </si>
  <si>
    <t>SOD-FR052</t>
  </si>
  <si>
    <t>Art de se Soustraire Ninjitsu</t>
  </si>
  <si>
    <t>SOD-FR053</t>
  </si>
  <si>
    <t>Brouillard Erosif</t>
  </si>
  <si>
    <t>SOD-FR054</t>
  </si>
  <si>
    <t>Crac Boursier</t>
  </si>
  <si>
    <t>SOD-FR055</t>
  </si>
  <si>
    <t>Avidité</t>
  </si>
  <si>
    <t>SOD-FR056</t>
  </si>
  <si>
    <t>Cohue Cérébrale</t>
  </si>
  <si>
    <t>SOD-FR057</t>
  </si>
  <si>
    <t>Invalidité</t>
  </si>
  <si>
    <t>SOD-FR058</t>
  </si>
  <si>
    <t>Oeil de Gorgone</t>
  </si>
  <si>
    <t>SOD-FR059</t>
  </si>
  <si>
    <t>Bombe Tombale</t>
  </si>
  <si>
    <t>SOD-FR060</t>
  </si>
  <si>
    <t>Barrière Mystique de Vie</t>
  </si>
  <si>
    <t>RDS-FR001</t>
  </si>
  <si>
    <t>Impachi Technobois</t>
  </si>
  <si>
    <t>RDS-FR002</t>
  </si>
  <si>
    <t>Garde Puissant</t>
  </si>
  <si>
    <t>RDS-FR003</t>
  </si>
  <si>
    <t>Bokoichi, le Wagon de Terreur</t>
  </si>
  <si>
    <t>RDS-FR004</t>
  </si>
  <si>
    <t>Fille Harpie</t>
  </si>
  <si>
    <t>RDS-FR005</t>
  </si>
  <si>
    <t>Le Créateur</t>
  </si>
  <si>
    <t>RDS-FR006</t>
  </si>
  <si>
    <t>Le Créateur Incarné</t>
  </si>
  <si>
    <t>RDS-FR007</t>
  </si>
  <si>
    <t>Insecte Ultime LV3</t>
  </si>
  <si>
    <t>RDS-FR008</t>
  </si>
  <si>
    <t>Spadassin Mystique LV6</t>
  </si>
  <si>
    <t>RDS-FR009</t>
  </si>
  <si>
    <t>Spadassin Silencieux LV3</t>
  </si>
  <si>
    <t>RDS-FR010</t>
  </si>
  <si>
    <t>Pingouin de Cauchemar</t>
  </si>
  <si>
    <t>RDS-FR011</t>
  </si>
  <si>
    <t>Plateforme de Soutien des Engins Lourds</t>
  </si>
  <si>
    <t>RDS-FR012</t>
  </si>
  <si>
    <t>Roi-Machine Parfait</t>
  </si>
  <si>
    <t>RDS-FR013</t>
  </si>
  <si>
    <t>Magicien Elémentaire</t>
  </si>
  <si>
    <t>RDS-FR014</t>
  </si>
  <si>
    <t>Saurus Elémentaire</t>
  </si>
  <si>
    <t>RDS-FR015</t>
  </si>
  <si>
    <t>Roc de la Vallée des Brumes</t>
  </si>
  <si>
    <t>RDS-FR016</t>
  </si>
  <si>
    <t>Samouraï Sasuke N°4</t>
  </si>
  <si>
    <t>RDS-FR017</t>
  </si>
  <si>
    <t>Dame Harpie 1</t>
  </si>
  <si>
    <t>RDS-FR018</t>
  </si>
  <si>
    <t>Dame Harpie 2</t>
  </si>
  <si>
    <t>RDS-FR019</t>
  </si>
  <si>
    <t>Dame Harpie 3</t>
  </si>
  <si>
    <t>RDS-FR020</t>
  </si>
  <si>
    <t>Lutin du Brasier</t>
  </si>
  <si>
    <t>RDS-FR021</t>
  </si>
  <si>
    <t>Thestalos, le Monarque de la Tempête de Feu</t>
  </si>
  <si>
    <t>RDS-FR022</t>
  </si>
  <si>
    <t>Oeil d'Aigle</t>
  </si>
  <si>
    <t>RDS-FR023</t>
  </si>
  <si>
    <t>Expert en Tactiques d'Espionnage</t>
  </si>
  <si>
    <t>RDS-FR024</t>
  </si>
  <si>
    <t>Invasion de Flammes</t>
  </si>
  <si>
    <t>RDS-FR025</t>
  </si>
  <si>
    <t>Manta de la Malédiction Rampante</t>
  </si>
  <si>
    <t>RDS-FR026</t>
  </si>
  <si>
    <t>Loup de Guerre Noir-d'Encre</t>
  </si>
  <si>
    <t>RDS-FR027</t>
  </si>
  <si>
    <t>Dragon Mirage</t>
  </si>
  <si>
    <t>RDS-FR028</t>
  </si>
  <si>
    <t>Ame de Gaïa, le Combustible Collectif</t>
  </si>
  <si>
    <t>RDS-FR029</t>
  </si>
  <si>
    <t>Renard Feu</t>
  </si>
  <si>
    <t>RDS-FR030</t>
  </si>
  <si>
    <t>Grand Vaisseau</t>
  </si>
  <si>
    <t>RDS-FR031</t>
  </si>
  <si>
    <t>Dragon Fusilier, la Bête Bi-Modale</t>
  </si>
  <si>
    <t>RDS-FR032</t>
  </si>
  <si>
    <t>Dekoichi, la Locomotive de Guerre Enchantée</t>
  </si>
  <si>
    <t>RDS-FR033</t>
  </si>
  <si>
    <t>Equipe A : Unité de Désamorçage</t>
  </si>
  <si>
    <t>RDS-FR034</t>
  </si>
  <si>
    <t>Homunculus, l'Être Alchimique</t>
  </si>
  <si>
    <t>RDS-FR035</t>
  </si>
  <si>
    <t>Lame des Ténèbres, le Dragon Chevalier</t>
  </si>
  <si>
    <t>RDS-FR036</t>
  </si>
  <si>
    <t>Roi Mokey Mokey</t>
  </si>
  <si>
    <t>RDS-FR037</t>
  </si>
  <si>
    <t>Magie Séquentielle</t>
  </si>
  <si>
    <t>RDS-FR038</t>
  </si>
  <si>
    <t>Terrain de Chasse des Harpies</t>
  </si>
  <si>
    <t>RDS-FR039</t>
  </si>
  <si>
    <t>Etincelle d'Extase Triangulaire</t>
  </si>
  <si>
    <t>RDS-FR040</t>
  </si>
  <si>
    <t>Collier de Commandement</t>
  </si>
  <si>
    <t>RDS-FR041</t>
  </si>
  <si>
    <t>Machine de Duplication</t>
  </si>
  <si>
    <t>RDS-FR042</t>
  </si>
  <si>
    <t>Flint</t>
  </si>
  <si>
    <t>RDS-FR043</t>
  </si>
  <si>
    <t>Explosion de Mokey Mokey</t>
  </si>
  <si>
    <t>RDS-FR044</t>
  </si>
  <si>
    <t>Retour à la Case Départ</t>
  </si>
  <si>
    <t>RDS-FR045</t>
  </si>
  <si>
    <t>Réincarnation de Monstre</t>
  </si>
  <si>
    <t>RDS-FR046</t>
  </si>
  <si>
    <t>Baliste Brise-Murailles</t>
  </si>
  <si>
    <t>RDS-FR047</t>
  </si>
  <si>
    <t>Allègement</t>
  </si>
  <si>
    <t>RDS-FR048</t>
  </si>
  <si>
    <t>Dispersion de Malveillance</t>
  </si>
  <si>
    <t>RDS-FR049</t>
  </si>
  <si>
    <t>Tragique</t>
  </si>
  <si>
    <t>RDS-FR050</t>
  </si>
  <si>
    <t>Colère Divine</t>
  </si>
  <si>
    <t>RDS-FR051</t>
  </si>
  <si>
    <t>Xing Zhen Hu</t>
  </si>
  <si>
    <t>RDS-FR052</t>
  </si>
  <si>
    <t>Métalmorphe Rare</t>
  </si>
  <si>
    <t>RDS-FR053</t>
  </si>
  <si>
    <t>Fruits des Etudes de Kozaky</t>
  </si>
  <si>
    <t>RDS-FR054</t>
  </si>
  <si>
    <t>Piraterie Cérébrale</t>
  </si>
  <si>
    <t>RDS-FR055</t>
  </si>
  <si>
    <t>Fuh-Rin-Ka-Zan</t>
  </si>
  <si>
    <t>RDS-FR056</t>
  </si>
  <si>
    <t>Explosion en Chaîne</t>
  </si>
  <si>
    <t>RDS-FR057</t>
  </si>
  <si>
    <t>Cercle d'Enchantement de Pikeru</t>
  </si>
  <si>
    <t>RDS-FR058</t>
  </si>
  <si>
    <t>Purification de Magie</t>
  </si>
  <si>
    <t>RDS-FR059</t>
  </si>
  <si>
    <t>Barrière Astrale</t>
  </si>
  <si>
    <t>RDS-FR060</t>
  </si>
  <si>
    <t>Tir de Couverture</t>
  </si>
  <si>
    <t>RDS-FRSE1</t>
  </si>
  <si>
    <t>Diffusion Ondulatoire</t>
  </si>
  <si>
    <t>RDS-FRSE2</t>
  </si>
  <si>
    <t>Magicienne des Ténèbres</t>
  </si>
  <si>
    <t>RDS-FRSE3</t>
  </si>
  <si>
    <t>RDS-FRSE4</t>
  </si>
  <si>
    <t>FET-FR001</t>
  </si>
  <si>
    <t>Poisson-Lune Spatial</t>
  </si>
  <si>
    <t>FET-FR002</t>
  </si>
  <si>
    <t>Dragon Divin Ragnarok</t>
  </si>
  <si>
    <t>FET-FR003</t>
  </si>
  <si>
    <t>Chu-Suke, le Guerrier Rongeur</t>
  </si>
  <si>
    <t>FET-FR004</t>
  </si>
  <si>
    <t>Chevalier Insecte</t>
  </si>
  <si>
    <t>FET-FR005</t>
  </si>
  <si>
    <t>Phoenix Sacré de Nephtys</t>
  </si>
  <si>
    <t>FET-FR006</t>
  </si>
  <si>
    <t>Serviteur de Nephtys</t>
  </si>
  <si>
    <t>FET-FR007</t>
  </si>
  <si>
    <t>Insecte Ultime LV5</t>
  </si>
  <si>
    <t>FET-FR008</t>
  </si>
  <si>
    <t>Spadassin Silencieux LV5</t>
  </si>
  <si>
    <t>FET-FR009</t>
  </si>
  <si>
    <t>Grandmarg le Monarque des Roches</t>
  </si>
  <si>
    <t>FET-FR010</t>
  </si>
  <si>
    <t>Walkyrie Elémentaire</t>
  </si>
  <si>
    <t>FET-FR011</t>
  </si>
  <si>
    <t>Démon Elémentaire</t>
  </si>
  <si>
    <t>FET-FR012</t>
  </si>
  <si>
    <t>Panda Maji-Gire</t>
  </si>
  <si>
    <t>FET-FR013</t>
  </si>
  <si>
    <t>Chat-Herbe à Chat</t>
  </si>
  <si>
    <t>FET-FR014</t>
  </si>
  <si>
    <t>Béhémoth, Roi de Tous les Animaux</t>
  </si>
  <si>
    <t>FET-FR015</t>
  </si>
  <si>
    <t>Mammouth aux Longues Défenses</t>
  </si>
  <si>
    <t>FET-FR016</t>
  </si>
  <si>
    <t>Kangourou Champ'</t>
  </si>
  <si>
    <t>FET-FR017</t>
  </si>
  <si>
    <t>Hyène</t>
  </si>
  <si>
    <t>FET-FR018</t>
  </si>
  <si>
    <t>Lapin à Lame</t>
  </si>
  <si>
    <t>FET-FR019</t>
  </si>
  <si>
    <t>Chien Mécanique Marron</t>
  </si>
  <si>
    <t>FET-FR020</t>
  </si>
  <si>
    <t>Le Magicien du Tourment</t>
  </si>
  <si>
    <t>FET-FR021</t>
  </si>
  <si>
    <t>Chiron le Mage</t>
  </si>
  <si>
    <t>FET-FR022</t>
  </si>
  <si>
    <t>Gearfried le Maître Escrimeur</t>
  </si>
  <si>
    <t>FET-FR023</t>
  </si>
  <si>
    <t>Ben Kei, Samouraï Armé</t>
  </si>
  <si>
    <t>FET-FR024</t>
  </si>
  <si>
    <t>Tueur-d'Ombres</t>
  </si>
  <si>
    <t>FET-FR025</t>
  </si>
  <si>
    <t>Golem Sentinelle</t>
  </si>
  <si>
    <t>FET-FR026</t>
  </si>
  <si>
    <t>Abare Ushioni</t>
  </si>
  <si>
    <t>FET-FR027</t>
  </si>
  <si>
    <t>La Lumière - Fusion du Sceau Maudit</t>
  </si>
  <si>
    <t>FET-FR028</t>
  </si>
  <si>
    <t>Les Ténèbres - Fusion du Sceau Maudit</t>
  </si>
  <si>
    <t>FET-FR029</t>
  </si>
  <si>
    <t>La Terre - Fusion du Sceau Maudit</t>
  </si>
  <si>
    <t>FET-FR030</t>
  </si>
  <si>
    <t>Prodige de l'Ouragan</t>
  </si>
  <si>
    <t>FET-FR031</t>
  </si>
  <si>
    <t>Maître de la Flamme</t>
  </si>
  <si>
    <t>FET-FR032</t>
  </si>
  <si>
    <t>Oiseau Incandescent</t>
  </si>
  <si>
    <t>FET-FR033</t>
  </si>
  <si>
    <t>Chat Sauveteur</t>
  </si>
  <si>
    <t>FET-FR034</t>
  </si>
  <si>
    <t>Unificateur Cérébral</t>
  </si>
  <si>
    <t>FET-FR035</t>
  </si>
  <si>
    <t>Dragon Gatling</t>
  </si>
  <si>
    <t>FET-FR036</t>
  </si>
  <si>
    <t>Roi Dragoon</t>
  </si>
  <si>
    <t>FET-FR037</t>
  </si>
  <si>
    <t>Une Plume de Phoenix</t>
  </si>
  <si>
    <t>FET-FR038</t>
  </si>
  <si>
    <t>Crocs Empoisonnés</t>
  </si>
  <si>
    <t>FET-FR039</t>
  </si>
  <si>
    <t>Absorption de Magie</t>
  </si>
  <si>
    <t>FET-FR040</t>
  </si>
  <si>
    <t>Vortex Foudroyant</t>
  </si>
  <si>
    <t>FET-FR041</t>
  </si>
  <si>
    <t>Météore Destructeur</t>
  </si>
  <si>
    <t>FET-FR042</t>
  </si>
  <si>
    <t>Epées de Ravissement de la Lumière</t>
  </si>
  <si>
    <t>FET-FR043</t>
  </si>
  <si>
    <t>Charge Tournoyante</t>
  </si>
  <si>
    <t>FET-FR044</t>
  </si>
  <si>
    <t>Déchaîné</t>
  </si>
  <si>
    <t>FET-FR045</t>
  </si>
  <si>
    <t>Un Champ Centrifuge</t>
  </si>
  <si>
    <t>FET-FR046</t>
  </si>
  <si>
    <t>Exécution d'un Contrat</t>
  </si>
  <si>
    <t>FET-FR047</t>
  </si>
  <si>
    <t>Re-Fusion</t>
  </si>
  <si>
    <t>FET-FR048</t>
  </si>
  <si>
    <t>La Marche Triomphale des Animaux</t>
  </si>
  <si>
    <t>FET-FR049</t>
  </si>
  <si>
    <t>Contre Croisé</t>
  </si>
  <si>
    <t>FET-FR050</t>
  </si>
  <si>
    <t>Pôle Position</t>
  </si>
  <si>
    <t>FET-FR051</t>
  </si>
  <si>
    <t>Pénalité !</t>
  </si>
  <si>
    <t>FET-FR052</t>
  </si>
  <si>
    <t>Rugissement Menaçant</t>
  </si>
  <si>
    <t>FET-FR053</t>
  </si>
  <si>
    <t>Un Souffle d'Aile de Phoenix</t>
  </si>
  <si>
    <t>FET-FR054</t>
  </si>
  <si>
    <t>Goblin, Gestionnaire Avisé</t>
  </si>
  <si>
    <t>FET-FR055</t>
  </si>
  <si>
    <t>Echange d'âme de Bête</t>
  </si>
  <si>
    <t>FET-FR056</t>
  </si>
  <si>
    <t>Assaut sur le Quartier Général</t>
  </si>
  <si>
    <t>FET-FR057</t>
  </si>
  <si>
    <t>Dynamite D.D.</t>
  </si>
  <si>
    <t>FET-FR058</t>
  </si>
  <si>
    <t>Virus Démoniaque de Destruction de Deck</t>
  </si>
  <si>
    <t>FET-FR059</t>
  </si>
  <si>
    <t>Explosion Elémentaire</t>
  </si>
  <si>
    <t>FET-FR060</t>
  </si>
  <si>
    <t>Cessez-le-Feu Forcé</t>
  </si>
  <si>
    <t>TLM-FR001</t>
  </si>
  <si>
    <t>Avian, Héros Elémentaire</t>
  </si>
  <si>
    <t>TLM-FR002</t>
  </si>
  <si>
    <t>Burstinatrix, Héros Elémentaire</t>
  </si>
  <si>
    <t>TLM-FR003</t>
  </si>
  <si>
    <t>Clayman, Héros Elémentaire</t>
  </si>
  <si>
    <t>TLM-FR004</t>
  </si>
  <si>
    <t>Sparkman, Héros Elémentaire</t>
  </si>
  <si>
    <t>TLM-FR005</t>
  </si>
  <si>
    <t>Kuriboh Ailé</t>
  </si>
  <si>
    <t>TLM-FR006</t>
  </si>
  <si>
    <t>Golem Rouages Ancients</t>
  </si>
  <si>
    <t>TLM-FR007</t>
  </si>
  <si>
    <t>Bête Rouages Ancients</t>
  </si>
  <si>
    <t>TLM-FR008</t>
  </si>
  <si>
    <t>Soldat Rouages Ancients</t>
  </si>
  <si>
    <t>TLM-FR009</t>
  </si>
  <si>
    <t>Scorpion Millénaire</t>
  </si>
  <si>
    <t>TLM-FR010</t>
  </si>
  <si>
    <t>Insecte Ultime LV7</t>
  </si>
  <si>
    <t>TLM-FR011</t>
  </si>
  <si>
    <t>Gardien Oublié</t>
  </si>
  <si>
    <t>TLM-FR012</t>
  </si>
  <si>
    <t>Hieracosphinx</t>
  </si>
  <si>
    <t>TLM-FR013</t>
  </si>
  <si>
    <t>Criosphinx</t>
  </si>
  <si>
    <t>TLM-FR014</t>
  </si>
  <si>
    <t>Canons Intercepteurs Moai</t>
  </si>
  <si>
    <t>TLM-FR015</t>
  </si>
  <si>
    <t>Dragon Mégarock</t>
  </si>
  <si>
    <t>TLM-FR016</t>
  </si>
  <si>
    <t>Golem Factice</t>
  </si>
  <si>
    <t>TLM-FR017</t>
  </si>
  <si>
    <t>Ohja de la Tombe</t>
  </si>
  <si>
    <t>TLM-FR018</t>
  </si>
  <si>
    <t>Golem à Mines</t>
  </si>
  <si>
    <t>TLM-FR019</t>
  </si>
  <si>
    <t>Moine Combattant</t>
  </si>
  <si>
    <t>TLM-FR020</t>
  </si>
  <si>
    <t>Maître Moine</t>
  </si>
  <si>
    <t>TLM-FR021</t>
  </si>
  <si>
    <t>Statue Gardien</t>
  </si>
  <si>
    <t>TLM-FR022</t>
  </si>
  <si>
    <t>Ver Méduse</t>
  </si>
  <si>
    <t>TLM-FR023</t>
  </si>
  <si>
    <t>Survivant D.D.</t>
  </si>
  <si>
    <t>TLM-FR024</t>
  </si>
  <si>
    <t>Gardien Demi-Bouclier</t>
  </si>
  <si>
    <t>TLM-FR025</t>
  </si>
  <si>
    <t>Ninja Blanc</t>
  </si>
  <si>
    <t>TLM-FR026</t>
  </si>
  <si>
    <t>Aussa la Charmeuse de Terre</t>
  </si>
  <si>
    <t>TLM-FR027</t>
  </si>
  <si>
    <t>Eria la Charmeuse d'Eau</t>
  </si>
  <si>
    <t>TLM-FR028</t>
  </si>
  <si>
    <t>Hiita la Charmeuse de Feu</t>
  </si>
  <si>
    <t>TLM-FR029</t>
  </si>
  <si>
    <t>Wynn la Charmeuse de Vent</t>
  </si>
  <si>
    <t>TLM-FR030</t>
  </si>
  <si>
    <t>Homme-Batterie AA</t>
  </si>
  <si>
    <t>TLM-FR031</t>
  </si>
  <si>
    <t>Wombat Des</t>
  </si>
  <si>
    <t>TLM-FR032</t>
  </si>
  <si>
    <t>Roi des Crânes Serviteurs</t>
  </si>
  <si>
    <t>TLM-FR033</t>
  </si>
  <si>
    <t>Reshef, l'Être des Ténèbres</t>
  </si>
  <si>
    <t>TLM-FR034</t>
  </si>
  <si>
    <t>Doriado, Maîtresse Elementaire</t>
  </si>
  <si>
    <t>TLM-FR035</t>
  </si>
  <si>
    <t>Homme-Oiseau de Feu, Héros Elémentaires</t>
  </si>
  <si>
    <t>TLM-FR036</t>
  </si>
  <si>
    <t>Géant du Tonnerre, Héros Elémentaire</t>
  </si>
  <si>
    <t>TLM-FR037</t>
  </si>
  <si>
    <t>Carte d'Inviolabilité</t>
  </si>
  <si>
    <t>TLM-FR038</t>
  </si>
  <si>
    <t>Contrôle Cérébral</t>
  </si>
  <si>
    <t>TLM-FR039</t>
  </si>
  <si>
    <t>Don du Martyre</t>
  </si>
  <si>
    <t>TLM-FR040</t>
  </si>
  <si>
    <t>Double Attaque</t>
  </si>
  <si>
    <t>TLM-FR041</t>
  </si>
  <si>
    <t>Chargeur de Batterie</t>
  </si>
  <si>
    <t>TLM-FR042</t>
  </si>
  <si>
    <t>Frappe Kaminote</t>
  </si>
  <si>
    <t>TLM-FR043</t>
  </si>
  <si>
    <t>Bénédiction de Doriado</t>
  </si>
  <si>
    <t>TLM-FR044</t>
  </si>
  <si>
    <t>Ultime Rituel des Anciens</t>
  </si>
  <si>
    <t>TLM-FR045</t>
  </si>
  <si>
    <t>Ceinture Noire Légendaire</t>
  </si>
  <si>
    <t>TLM-FR046</t>
  </si>
  <si>
    <t>Unité Nitro</t>
  </si>
  <si>
    <t>TLM-FR047</t>
  </si>
  <si>
    <t>Ombres Mouvantes</t>
  </si>
  <si>
    <t>TLM-FR048</t>
  </si>
  <si>
    <t>Formation Impénétrable</t>
  </si>
  <si>
    <t>TLM-FR049</t>
  </si>
  <si>
    <t>Signal du Héros</t>
  </si>
  <si>
    <t>TLM-FR050</t>
  </si>
  <si>
    <t>Double Vue de Pikeru</t>
  </si>
  <si>
    <t>TLM-FR051</t>
  </si>
  <si>
    <t>Eruption du Champ de Mines</t>
  </si>
  <si>
    <t>TLM-FR052</t>
  </si>
  <si>
    <t>Bouton d'Autodestruction de Kozaky</t>
  </si>
  <si>
    <t>TLM-FR053</t>
  </si>
  <si>
    <t>Dépolymérisation</t>
  </si>
  <si>
    <t>TLM-FR054</t>
  </si>
  <si>
    <t>Laboratoire de Changement de Niveau</t>
  </si>
  <si>
    <t>TLM-FR055</t>
  </si>
  <si>
    <t>Bombardement de Rochers</t>
  </si>
  <si>
    <t>TLM-FR056</t>
  </si>
  <si>
    <t>Attraction de la Tombe</t>
  </si>
  <si>
    <t>TLM-FR057</t>
  </si>
  <si>
    <t>Funeste Festin de Jetons</t>
  </si>
  <si>
    <t>TLM-FR058</t>
  </si>
  <si>
    <t>Loi d'Interruption de Sort</t>
  </si>
  <si>
    <t>TLM-FR059</t>
  </si>
  <si>
    <t>Capitulation Royale</t>
  </si>
  <si>
    <t>TLM-FR060</t>
  </si>
  <si>
    <t>Loup Solitaire</t>
  </si>
  <si>
    <t>TLM-FRSE1</t>
  </si>
  <si>
    <t>TLM-FRSE2</t>
  </si>
  <si>
    <t>TLM-FRSE3</t>
  </si>
  <si>
    <t>TLM-FRSE4</t>
  </si>
  <si>
    <t>CRV-FR001</t>
  </si>
  <si>
    <t>Cycroid</t>
  </si>
  <si>
    <t>CRV-FR002</t>
  </si>
  <si>
    <t>Soitsu</t>
  </si>
  <si>
    <t>CRV-FR003</t>
  </si>
  <si>
    <t>Homard Enragé</t>
  </si>
  <si>
    <t>CRV-FR004</t>
  </si>
  <si>
    <t>Homme Haricot Jerry</t>
  </si>
  <si>
    <t>CRV-FR005</t>
  </si>
  <si>
    <t>Kuriboh Ailé LV10</t>
  </si>
  <si>
    <t>CRV-FR006</t>
  </si>
  <si>
    <t>Patroid</t>
  </si>
  <si>
    <t>CRV-FR007</t>
  </si>
  <si>
    <t>Gyroid</t>
  </si>
  <si>
    <t>CRV-FR008</t>
  </si>
  <si>
    <t>Steamroid</t>
  </si>
  <si>
    <t>CRV-FR009</t>
  </si>
  <si>
    <t>Drillroid</t>
  </si>
  <si>
    <t>CRV-FR010</t>
  </si>
  <si>
    <t>UFOroid</t>
  </si>
  <si>
    <t>CRV-FR011</t>
  </si>
  <si>
    <t>Jetroid</t>
  </si>
  <si>
    <t>CRV-FR012</t>
  </si>
  <si>
    <t>Wroughtweiller</t>
  </si>
  <si>
    <t>CRV-FR013</t>
  </si>
  <si>
    <t>Catapulteur des Ténèbres</t>
  </si>
  <si>
    <t>CRV-FR014</t>
  </si>
  <si>
    <t>Bubbleman, Héros Elémentaire</t>
  </si>
  <si>
    <t>CRV-FR015</t>
  </si>
  <si>
    <t>Cyber Dragon</t>
  </si>
  <si>
    <t>CRV-FR016</t>
  </si>
  <si>
    <t>Magicien Cybernétique</t>
  </si>
  <si>
    <t>CRV-FR017</t>
  </si>
  <si>
    <t>Cyclope Cybernétique</t>
  </si>
  <si>
    <t>CRV-FR018</t>
  </si>
  <si>
    <t>Chien de Meute Mécanique</t>
  </si>
  <si>
    <t>CRV-FR019</t>
  </si>
  <si>
    <t>Cyber Archdémon</t>
  </si>
  <si>
    <t>CRV-FR020</t>
  </si>
  <si>
    <t>Troupe d'Assaut Gobeline d'Elite</t>
  </si>
  <si>
    <t>CRV-FR021</t>
  </si>
  <si>
    <t>B.E.S. Coeur Cristallin</t>
  </si>
  <si>
    <t>CRV-FR022</t>
  </si>
  <si>
    <t>Kozaky Géant</t>
  </si>
  <si>
    <t>CRV-FR023</t>
  </si>
  <si>
    <t>Lei Lei, Guerrier Indomptable</t>
  </si>
  <si>
    <t>CRV-FR024</t>
  </si>
  <si>
    <t>Ailin, Âme Protectrice</t>
  </si>
  <si>
    <t>CRV-FR025</t>
  </si>
  <si>
    <t>Doitsu</t>
  </si>
  <si>
    <t>CRV-FR026</t>
  </si>
  <si>
    <t>Grenouille Des</t>
  </si>
  <si>
    <t>CRV-FR027</t>
  </si>
  <si>
    <t>T.A.D.P.O.L.E.</t>
  </si>
  <si>
    <t>CRV-FR028</t>
  </si>
  <si>
    <t>Grenouille Lance Poison</t>
  </si>
  <si>
    <t>CRV-FR029</t>
  </si>
  <si>
    <t>Tyrrano-Infinité</t>
  </si>
  <si>
    <t>CRV-FR030</t>
  </si>
  <si>
    <t>Homme-Batterie C</t>
  </si>
  <si>
    <t>CRV-FR031</t>
  </si>
  <si>
    <t>Curan Magicienne d'Ebène</t>
  </si>
  <si>
    <t>CRV-FR032</t>
  </si>
  <si>
    <t>D.D.M. - Maître d'une Dimension Différente</t>
  </si>
  <si>
    <t>CRV-FR033</t>
  </si>
  <si>
    <t>Steam Gyroid</t>
  </si>
  <si>
    <t>CRV-FR034</t>
  </si>
  <si>
    <t>Guerrier UFOroid</t>
  </si>
  <si>
    <t>CRV-FR035</t>
  </si>
  <si>
    <t>Cyber Dragon Jumelé</t>
  </si>
  <si>
    <t>CRV-FR036</t>
  </si>
  <si>
    <t>Cyber Dragon Ultime</t>
  </si>
  <si>
    <t>CRV-FR037</t>
  </si>
  <si>
    <t>Lien de Puissance</t>
  </si>
  <si>
    <t>CRV-FR038</t>
  </si>
  <si>
    <t>Récupération de Fusion</t>
  </si>
  <si>
    <t>CRV-FR039</t>
  </si>
  <si>
    <t>Fusion Miraculeuse</t>
  </si>
  <si>
    <t>CRV-FR040</t>
  </si>
  <si>
    <t>Miroir du Dragon</t>
  </si>
  <si>
    <t>CRV-FR041</t>
  </si>
  <si>
    <t>Système H.S.</t>
  </si>
  <si>
    <t>CRV-FR042</t>
  </si>
  <si>
    <t>Coassement Des</t>
  </si>
  <si>
    <t>CRV-FR043</t>
  </si>
  <si>
    <t>Pot de Générosité</t>
  </si>
  <si>
    <t>CRV-FR044</t>
  </si>
  <si>
    <t>Espion de Shien</t>
  </si>
  <si>
    <t>CRV-FR045</t>
  </si>
  <si>
    <t>Ailes Transcendantes</t>
  </si>
  <si>
    <t>CRV-FR046</t>
  </si>
  <si>
    <t>Réorganisation des Bulles</t>
  </si>
  <si>
    <t>CRV-FR047</t>
  </si>
  <si>
    <t>Canon Spark</t>
  </si>
  <si>
    <t>CRV-FR048</t>
  </si>
  <si>
    <t>Gratte-Ciel</t>
  </si>
  <si>
    <t>CRV-FR049</t>
  </si>
  <si>
    <t>Fléchettes de Feu</t>
  </si>
  <si>
    <t>CRV-FR050</t>
  </si>
  <si>
    <t>Kurogane, Artiste de la Terre Spirituelle</t>
  </si>
  <si>
    <t>CRV-FR051</t>
  </si>
  <si>
    <t>Aoi, Artiste de l'Eau Spirituelle</t>
  </si>
  <si>
    <t>CRV-FR052</t>
  </si>
  <si>
    <t>Kurenai, Artiste du Feu Spirituel</t>
  </si>
  <si>
    <t>CRV-FR053</t>
  </si>
  <si>
    <t>Miyabi, Artiste du Vent Spirituel</t>
  </si>
  <si>
    <t>CRV-FR054</t>
  </si>
  <si>
    <t>Naissance d'un Rival!</t>
  </si>
  <si>
    <t>CRV-FR055</t>
  </si>
  <si>
    <t>Explosion Magique</t>
  </si>
  <si>
    <t>CRV-FR056</t>
  </si>
  <si>
    <t>Energie Ascendante</t>
  </si>
  <si>
    <t>CRV-FR057</t>
  </si>
  <si>
    <t>Trappe D.D.</t>
  </si>
  <si>
    <t>CRV-FR058</t>
  </si>
  <si>
    <t>Conscription</t>
  </si>
  <si>
    <t>CRV-FR059</t>
  </si>
  <si>
    <t>Mur Dimensionnel</t>
  </si>
  <si>
    <t>CRV-FR060</t>
  </si>
  <si>
    <t>Préparation à la Contre-Attaque</t>
  </si>
  <si>
    <t>EEN-FR001</t>
  </si>
  <si>
    <t>Zure, Chevalier du Monde Ténébreux</t>
  </si>
  <si>
    <t>EEN-FR002</t>
  </si>
  <si>
    <t>Tigre Jet V</t>
  </si>
  <si>
    <t>EEN-FR003</t>
  </si>
  <si>
    <t>Patineuse à Lame</t>
  </si>
  <si>
    <t>EEN-FR004</t>
  </si>
  <si>
    <t>Chevalier de la Reine</t>
  </si>
  <si>
    <t>EEN-FR005</t>
  </si>
  <si>
    <t>Chevalier du Valet</t>
  </si>
  <si>
    <t>EEN-FR006</t>
  </si>
  <si>
    <t>Chevalier du Roi</t>
  </si>
  <si>
    <t>EEN-FR007</t>
  </si>
  <si>
    <t>Tranchant, Héros Elémentaire</t>
  </si>
  <si>
    <t>EEN-FR008</t>
  </si>
  <si>
    <t>Coeur Farouche, Héros Elémentaire</t>
  </si>
  <si>
    <t>EEN-FR009</t>
  </si>
  <si>
    <t>Zombie Réincarné</t>
  </si>
  <si>
    <t>EEN-FR010</t>
  </si>
  <si>
    <t>Soldat Chthonien</t>
  </si>
  <si>
    <t>EEN-FR011</t>
  </si>
  <si>
    <t>Catapulte à Vent W</t>
  </si>
  <si>
    <t>EEN-FR012</t>
  </si>
  <si>
    <t>Incinérateur Infernal</t>
  </si>
  <si>
    <t>EEN-FR013</t>
  </si>
  <si>
    <t>Hydrogeddon</t>
  </si>
  <si>
    <t>EEN-FR014</t>
  </si>
  <si>
    <t>Oxygeddon</t>
  </si>
  <si>
    <t>EEN-FR015</t>
  </si>
  <si>
    <t>Dragon de l'Eau</t>
  </si>
  <si>
    <t>EEN-FR016</t>
  </si>
  <si>
    <t>Cyber, Danseuse Etoile</t>
  </si>
  <si>
    <t>EEN-FR017</t>
  </si>
  <si>
    <t>Tetran B.E.S.</t>
  </si>
  <si>
    <t>EEN-FR018</t>
  </si>
  <si>
    <t>Nano Casseur</t>
  </si>
  <si>
    <t>EEN-FR019</t>
  </si>
  <si>
    <t>Magicien à Rafales</t>
  </si>
  <si>
    <t>EEN-FR020</t>
  </si>
  <si>
    <t>Beiige, Avant-Garde du Monde Ténébreux</t>
  </si>
  <si>
    <t>EEN-FR021</t>
  </si>
  <si>
    <t>Broww, Chasseur du Monde Ténébreux</t>
  </si>
  <si>
    <t>EEN-FR022</t>
  </si>
  <si>
    <t>Brron, Roi Fou du Monde Ténébreux</t>
  </si>
  <si>
    <t>EEN-FR023</t>
  </si>
  <si>
    <t>Sillva, Seigneur de Guerre du Monde Ténébreux</t>
  </si>
  <si>
    <t>EEN-FR024</t>
  </si>
  <si>
    <t>Goldd, Wu-Lord du Monde Ténébreux</t>
  </si>
  <si>
    <t>EEN-FR025</t>
  </si>
  <si>
    <t>Scarr, Eclaireur du Monde Ténébreux</t>
  </si>
  <si>
    <t>EEN-FR026</t>
  </si>
  <si>
    <t>Aussa - Famillier Possédé</t>
  </si>
  <si>
    <t>EEN-FR027</t>
  </si>
  <si>
    <t>Eria - Famillier Possédé</t>
  </si>
  <si>
    <t>EEN-FR028</t>
  </si>
  <si>
    <t>Hiita - Famillier Possédé</t>
  </si>
  <si>
    <t>EEN-FR029</t>
  </si>
  <si>
    <t>Wynn - Famillier Possédé</t>
  </si>
  <si>
    <t>EEN-FR030</t>
  </si>
  <si>
    <t>Tigre Catapulte VW</t>
  </si>
  <si>
    <t>EEN-FR031</t>
  </si>
  <si>
    <t>Canon Dragon Catapulte VWXYZ</t>
  </si>
  <si>
    <t>EEN-FR032</t>
  </si>
  <si>
    <t>Cyber Trancheuse</t>
  </si>
  <si>
    <t>EEN-FR033</t>
  </si>
  <si>
    <t>Artilleur du Rempart, Héros Elémentaire</t>
  </si>
  <si>
    <t>EEN-FR034</t>
  </si>
  <si>
    <t>Tempête, Héros Elémentaire</t>
  </si>
  <si>
    <t>EEN-FR035</t>
  </si>
  <si>
    <t>Tranchant Sauvage, Héros Élémentaire</t>
  </si>
  <si>
    <t>EEN-FR036</t>
  </si>
  <si>
    <t>Homme-Oiseau à l'Eclat Lumineux, Héros Elémentaire</t>
  </si>
  <si>
    <t>EEN-FR037</t>
  </si>
  <si>
    <t>Pot d'Avarice</t>
  </si>
  <si>
    <t>EEN-FR038</t>
  </si>
  <si>
    <t>Foudre du Monde Ténébreux</t>
  </si>
  <si>
    <t>EEN-FR039</t>
  </si>
  <si>
    <t>Modulation de Niveau</t>
  </si>
  <si>
    <t>EEN-FR040</t>
  </si>
  <si>
    <t>Ojamagic</t>
  </si>
  <si>
    <t>EEN-FR041</t>
  </si>
  <si>
    <t>Ojamuscle</t>
  </si>
  <si>
    <t>EEN-FR042</t>
  </si>
  <si>
    <t>Lancer de Plumes</t>
  </si>
  <si>
    <t>EEN-FR043</t>
  </si>
  <si>
    <t>Liaison H2O</t>
  </si>
  <si>
    <t>EEN-FR044</t>
  </si>
  <si>
    <t>Alliance Chthonienne</t>
  </si>
  <si>
    <t>EEN-FR045</t>
  </si>
  <si>
    <t>Changeur de Bras</t>
  </si>
  <si>
    <t>EEN-FR046</t>
  </si>
  <si>
    <t>Division!</t>
  </si>
  <si>
    <t>EEN-FR047</t>
  </si>
  <si>
    <t>Campagne de Recrutement</t>
  </si>
  <si>
    <t>EEN-FR048</t>
  </si>
  <si>
    <t>Passage vers le Monde Ténébreux</t>
  </si>
  <si>
    <t>EEN-FR049</t>
  </si>
  <si>
    <t>Barrière Héroïque</t>
  </si>
  <si>
    <t>EEN-FR050</t>
  </si>
  <si>
    <t>Explosion Chthonienne</t>
  </si>
  <si>
    <t>EEN-FR051</t>
  </si>
  <si>
    <t>Les Forces des Ténèbres</t>
  </si>
  <si>
    <t>EEN-FR052</t>
  </si>
  <si>
    <t>Echange Ténébreux</t>
  </si>
  <si>
    <t>EEN-FR053</t>
  </si>
  <si>
    <t>Perte Simultanée</t>
  </si>
  <si>
    <t>EEN-FR054</t>
  </si>
  <si>
    <t>Expulsion</t>
  </si>
  <si>
    <t>EEN-FR055</t>
  </si>
  <si>
    <t>La Ligue de la Nomenclature Uniforme</t>
  </si>
  <si>
    <t>EEN-FR056</t>
  </si>
  <si>
    <t>Lancement!</t>
  </si>
  <si>
    <t>EEN-FR057</t>
  </si>
  <si>
    <t>Polymère Chthonien</t>
  </si>
  <si>
    <t>EEN-FR058</t>
  </si>
  <si>
    <t>Vent Duveteux</t>
  </si>
  <si>
    <t>EEN-FR059</t>
  </si>
  <si>
    <t>Zone de Non Fusion</t>
  </si>
  <si>
    <t>EEN-FR060</t>
  </si>
  <si>
    <t>Limite de Niveau - Zone A</t>
  </si>
  <si>
    <t>EEN-FRSE1</t>
  </si>
  <si>
    <t>EEN-FRSE2</t>
  </si>
  <si>
    <t>EEN-FRSE3</t>
  </si>
  <si>
    <t>EEN-FRSE4</t>
  </si>
  <si>
    <t>SOI-FR001</t>
  </si>
  <si>
    <t>Uria, Seigneur des Flammes Aveuglantes</t>
  </si>
  <si>
    <t>SOI-FR002</t>
  </si>
  <si>
    <t>Hamon, Seigneur du Tonnerre Fracassant</t>
  </si>
  <si>
    <t>SOI-FR003</t>
  </si>
  <si>
    <t>Raviel, Empereur des Phantasmes</t>
  </si>
  <si>
    <t>SOI-FR004</t>
  </si>
  <si>
    <t>Néo-Bubbleman, Héros Elémentaire</t>
  </si>
  <si>
    <t>SOI-FR005</t>
  </si>
  <si>
    <t>Gosse Héros</t>
  </si>
  <si>
    <t>SOI-FR006</t>
  </si>
  <si>
    <t>Cyber Dragon Barrière</t>
  </si>
  <si>
    <t>SOI-FR007</t>
  </si>
  <si>
    <t>Cyber Dragon Laser</t>
  </si>
  <si>
    <t>SOI-FR008</t>
  </si>
  <si>
    <t>Rouages Ancients</t>
  </si>
  <si>
    <t>SOI-FR009</t>
  </si>
  <si>
    <t>Canon Rouages Ancients</t>
  </si>
  <si>
    <t>SOI-FR010</t>
  </si>
  <si>
    <t>Cyber Dragon Proto</t>
  </si>
  <si>
    <t>SOI-FR011</t>
  </si>
  <si>
    <t>Explosif Adhésif</t>
  </si>
  <si>
    <t>SOI-FR012</t>
  </si>
  <si>
    <t>Roi-Machine Prototype</t>
  </si>
  <si>
    <t>SOI-FR013</t>
  </si>
  <si>
    <t>B.E.S. Coeur Protégé</t>
  </si>
  <si>
    <t>SOI-FR014</t>
  </si>
  <si>
    <t>Guide D.D.</t>
  </si>
  <si>
    <t>SOI-FR015</t>
  </si>
  <si>
    <t>Lanceur de Chaînes</t>
  </si>
  <si>
    <t>SOI-FR016</t>
  </si>
  <si>
    <t>Disciple de la Magie Interdite</t>
  </si>
  <si>
    <t>SOI-FR017</t>
  </si>
  <si>
    <t>Tenkabito Shien</t>
  </si>
  <si>
    <t>SOI-FR018</t>
  </si>
  <si>
    <t>Ticki Parasitaire</t>
  </si>
  <si>
    <t>SOI-FR019</t>
  </si>
  <si>
    <t>Gokipon</t>
  </si>
  <si>
    <t>SOI-FR020</t>
  </si>
  <si>
    <t>Insecte Silencieux</t>
  </si>
  <si>
    <t>SOI-FR021</t>
  </si>
  <si>
    <t>Insecte Tronçonneuse</t>
  </si>
  <si>
    <t>SOI-FR022</t>
  </si>
  <si>
    <t>Fourmilier Vorace</t>
  </si>
  <si>
    <t>SOI-FR023</t>
  </si>
  <si>
    <t>Scarabée Sabre</t>
  </si>
  <si>
    <t>SOI-FR024</t>
  </si>
  <si>
    <t>Chargeur Dévastateur</t>
  </si>
  <si>
    <t>SOI-FR025</t>
  </si>
  <si>
    <t>Rainette</t>
  </si>
  <si>
    <t>SOI-FR026</t>
  </si>
  <si>
    <t>Grenouille Maléfique</t>
  </si>
  <si>
    <t>SOI-FR027</t>
  </si>
  <si>
    <t>Princesse Pikeru</t>
  </si>
  <si>
    <t>SOI-FR028</t>
  </si>
  <si>
    <t>Princesse Curran</t>
  </si>
  <si>
    <t>SOI-FR029</t>
  </si>
  <si>
    <t>Broyeur de Mémoire</t>
  </si>
  <si>
    <t>SOI-FR030</t>
  </si>
  <si>
    <t>Ascendant Malveillant</t>
  </si>
  <si>
    <t>SOI-FR031</t>
  </si>
  <si>
    <t>Fantôme Herbeux</t>
  </si>
  <si>
    <t>SOI-FR032</t>
  </si>
  <si>
    <t>Phalène des Sables</t>
  </si>
  <si>
    <t>SOI-FR033</t>
  </si>
  <si>
    <t>Excelion - Dragon Divin</t>
  </si>
  <si>
    <t>SOI-FR034</t>
  </si>
  <si>
    <t>Ruine, Reine de l'Oubli</t>
  </si>
  <si>
    <t>SOI-FR035</t>
  </si>
  <si>
    <t>Peine, Roi de l'Armaguedon</t>
  </si>
  <si>
    <t>SOI-FR036</t>
  </si>
  <si>
    <t>Grenouille D3S</t>
  </si>
  <si>
    <t>SOI-FR037</t>
  </si>
  <si>
    <t>Coeur de Héros</t>
  </si>
  <si>
    <t>SOI-FR038</t>
  </si>
  <si>
    <t>Cercle Aimanté LV2</t>
  </si>
  <si>
    <t>SOI-FR039</t>
  </si>
  <si>
    <t>Usine Rouages Ancients</t>
  </si>
  <si>
    <t>SOI-FR040</t>
  </si>
  <si>
    <t>Perceur Rouages Ancients</t>
  </si>
  <si>
    <t>SOI-FR041</t>
  </si>
  <si>
    <t>Fantômes Martyres</t>
  </si>
  <si>
    <t>SOI-FR042</t>
  </si>
  <si>
    <t>Boomerang Cyclonique</t>
  </si>
  <si>
    <t>SOI-FR043</t>
  </si>
  <si>
    <t>Symbole d'Héritage</t>
  </si>
  <si>
    <t>SOI-FR044</t>
  </si>
  <si>
    <t>Procès des Princesses</t>
  </si>
  <si>
    <t>SOI-FR045</t>
  </si>
  <si>
    <t>Unité de Génération Photonique</t>
  </si>
  <si>
    <t>SOI-FR046</t>
  </si>
  <si>
    <t>Fin du Monde</t>
  </si>
  <si>
    <t>SOI-FR047</t>
  </si>
  <si>
    <t>Château Rouages Ancients</t>
  </si>
  <si>
    <t>SOI-FR048</t>
  </si>
  <si>
    <t>Samsara</t>
  </si>
  <si>
    <t>SOI-FR049</t>
  </si>
  <si>
    <t>Confrontation Super Junior</t>
  </si>
  <si>
    <t>SOI-FR050</t>
  </si>
  <si>
    <t>Gosse du Miracle</t>
  </si>
  <si>
    <t>SOI-FR051</t>
  </si>
  <si>
    <t>Unité Réflective d'Attaque</t>
  </si>
  <si>
    <t>SOI-FR052</t>
  </si>
  <si>
    <t>Concentrateur de Dommages</t>
  </si>
  <si>
    <t>SOI-FR053</t>
  </si>
  <si>
    <t>Réduction de Karma</t>
  </si>
  <si>
    <t>SOI-FR054</t>
  </si>
  <si>
    <t>Prochain à Disparaître</t>
  </si>
  <si>
    <t>SOI-FR055</t>
  </si>
  <si>
    <t>Rotation de Génération</t>
  </si>
  <si>
    <t>SOI-FR056</t>
  </si>
  <si>
    <t>Salve Intégrale</t>
  </si>
  <si>
    <t>SOI-FR057</t>
  </si>
  <si>
    <t>Probabilité de Succès : 0%</t>
  </si>
  <si>
    <t>SOI-FR058</t>
  </si>
  <si>
    <t>Chasseur d'Opportunité</t>
  </si>
  <si>
    <t>SOI-FR059</t>
  </si>
  <si>
    <t>Gobelin sous Pression</t>
  </si>
  <si>
    <t>SOI-FR060</t>
  </si>
  <si>
    <t>Dysfonction</t>
  </si>
  <si>
    <t>SOI-FRSE1</t>
  </si>
  <si>
    <t>Trappe à Acide</t>
  </si>
  <si>
    <t>SOI-FRSE2</t>
  </si>
  <si>
    <t>Riryoku</t>
  </si>
  <si>
    <t>SOI-FRSE3</t>
  </si>
  <si>
    <t>Tempête d'Etaqua</t>
  </si>
  <si>
    <t>SOI-FRSE4</t>
  </si>
  <si>
    <t>Contrôle Hypnotique</t>
  </si>
  <si>
    <t>EOJ-FR001</t>
  </si>
  <si>
    <t>Seigneur de la Damnation - Héros de la Destinée</t>
  </si>
  <si>
    <t>EOJ-FR002</t>
  </si>
  <si>
    <t>Capitaine Tenace - Héros de la Destinée</t>
  </si>
  <si>
    <t>EOJ-FR003</t>
  </si>
  <si>
    <t>Dandy au Diamant - Héros de la Destinée</t>
  </si>
  <si>
    <t>EOJ-FR004</t>
  </si>
  <si>
    <t>Maître de l'Effroi - Héros de la Destinée</t>
  </si>
  <si>
    <t>EOJ-FR005</t>
  </si>
  <si>
    <t>Cyber Tutu</t>
  </si>
  <si>
    <t>EOJ-FR006</t>
  </si>
  <si>
    <t>Cyber Gymnaste</t>
  </si>
  <si>
    <t>EOJ-FR007</t>
  </si>
  <si>
    <t>Cyber Prima</t>
  </si>
  <si>
    <t>EOJ-FR008</t>
  </si>
  <si>
    <t>Cyber Kirin</t>
  </si>
  <si>
    <t>EOJ-FR009</t>
  </si>
  <si>
    <t>Cyber Phoenix</t>
  </si>
  <si>
    <t>EOJ-FR010</t>
  </si>
  <si>
    <t>Homme-Projecteur</t>
  </si>
  <si>
    <t>EOJ-FR011</t>
  </si>
  <si>
    <t>Vipère de la Victoire XX03</t>
  </si>
  <si>
    <t>EOJ-FR012</t>
  </si>
  <si>
    <t>Jo, l'Homme-Oiseau Prompt</t>
  </si>
  <si>
    <t>EOJ-FR013</t>
  </si>
  <si>
    <t>Bébé Dragon, Familier de Harpie</t>
  </si>
  <si>
    <t>EOJ-FR014</t>
  </si>
  <si>
    <t>Senku - Méca Majestueux</t>
  </si>
  <si>
    <t>EOJ-FR015</t>
  </si>
  <si>
    <t>Ohka - Méca Majestueux</t>
  </si>
  <si>
    <t>EOJ-FR016</t>
  </si>
  <si>
    <t>Goryu - Méca Majestueux</t>
  </si>
  <si>
    <t>EOJ-FR017</t>
  </si>
  <si>
    <t>Chevalier Royal</t>
  </si>
  <si>
    <t>EOJ-FR018</t>
  </si>
  <si>
    <t>Héraut de la Lumière Verte</t>
  </si>
  <si>
    <t>EOJ-FR019</t>
  </si>
  <si>
    <t>Héraut de la Lumière Mauve</t>
  </si>
  <si>
    <t>EOJ-FR020</t>
  </si>
  <si>
    <t>Artémis, le Généreux</t>
  </si>
  <si>
    <t>EOJ-FR021</t>
  </si>
  <si>
    <t>Layard, le Libérateur</t>
  </si>
  <si>
    <t>EOJ-FR022</t>
  </si>
  <si>
    <t>Bannisseur de Rayonnement</t>
  </si>
  <si>
    <t>EOJ-FR023</t>
  </si>
  <si>
    <t>Voltanis, le Juge</t>
  </si>
  <si>
    <t>EOJ-FR024</t>
  </si>
  <si>
    <t>Chien de Garde</t>
  </si>
  <si>
    <t>EOJ-FR025</t>
  </si>
  <si>
    <t>Belette Tournoyante</t>
  </si>
  <si>
    <t>EOJ-FR026</t>
  </si>
  <si>
    <t>Aussa, la Déclencheuse d'Avalanches</t>
  </si>
  <si>
    <t>EOJ-FR027</t>
  </si>
  <si>
    <t>Eria, la Déchaînée</t>
  </si>
  <si>
    <t>EOJ-FR028</t>
  </si>
  <si>
    <t>Hiita, la Flamboyante</t>
  </si>
  <si>
    <t>EOJ-FR029</t>
  </si>
  <si>
    <t>Wynn, la Spectaculaire</t>
  </si>
  <si>
    <t>EOJ-FR030</t>
  </si>
  <si>
    <t>Homme-Batterie D</t>
  </si>
  <si>
    <t>EOJ-FR031</t>
  </si>
  <si>
    <t>Dragon Voltaïque Super-Electromagnétique</t>
  </si>
  <si>
    <t>EOJ-FR032</t>
  </si>
  <si>
    <t>Exécuteur Phoenix, Héros Elémentaire</t>
  </si>
  <si>
    <t>EOJ-FR033</t>
  </si>
  <si>
    <t>Exécuteur Phoenix Lumineux, Héros Elémentaire</t>
  </si>
  <si>
    <t>EOJ-FR034</t>
  </si>
  <si>
    <t>Marin, Héros Elémentaire</t>
  </si>
  <si>
    <t>EOJ-FR035</t>
  </si>
  <si>
    <t>Homme-Oiseau Sauvage, Héros Elémentaire</t>
  </si>
  <si>
    <t>EOJ-FR036</t>
  </si>
  <si>
    <t>Chaman Nécroïde, Héros Elémentaire</t>
  </si>
  <si>
    <t>EOJ-FR037</t>
  </si>
  <si>
    <t>Malchance</t>
  </si>
  <si>
    <t>EOJ-FR038</t>
  </si>
  <si>
    <t>H - Coeur Passionné</t>
  </si>
  <si>
    <t>EOJ-FR039</t>
  </si>
  <si>
    <t>E - Appel de Détresse</t>
  </si>
  <si>
    <t>EOJ-FR040</t>
  </si>
  <si>
    <t>R - Justice Vertueuse</t>
  </si>
  <si>
    <t>EOJ-FR041</t>
  </si>
  <si>
    <t>O - Au-delà de l'Âme</t>
  </si>
  <si>
    <t>EOJ-FR042</t>
  </si>
  <si>
    <t>Flash Hero !!</t>
  </si>
  <si>
    <t>EOJ-FR043</t>
  </si>
  <si>
    <t>Capsule de Puissance</t>
  </si>
  <si>
    <t>EOJ-FR044</t>
  </si>
  <si>
    <t>Transformation Céleste</t>
  </si>
  <si>
    <t>EOJ-FR045</t>
  </si>
  <si>
    <t>Rançon du Garde</t>
  </si>
  <si>
    <t>EOJ-FR046</t>
  </si>
  <si>
    <t>Convergence Majeure</t>
  </si>
  <si>
    <t>EOJ-FR047</t>
  </si>
  <si>
    <t>Fissure Dimensionnelle</t>
  </si>
  <si>
    <t>EOJ-FR048</t>
  </si>
  <si>
    <t>Prison de la Tour de l'Horloge</t>
  </si>
  <si>
    <t>EOJ-FR049</t>
  </si>
  <si>
    <t>Egaliseur de Vie</t>
  </si>
  <si>
    <t>EOJ-FR050</t>
  </si>
  <si>
    <t>Recharge Elémentaire</t>
  </si>
  <si>
    <t>EOJ-FR051</t>
  </si>
  <si>
    <t>Destruction de la Destinée</t>
  </si>
  <si>
    <t>EOJ-FR052</t>
  </si>
  <si>
    <t>Signal de la Destinée</t>
  </si>
  <si>
    <t>EOJ-FR053</t>
  </si>
  <si>
    <t>Moment D</t>
  </si>
  <si>
    <t>EOJ-FR054</t>
  </si>
  <si>
    <t>Bouclier D</t>
  </si>
  <si>
    <t>EOJ-FR055</t>
  </si>
  <si>
    <t>Attaque d'Icare</t>
  </si>
  <si>
    <t>EOJ-FR056</t>
  </si>
  <si>
    <t>Absorbeur Elémentaire</t>
  </si>
  <si>
    <t>EOJ-FR057</t>
  </si>
  <si>
    <t>Macro Cosmos</t>
  </si>
  <si>
    <t>EOJ-FR058</t>
  </si>
  <si>
    <t>Chute Miraculeuse</t>
  </si>
  <si>
    <t>EOJ-FR059</t>
  </si>
  <si>
    <t>Hache Brisée</t>
  </si>
  <si>
    <t>EOJ-FR060</t>
  </si>
  <si>
    <t>Recul Forcé</t>
  </si>
  <si>
    <t>POTD-FR001</t>
  </si>
  <si>
    <t>Néos, Héros Elémentaire</t>
  </si>
  <si>
    <t>POTD-FR002</t>
  </si>
  <si>
    <t>Sabresaure</t>
  </si>
  <si>
    <t>POTD-FR003</t>
  </si>
  <si>
    <t>Dauphin Aquatique Néo-Spacien</t>
  </si>
  <si>
    <t>POTD-FR004</t>
  </si>
  <si>
    <t>Scarabée Flamboyant Néo-Spacien</t>
  </si>
  <si>
    <t>POTD-FR005</t>
  </si>
  <si>
    <t>Panthère Noire Néo-Spacien</t>
  </si>
  <si>
    <t>POTD-FR006</t>
  </si>
  <si>
    <t>Dauphin Chrysalide</t>
  </si>
  <si>
    <t>POTD-FR007</t>
  </si>
  <si>
    <t>Rallis, l'Oiseau-Etoile</t>
  </si>
  <si>
    <t>POTD-FR008</t>
  </si>
  <si>
    <t>Sous-Marinroid</t>
  </si>
  <si>
    <t>POTD-FR009</t>
  </si>
  <si>
    <t>Ambulanceroid</t>
  </si>
  <si>
    <t>POTD-FR010</t>
  </si>
  <si>
    <t>Leurroid</t>
  </si>
  <si>
    <t>POTD-FR011</t>
  </si>
  <si>
    <t>Sauveteuroid</t>
  </si>
  <si>
    <t>POTD-FR012</t>
  </si>
  <si>
    <t>Double Je - Héros de la Destinée</t>
  </si>
  <si>
    <t>POTD-FR013</t>
  </si>
  <si>
    <t>Défenseur - Héros de la Destinée</t>
  </si>
  <si>
    <t>POTD-FR014</t>
  </si>
  <si>
    <t>Dogma - Héros de la Destinée</t>
  </si>
  <si>
    <t>POTD-FR015</t>
  </si>
  <si>
    <t>Fine Lame - Héros de la Destinée</t>
  </si>
  <si>
    <t>POTD-FR016</t>
  </si>
  <si>
    <t>Marchand de Peur - Héros de la Destinée</t>
  </si>
  <si>
    <t>POTD-FR017</t>
  </si>
  <si>
    <t>Fonceur - Héros de la Destinée</t>
  </si>
  <si>
    <t>POTD-FR018</t>
  </si>
  <si>
    <t>Ptéra Noir</t>
  </si>
  <si>
    <t>POTD-FR019</t>
  </si>
  <si>
    <t>Stégo Noir</t>
  </si>
  <si>
    <t>POTD-FR020</t>
  </si>
  <si>
    <t>Tyranno Ultime</t>
  </si>
  <si>
    <t>POTD-FR021</t>
  </si>
  <si>
    <t>Oeuf Jurassique Miraculeux</t>
  </si>
  <si>
    <t>POTD-FR022</t>
  </si>
  <si>
    <t>Bébécérasaure</t>
  </si>
  <si>
    <t>POTD-FR023</t>
  </si>
  <si>
    <t>Mordlong</t>
  </si>
  <si>
    <t>POTD-FR024</t>
  </si>
  <si>
    <t>Alien Gris</t>
  </si>
  <si>
    <t>POTD-FR025</t>
  </si>
  <si>
    <t>Crâne Alien</t>
  </si>
  <si>
    <t>POTD-FR026</t>
  </si>
  <si>
    <t>Chasseur Alien</t>
  </si>
  <si>
    <t>POTD-FR027</t>
  </si>
  <si>
    <t>Guerrier Alien</t>
  </si>
  <si>
    <t>POTD-FR028</t>
  </si>
  <si>
    <t>Mère Alien</t>
  </si>
  <si>
    <t>POTD-FR029</t>
  </si>
  <si>
    <t>Gangi'el, Horreur Cosmique</t>
  </si>
  <si>
    <t>POTD-FR030</t>
  </si>
  <si>
    <t>Muusik'i, Soucoupe Volante</t>
  </si>
  <si>
    <t>POTD-FR031</t>
  </si>
  <si>
    <t>Néos Aquatique, Héros Elémentaire</t>
  </si>
  <si>
    <t>POTD-FR032</t>
  </si>
  <si>
    <t>Néos Flamboyant, Héros Elémentaire</t>
  </si>
  <si>
    <t>POTD-FR033</t>
  </si>
  <si>
    <t>Néos des Ténèbres, Héros Elémentaire</t>
  </si>
  <si>
    <t>POTD-FR034</t>
  </si>
  <si>
    <t>Chimeratech Over-Dragon</t>
  </si>
  <si>
    <t>POTD-FR035</t>
  </si>
  <si>
    <t>Ambulance Sauveteuroid</t>
  </si>
  <si>
    <t>POTD-FR036</t>
  </si>
  <si>
    <t>Super Véhicroid Méga-Foreur</t>
  </si>
  <si>
    <t>POTD-FR037</t>
  </si>
  <si>
    <t>Contact</t>
  </si>
  <si>
    <t>POTD-FR038</t>
  </si>
  <si>
    <t>Faux Héros</t>
  </si>
  <si>
    <t>POTD-FR039</t>
  </si>
  <si>
    <t>Appel de la Magie</t>
  </si>
  <si>
    <t>POTD-FR040</t>
  </si>
  <si>
    <t>Zone de Connexion Véhicroid</t>
  </si>
  <si>
    <t>POTD-FR041</t>
  </si>
  <si>
    <t>Esprit de la Destinée</t>
  </si>
  <si>
    <t>POTD-FR042</t>
  </si>
  <si>
    <t>Fusion en Surcharge</t>
  </si>
  <si>
    <t>POTD-FR043</t>
  </si>
  <si>
    <t>Lame Cyclone</t>
  </si>
  <si>
    <t>POTD-FR044</t>
  </si>
  <si>
    <t>Fusion du Futur</t>
  </si>
  <si>
    <t>POTD-FR045</t>
  </si>
  <si>
    <t>Âme Commune</t>
  </si>
  <si>
    <t>POTD-FR046</t>
  </si>
  <si>
    <t>Néo-Space</t>
  </si>
  <si>
    <t>POTD-FR047</t>
  </si>
  <si>
    <t>Mausolée de l'Empereur</t>
  </si>
  <si>
    <t>POTD-FR048</t>
  </si>
  <si>
    <t>Ville Ténébreuse</t>
  </si>
  <si>
    <t>POTD-FR049</t>
  </si>
  <si>
    <t>Mirage de la Destinée</t>
  </si>
  <si>
    <t>POTD-FR050</t>
  </si>
  <si>
    <t>Chaîne de la Destinée</t>
  </si>
  <si>
    <t>POTD-FR051</t>
  </si>
  <si>
    <t>Cercles Etranges</t>
  </si>
  <si>
    <t>POTD-FR052</t>
  </si>
  <si>
    <t>Les Chemins de la Destinée</t>
  </si>
  <si>
    <t>POTD-FR053</t>
  </si>
  <si>
    <t>Bombardement Orbital</t>
  </si>
  <si>
    <t>POTD-FR054</t>
  </si>
  <si>
    <t>Ordre Royal de Taxation</t>
  </si>
  <si>
    <t>POTD-FR055</t>
  </si>
  <si>
    <t>Garage Miracle</t>
  </si>
  <si>
    <t>POTD-FR056</t>
  </si>
  <si>
    <t>Super Charge</t>
  </si>
  <si>
    <t>POTD-FR057</t>
  </si>
  <si>
    <t>Cyber Canon d'Invocation</t>
  </si>
  <si>
    <t>POTD-FR058</t>
  </si>
  <si>
    <t>Excavation Fossile</t>
  </si>
  <si>
    <t>POTD-FR059</t>
  </si>
  <si>
    <t>Séraphin Artificiel</t>
  </si>
  <si>
    <t>POTD-FR060</t>
  </si>
  <si>
    <t>Rayon de Lavage de Cerveau</t>
  </si>
  <si>
    <t>CDIP-FR001</t>
  </si>
  <si>
    <t>Corne Cyberténébreuse</t>
  </si>
  <si>
    <t>CDIP-FR002</t>
  </si>
  <si>
    <t>Tranchant Cyberténébreux</t>
  </si>
  <si>
    <t>CDIP-FR003</t>
  </si>
  <si>
    <t>Queue Cyberténébreuse</t>
  </si>
  <si>
    <t>CDIP-FR004</t>
  </si>
  <si>
    <t>Cyber Ogre</t>
  </si>
  <si>
    <t>CDIP-FR005</t>
  </si>
  <si>
    <t>Cyber Esper</t>
  </si>
  <si>
    <t>CDIP-FR006</t>
  </si>
  <si>
    <t>Reine Charmeuse LV3</t>
  </si>
  <si>
    <t>CDIP-FR007</t>
  </si>
  <si>
    <t>Reine Charmeuse LV5</t>
  </si>
  <si>
    <t>CDIP-FR008</t>
  </si>
  <si>
    <t>Reine Charmeuse LV7</t>
  </si>
  <si>
    <t>CDIP-FR009</t>
  </si>
  <si>
    <t>Lucius Ténébreux LV4</t>
  </si>
  <si>
    <t>CDIP-FR010</t>
  </si>
  <si>
    <t>Lucius Ténébreux LV6</t>
  </si>
  <si>
    <t>CDIP-FR011</t>
  </si>
  <si>
    <t>Lucius Ténébreux LV8</t>
  </si>
  <si>
    <t>CDIP-FR012</t>
  </si>
  <si>
    <t>Asmodien Egaré</t>
  </si>
  <si>
    <t>CDIP-FR013</t>
  </si>
  <si>
    <t>Abaki</t>
  </si>
  <si>
    <t>CDIP-FR014</t>
  </si>
  <si>
    <t>Ogre Flambant</t>
  </si>
  <si>
    <t>CDIP-FR015</t>
  </si>
  <si>
    <t>Chasseur de Précision</t>
  </si>
  <si>
    <t>CDIP-FR016</t>
  </si>
  <si>
    <t>Asmodien Explosif</t>
  </si>
  <si>
    <t>CDIP-FR017</t>
  </si>
  <si>
    <t>Démon de la Vanité</t>
  </si>
  <si>
    <t>CDIP-FR018</t>
  </si>
  <si>
    <t>Statue-Barrière des Abysses</t>
  </si>
  <si>
    <t>CDIP-FR019</t>
  </si>
  <si>
    <t>Statue-Barrière du Torrent</t>
  </si>
  <si>
    <t>CDIP-FR020</t>
  </si>
  <si>
    <t>Statue-Barrière des Enfers</t>
  </si>
  <si>
    <t>CDIP-FR021</t>
  </si>
  <si>
    <t>Statue-Barrière des Tempêtes</t>
  </si>
  <si>
    <t>CDIP-FR022</t>
  </si>
  <si>
    <t>Statue-Barrière de la Sécheresse</t>
  </si>
  <si>
    <t>CDIP-FR023</t>
  </si>
  <si>
    <t>Statue-Barrière du Paradis</t>
  </si>
  <si>
    <t>CDIP-FR024</t>
  </si>
  <si>
    <t>Maître de la Vanité</t>
  </si>
  <si>
    <t>CDIP-FR025</t>
  </si>
  <si>
    <t>Iris, la Mère de la Terre</t>
  </si>
  <si>
    <t>CDIP-FR026</t>
  </si>
  <si>
    <t>Punisseur Foudroyant</t>
  </si>
  <si>
    <t>CDIP-FR027</t>
  </si>
  <si>
    <t>Garde du Corps de la Reine</t>
  </si>
  <si>
    <t>CDIP-FR028</t>
  </si>
  <si>
    <t>Guerrier des Combos</t>
  </si>
  <si>
    <t>CDIP-FR029</t>
  </si>
  <si>
    <t>Maître des Combos</t>
  </si>
  <si>
    <t>CDIP-FR030</t>
  </si>
  <si>
    <t>Homme-Bête d'Ares</t>
  </si>
  <si>
    <t>CDIP-FR031</t>
  </si>
  <si>
    <t>Rhynos Saccageurs</t>
  </si>
  <si>
    <t>CDIP-FR032</t>
  </si>
  <si>
    <t>Tireur de la Tempête</t>
  </si>
  <si>
    <t>CDIP-FR033</t>
  </si>
  <si>
    <t>Infiltrateur Alien</t>
  </si>
  <si>
    <t>CDIP-FR034</t>
  </si>
  <si>
    <t>Alien Mars</t>
  </si>
  <si>
    <t>CDIP-FR035</t>
  </si>
  <si>
    <t>Dragon Cyberténébreux</t>
  </si>
  <si>
    <t>CDIP-FR036</t>
  </si>
  <si>
    <t>Cyber Ogre 2</t>
  </si>
  <si>
    <t>CDIP-FR037</t>
  </si>
  <si>
    <t>Cellule de Corruption A</t>
  </si>
  <si>
    <t>CDIP-FR038</t>
  </si>
  <si>
    <t>Eclair de la Magie Interdite</t>
  </si>
  <si>
    <t>CDIP-FR039</t>
  </si>
  <si>
    <t>Rituel de Renoncement</t>
  </si>
  <si>
    <t>CDIP-FR040</t>
  </si>
  <si>
    <t>Fusion Instantanée</t>
  </si>
  <si>
    <t>CDIP-FR041</t>
  </si>
  <si>
    <t>Aspirateur à Compteurs</t>
  </si>
  <si>
    <t>CDIP-FR042</t>
  </si>
  <si>
    <t>Canon à Accélérateur Linéaire</t>
  </si>
  <si>
    <t>CDIP-FR043</t>
  </si>
  <si>
    <t>Frappes en Chaîne</t>
  </si>
  <si>
    <t>CDIP-FR044</t>
  </si>
  <si>
    <t>Renaissance Miraculeuse</t>
  </si>
  <si>
    <t>CDIP-FR045</t>
  </si>
  <si>
    <t>Typhon de Vent Mystique</t>
  </si>
  <si>
    <t>CDIP-FR046</t>
  </si>
  <si>
    <t>Perte de Niveau !?</t>
  </si>
  <si>
    <t>CDIP-FR047</t>
  </si>
  <si>
    <t>Circuit Dégénérescent</t>
  </si>
  <si>
    <t>CDIP-FR048</t>
  </si>
  <si>
    <t>Commutateur Senet</t>
  </si>
  <si>
    <t>CDIP-FR049</t>
  </si>
  <si>
    <t>Disjonction</t>
  </si>
  <si>
    <t>CDIP-FR050</t>
  </si>
  <si>
    <t>Suite Royale</t>
  </si>
  <si>
    <t>CDIP-FR051</t>
  </si>
  <si>
    <t>Justi-Fracture</t>
  </si>
  <si>
    <t>CDIP-FR052</t>
  </si>
  <si>
    <t>Inversion Dimensionnelle</t>
  </si>
  <si>
    <t>CDIP-FR053</t>
  </si>
  <si>
    <t>Soins en Chaîne</t>
  </si>
  <si>
    <t>CDIP-FR054</t>
  </si>
  <si>
    <t>Détonation en Chaîne</t>
  </si>
  <si>
    <t>CDIP-FR055</t>
  </si>
  <si>
    <t>Sacrifice de Byroad</t>
  </si>
  <si>
    <t>CDIP-FR056</t>
  </si>
  <si>
    <t>Explosion Troyenne</t>
  </si>
  <si>
    <t>CDIP-FR057</t>
  </si>
  <si>
    <t>Fortune Accumulée</t>
  </si>
  <si>
    <t>CDIP-FR058</t>
  </si>
  <si>
    <t>Gardna, Cyber Ombre</t>
  </si>
  <si>
    <t>CDIP-FR059</t>
  </si>
  <si>
    <t>Appel de la Vanité</t>
  </si>
  <si>
    <t>CDIP-FR060</t>
  </si>
  <si>
    <t>Corne Céleste Ténébreuse</t>
  </si>
  <si>
    <t>STON-ENSP1</t>
  </si>
  <si>
    <t>Grandmaster of the Six Samurai</t>
  </si>
  <si>
    <t>STON-FR000</t>
  </si>
  <si>
    <t>Grand Maître des Six Samouraïs</t>
  </si>
  <si>
    <t>STON-FR001</t>
  </si>
  <si>
    <t>Loup de Guerre Géno-Perverti</t>
  </si>
  <si>
    <t>STON-FR002</t>
  </si>
  <si>
    <t>Givrosaure</t>
  </si>
  <si>
    <t>STON-FR003</t>
  </si>
  <si>
    <t>Serpent Spirale</t>
  </si>
  <si>
    <t>STON-FR004</t>
  </si>
  <si>
    <t>Colibri Aérien Néo-Spacien</t>
  </si>
  <si>
    <t>STON-FR005</t>
  </si>
  <si>
    <t>Taupe Géante Néo-Spacien</t>
  </si>
  <si>
    <t>STON-FR006</t>
  </si>
  <si>
    <t>Limon Luminescent Néo-Spacien</t>
  </si>
  <si>
    <t>STON-FR007</t>
  </si>
  <si>
    <t>Les Six Samouraïs - Yaichi</t>
  </si>
  <si>
    <t>STON-FR008</t>
  </si>
  <si>
    <t>Les Six Samouraïs - Kamon</t>
  </si>
  <si>
    <t>STON-FR009</t>
  </si>
  <si>
    <t>Les Six Samouraïs - Yariza</t>
  </si>
  <si>
    <t>STON-FR010</t>
  </si>
  <si>
    <t>Les Six Samouraïs - Nisashi</t>
  </si>
  <si>
    <t>STON-FR011</t>
  </si>
  <si>
    <t>Les Six Samouraïs - Zanji</t>
  </si>
  <si>
    <t>STON-FR012</t>
  </si>
  <si>
    <t>Les Six Samouraïs - Irou</t>
  </si>
  <si>
    <t>STON-FR013</t>
  </si>
  <si>
    <t>Grand Shogun Shien</t>
  </si>
  <si>
    <t>STON-FR014</t>
  </si>
  <si>
    <t>Fantassin de Shien</t>
  </si>
  <si>
    <t>STON-FR015</t>
  </si>
  <si>
    <t>Sage du Silence</t>
  </si>
  <si>
    <t>STON-FR016</t>
  </si>
  <si>
    <t>Sage du Calme</t>
  </si>
  <si>
    <t>STON-FR017</t>
  </si>
  <si>
    <t>Règne-Galant, Chef Suprême du Monde Ténébreux</t>
  </si>
  <si>
    <t>STON-FR018</t>
  </si>
  <si>
    <t>Kahkki, Guérilla du Monde Ténébreux</t>
  </si>
  <si>
    <t>STON-FR019</t>
  </si>
  <si>
    <t>Gren, Stratège du Monde Ténébreux</t>
  </si>
  <si>
    <t>STON-FR020</t>
  </si>
  <si>
    <t>Dévoreur de Fusion</t>
  </si>
  <si>
    <t>STON-FR021</t>
  </si>
  <si>
    <t>Virus Electrique</t>
  </si>
  <si>
    <t>STON-FR022</t>
  </si>
  <si>
    <t>Plante Fantoche</t>
  </si>
  <si>
    <t>STON-FR023</t>
  </si>
  <si>
    <t>Mite Articulée</t>
  </si>
  <si>
    <t>STON-FR024</t>
  </si>
  <si>
    <t>Corbeau D.D.</t>
  </si>
  <si>
    <t>STON-FR025</t>
  </si>
  <si>
    <t>Abysse Silencieux</t>
  </si>
  <si>
    <t>STON-FR026</t>
  </si>
  <si>
    <t>Proéminence de la Tempête de Feu</t>
  </si>
  <si>
    <t>STON-FR027</t>
  </si>
  <si>
    <t>Terre Déchaînée</t>
  </si>
  <si>
    <t>STON-FR028</t>
  </si>
  <si>
    <t>Cyclone Destructeur</t>
  </si>
  <si>
    <t>STON-FR029</t>
  </si>
  <si>
    <t>Esprit Radieux</t>
  </si>
  <si>
    <t>STON-FR030</t>
  </si>
  <si>
    <t>Âme de l'Ombre</t>
  </si>
  <si>
    <t>STON-FR031</t>
  </si>
  <si>
    <t>Télépathe Alien</t>
  </si>
  <si>
    <t>STON-FR032</t>
  </si>
  <si>
    <t>Lycanthrope</t>
  </si>
  <si>
    <t>STON-FR033</t>
  </si>
  <si>
    <t>Cu Chulainn, l'Emergent</t>
  </si>
  <si>
    <t>STON-FR034</t>
  </si>
  <si>
    <t>Néos Aérien, Héros Elémentaire</t>
  </si>
  <si>
    <t>STON-FR035</t>
  </si>
  <si>
    <t>Néos Géant, Héros Elémentaire</t>
  </si>
  <si>
    <t>STON-FR036</t>
  </si>
  <si>
    <t>Néos Luminescent, Héros Elémentaire</t>
  </si>
  <si>
    <t>STON-FR037</t>
  </si>
  <si>
    <t>Anciens Réglements</t>
  </si>
  <si>
    <t>STON-FR038</t>
  </si>
  <si>
    <t>Transactions du Monde Ténébreux</t>
  </si>
  <si>
    <t>STON-FR039</t>
  </si>
  <si>
    <t>Force de Néos</t>
  </si>
  <si>
    <t>STON-FR040</t>
  </si>
  <si>
    <t>Coursier d'Ebène Légendaire</t>
  </si>
  <si>
    <t>STON-FR041</t>
  </si>
  <si>
    <t>Charge à Dispersion Cellule "A"</t>
  </si>
  <si>
    <t>STON-FR042</t>
  </si>
  <si>
    <t>Tourbillon</t>
  </si>
  <si>
    <t>STON-FR043</t>
  </si>
  <si>
    <t>Magie de Synthèse</t>
  </si>
  <si>
    <t>STON-FR044</t>
  </si>
  <si>
    <t>Emblème de l'Emergence</t>
  </si>
  <si>
    <t>STON-FR045</t>
  </si>
  <si>
    <t>Art du Rituel Avancé</t>
  </si>
  <si>
    <t>STON-FR046</t>
  </si>
  <si>
    <t>Changeur de Carte</t>
  </si>
  <si>
    <t>STON-FR047</t>
  </si>
  <si>
    <t>Château de Brume de Shien</t>
  </si>
  <si>
    <t>STON-FR048</t>
  </si>
  <si>
    <t>Gratte-Ciel 2 - Ville du Héros</t>
  </si>
  <si>
    <t>STON-FR049</t>
  </si>
  <si>
    <t>Changement de Héros - Rayon Réflecteur</t>
  </si>
  <si>
    <t>STON-FR050</t>
  </si>
  <si>
    <t>Médaille du Héros</t>
  </si>
  <si>
    <t>STON-FR051</t>
  </si>
  <si>
    <t>Le Retour des Six Samouraïs</t>
  </si>
  <si>
    <t>STON-FR052</t>
  </si>
  <si>
    <t>Elimination par Catégorie</t>
  </si>
  <si>
    <t>STON-FR053</t>
  </si>
  <si>
    <t>Flashbang</t>
  </si>
  <si>
    <t>STON-FR054</t>
  </si>
  <si>
    <t>La Prophétie de la Transmigration</t>
  </si>
  <si>
    <t>STON-FR055</t>
  </si>
  <si>
    <t>Dispositif d'Anti Fusion</t>
  </si>
  <si>
    <t>STON-FR056</t>
  </si>
  <si>
    <t>Scellement de Rituel</t>
  </si>
  <si>
    <t>STON-FR057</t>
  </si>
  <si>
    <t>Droit d'Ainesse</t>
  </si>
  <si>
    <t>STON-FR058</t>
  </si>
  <si>
    <t>Prompte Tornade du Samouraï</t>
  </si>
  <si>
    <t>STON-FR059</t>
  </si>
  <si>
    <t>Espionnage</t>
  </si>
  <si>
    <t>STON-FR060</t>
  </si>
  <si>
    <t>Couper l'Herbe sous le Pied</t>
  </si>
  <si>
    <t>STON-FR061</t>
  </si>
  <si>
    <t>Néo-Parshath, le Paladin du Ciel</t>
  </si>
  <si>
    <t>STON-FR062</t>
  </si>
  <si>
    <t>Meltiel, Sage du Paradis</t>
  </si>
  <si>
    <t>STON-FR063</t>
  </si>
  <si>
    <t>Moisson, Ange de la Sagesse</t>
  </si>
  <si>
    <t>STON-FR064</t>
  </si>
  <si>
    <t>Freya, Esprit de la Victoire</t>
  </si>
  <si>
    <t>STON-FR065</t>
  </si>
  <si>
    <t>Invocateur de Nova</t>
  </si>
  <si>
    <t>STON-FR066</t>
  </si>
  <si>
    <t>Jeral Radieux</t>
  </si>
  <si>
    <t>STON-FR067</t>
  </si>
  <si>
    <t>Duo Gellen</t>
  </si>
  <si>
    <t>STON-FR068</t>
  </si>
  <si>
    <t>Egide de Gaia</t>
  </si>
  <si>
    <t>STON-FRSE1</t>
  </si>
  <si>
    <t>STON-FRSE2</t>
  </si>
  <si>
    <t>Rétrécissement</t>
  </si>
  <si>
    <t>FOTB-FR000</t>
  </si>
  <si>
    <t>Fusée Volcanique</t>
  </si>
  <si>
    <t>FOTB-FR001</t>
  </si>
  <si>
    <t>Bête Cristalline : Escarboucle de Rubis</t>
  </si>
  <si>
    <t>FOTB-FR002</t>
  </si>
  <si>
    <t>Bête Cristalline : Chat d'Améthyste</t>
  </si>
  <si>
    <t>FOTB-FR003</t>
  </si>
  <si>
    <t>Bête Cristalline : Tortue d'Emeraude</t>
  </si>
  <si>
    <t>FOTB-FR004</t>
  </si>
  <si>
    <t>Bête Cristalline : Tigre de Topaze</t>
  </si>
  <si>
    <t>FOTB-FR005</t>
  </si>
  <si>
    <t>Bête Cristalline : Mammouth d'Ambre</t>
  </si>
  <si>
    <t>FOTB-FR006</t>
  </si>
  <si>
    <t>Bête Cristalline : Aigle de Cobalt</t>
  </si>
  <si>
    <t>FOTB-FR007</t>
  </si>
  <si>
    <t>Bête Cristalline : Pégase de Saphir</t>
  </si>
  <si>
    <t>FOTB-FR008</t>
  </si>
  <si>
    <t>Feu Grégois Volcanique</t>
  </si>
  <si>
    <t>FOTB-FR009</t>
  </si>
  <si>
    <t>Obus Volcanique</t>
  </si>
  <si>
    <t>FOTB-FR010</t>
  </si>
  <si>
    <t>Cartouche de Chasse Volcanique</t>
  </si>
  <si>
    <t>FOTB-FR011</t>
  </si>
  <si>
    <t>Blaster Volcanique</t>
  </si>
  <si>
    <t>FOTB-FR012</t>
  </si>
  <si>
    <t>Trancheur Volcanique</t>
  </si>
  <si>
    <t>FOTB-FR013</t>
  </si>
  <si>
    <t>Marteau Volcanique</t>
  </si>
  <si>
    <t>FOTB-FR014</t>
  </si>
  <si>
    <t>Capitaine Doré, Héros Elémentaire</t>
  </si>
  <si>
    <t>FOTB-FR015</t>
  </si>
  <si>
    <t>Commandant des Protecteurs du Tombeau</t>
  </si>
  <si>
    <t>FOTB-FR016</t>
  </si>
  <si>
    <t>Guerrier de l'Atlantide</t>
  </si>
  <si>
    <t>FOTB-FR017</t>
  </si>
  <si>
    <t>Destructosaure</t>
  </si>
  <si>
    <t>FOTB-FR018</t>
  </si>
  <si>
    <t>Zéradias, Héraut du Paradis</t>
  </si>
  <si>
    <t>FOTB-FR019</t>
  </si>
  <si>
    <t>Général Archdémon</t>
  </si>
  <si>
    <t>FOTB-FR020</t>
  </si>
  <si>
    <t>Reine Harpie</t>
  </si>
  <si>
    <t>FOTB-FR021</t>
  </si>
  <si>
    <t>Djinn Céleste Enrise</t>
  </si>
  <si>
    <t>FOTB-FR022</t>
  </si>
  <si>
    <t>Djinn Céleste Norleras</t>
  </si>
  <si>
    <t>FOTB-FR023</t>
  </si>
  <si>
    <t>Djinn Céleste Invicil</t>
  </si>
  <si>
    <t>FOTB-FR024</t>
  </si>
  <si>
    <t>Goe Goe, le Ninja Courageux</t>
  </si>
  <si>
    <t>FOTB-FR025</t>
  </si>
  <si>
    <t>Mei-Kou, Maître des Barrières</t>
  </si>
  <si>
    <t>FOTB-FR026</t>
  </si>
  <si>
    <t>Raiza, le Monarque de la Tempête</t>
  </si>
  <si>
    <t>FOTB-FR027</t>
  </si>
  <si>
    <t>Fracasseur Sismique</t>
  </si>
  <si>
    <t>FOTB-FR028</t>
  </si>
  <si>
    <t>Résident des Profondeurs</t>
  </si>
  <si>
    <t>FOTB-FR029</t>
  </si>
  <si>
    <t>Dragon Tranche Magma</t>
  </si>
  <si>
    <t>FOTB-FR030</t>
  </si>
  <si>
    <t>Dragon Gravibroyeur</t>
  </si>
  <si>
    <t>FOTB-FR031</t>
  </si>
  <si>
    <t>Âme de Feu</t>
  </si>
  <si>
    <t>FOTB-FR032</t>
  </si>
  <si>
    <t>Balise de Cristal</t>
  </si>
  <si>
    <t>FOTB-FR033</t>
  </si>
  <si>
    <t>Grande Valeur</t>
  </si>
  <si>
    <t>FOTB-FR034</t>
  </si>
  <si>
    <t>Bénédiction du Cristal</t>
  </si>
  <si>
    <t>FOTB-FR035</t>
  </si>
  <si>
    <t>Abondance du Cristal</t>
  </si>
  <si>
    <t>FOTB-FR036</t>
  </si>
  <si>
    <t>Promesse du Cristal</t>
  </si>
  <si>
    <t>FOTB-FR037</t>
  </si>
  <si>
    <t>Hache de Fer Porte-Bonheur</t>
  </si>
  <si>
    <t>FOTB-FR038</t>
  </si>
  <si>
    <t>Tornade</t>
  </si>
  <si>
    <t>FOTB-FR039</t>
  </si>
  <si>
    <t>Feu Sauvage</t>
  </si>
  <si>
    <t>FOTB-FR040</t>
  </si>
  <si>
    <t>Accélérateur de Flammes</t>
  </si>
  <si>
    <t>FOTB-FR041</t>
  </si>
  <si>
    <t>Accélérateur Tri-Flammes</t>
  </si>
  <si>
    <t>FOTB-FR042</t>
  </si>
  <si>
    <t>Barrière de Terrain</t>
  </si>
  <si>
    <t>FOTB-FR043</t>
  </si>
  <si>
    <t>Couveuse Cellule "A"</t>
  </si>
  <si>
    <t>FOTB-FR044</t>
  </si>
  <si>
    <t>La Zone "A" - Autre Monde</t>
  </si>
  <si>
    <t>FOTB-FR045</t>
  </si>
  <si>
    <t>Ruines Arc-en-Ciel, la Cité Ancienne</t>
  </si>
  <si>
    <t>FOTB-FR046</t>
  </si>
  <si>
    <t>Invocation Déclenchée</t>
  </si>
  <si>
    <t>FOTB-FR047</t>
  </si>
  <si>
    <t>En Dernier Recours</t>
  </si>
  <si>
    <t>FOTB-FR048</t>
  </si>
  <si>
    <t>Cristal Raigeki</t>
  </si>
  <si>
    <t>FOTB-FR049</t>
  </si>
  <si>
    <t>Recharge Volcanique</t>
  </si>
  <si>
    <t>FOTB-FR050</t>
  </si>
  <si>
    <t>Echange Terrible</t>
  </si>
  <si>
    <t>FOTB-FR051</t>
  </si>
  <si>
    <t>Percée !</t>
  </si>
  <si>
    <t>FOTB-FR052</t>
  </si>
  <si>
    <t>Dos au Mur</t>
  </si>
  <si>
    <t>FOTB-FR053</t>
  </si>
  <si>
    <t>Introduction à La Bravoure</t>
  </si>
  <si>
    <t>FOTB-FR054</t>
  </si>
  <si>
    <t>Les Secrets de la Bravoure</t>
  </si>
  <si>
    <t>FOTB-FR055</t>
  </si>
  <si>
    <t>Force du Mirroir Radieux</t>
  </si>
  <si>
    <t>FOTB-FR056</t>
  </si>
  <si>
    <t>Vendeur Gobelin Agressif</t>
  </si>
  <si>
    <t>FOTB-FR057</t>
  </si>
  <si>
    <t>Vendeur Zombie Agressif</t>
  </si>
  <si>
    <t>FOTB-FR058</t>
  </si>
  <si>
    <t>Hypnotisme de Masse</t>
  </si>
  <si>
    <t>FOTB-FR059</t>
  </si>
  <si>
    <t>Energie Flash de la Gemme</t>
  </si>
  <si>
    <t>FOTB-FR060</t>
  </si>
  <si>
    <t>Mur de Feu</t>
  </si>
  <si>
    <t>FOTB-FR061</t>
  </si>
  <si>
    <t>Diabolos, Roi des Abysses</t>
  </si>
  <si>
    <t>FOTB-FR062</t>
  </si>
  <si>
    <t>Seigneur Liche, Roi des Enfers</t>
  </si>
  <si>
    <t>FOTB-FR063</t>
  </si>
  <si>
    <t>Prométhée, Roi des Ombres</t>
  </si>
  <si>
    <t>FOTB-FR064</t>
  </si>
  <si>
    <t>Archdémon de la Brume</t>
  </si>
  <si>
    <t>FOTB-FR065</t>
  </si>
  <si>
    <t>Loup de la Peste</t>
  </si>
  <si>
    <t>FOTB-FR066</t>
  </si>
  <si>
    <t>Cauchemar Récurrent</t>
  </si>
  <si>
    <t>FOTB-FR067</t>
  </si>
  <si>
    <t>Epée des Rites Ténébreux</t>
  </si>
  <si>
    <t>FOTB-FR068</t>
  </si>
  <si>
    <t>Virus Epidémique d'Eradication</t>
  </si>
  <si>
    <t>FOTB-FRSE1</t>
  </si>
  <si>
    <t>Bête Fantôme Lézard-Rocher</t>
  </si>
  <si>
    <t>FOTB-FRSE2</t>
  </si>
  <si>
    <t>Rhyno Ailé</t>
  </si>
  <si>
    <t>FOTB-FRSP1</t>
  </si>
  <si>
    <t>TAEV-FR000</t>
  </si>
  <si>
    <t>Invocateur Gémeau</t>
  </si>
  <si>
    <t>TAEV-FR001</t>
  </si>
  <si>
    <t>Soldat d'Elite Alien</t>
  </si>
  <si>
    <t>TAEV-FR002</t>
  </si>
  <si>
    <t>Rat Volcanique</t>
  </si>
  <si>
    <t>TAEV-FR003</t>
  </si>
  <si>
    <t>Renge, Sentinelle du Monde Ténébreux</t>
  </si>
  <si>
    <t>TAEV-FR004</t>
  </si>
  <si>
    <t>Dragon Chasseur</t>
  </si>
  <si>
    <t>TAEV-FR005</t>
  </si>
  <si>
    <t>Cobra Venin</t>
  </si>
  <si>
    <t>TAEV-FR006</t>
  </si>
  <si>
    <t>Dragon Arc-en-Ciel</t>
  </si>
  <si>
    <t>Ghost Rare</t>
  </si>
  <si>
    <t>TAEV-FR007</t>
  </si>
  <si>
    <t>Chaton Chrysalide</t>
  </si>
  <si>
    <t>TAEV-FR008</t>
  </si>
  <si>
    <t>Oisillon Chrysalide</t>
  </si>
  <si>
    <t>TAEV-FR009</t>
  </si>
  <si>
    <t>Chiot Chrysalide</t>
  </si>
  <si>
    <t>TAEV-FR010</t>
  </si>
  <si>
    <t>Larve Chrysalide</t>
  </si>
  <si>
    <t>TAEV-FR011</t>
  </si>
  <si>
    <t>Taupe Chrysalide</t>
  </si>
  <si>
    <t>TAEV-FR012</t>
  </si>
  <si>
    <t>Protecteur Mortuaire</t>
  </si>
  <si>
    <t>TAEV-FR013</t>
  </si>
  <si>
    <t>Vénominaga, Déesse des Serpents Venimeux</t>
  </si>
  <si>
    <t>TAEV-FR014</t>
  </si>
  <si>
    <t>Vénominon, Roi des Serpents Venimeux</t>
  </si>
  <si>
    <t>TAEV-FR015</t>
  </si>
  <si>
    <t>Vipère Venin</t>
  </si>
  <si>
    <t>TAEV-FR016</t>
  </si>
  <si>
    <t>Boa Venin</t>
  </si>
  <si>
    <t>TAEV-FR017</t>
  </si>
  <si>
    <t>Serpent Venin</t>
  </si>
  <si>
    <t>TAEV-FR018</t>
  </si>
  <si>
    <t>Nouveau Néos, Héros Elémentaire</t>
  </si>
  <si>
    <t>TAEV-FR019</t>
  </si>
  <si>
    <t>Empereur Dragon Chthonien</t>
  </si>
  <si>
    <t>TAEV-FR020</t>
  </si>
  <si>
    <t>Alessa Aquatique</t>
  </si>
  <si>
    <t>TAEV-FR021</t>
  </si>
  <si>
    <t>Joueur de Flûte Porte-Bonheur</t>
  </si>
  <si>
    <t>TAEV-FR022</t>
  </si>
  <si>
    <t>Sauterelle Faucheuse</t>
  </si>
  <si>
    <t>TAEV-FR023</t>
  </si>
  <si>
    <t>Punk Golem</t>
  </si>
  <si>
    <t>TAEV-FR024</t>
  </si>
  <si>
    <t>Champion du Soleil Levant</t>
  </si>
  <si>
    <t>TAEV-FR025</t>
  </si>
  <si>
    <t>Invocateur de Démons</t>
  </si>
  <si>
    <t>TAEV-FR026</t>
  </si>
  <si>
    <t>Pyron, Roi Ardent</t>
  </si>
  <si>
    <t>TAEV-FR027</t>
  </si>
  <si>
    <t>Emissaire de l'Ombre</t>
  </si>
  <si>
    <t>TAEV-FR028</t>
  </si>
  <si>
    <t>Serrure Flint</t>
  </si>
  <si>
    <t>TAEV-FR029</t>
  </si>
  <si>
    <t>Orbe de Gravité</t>
  </si>
  <si>
    <t>TAEV-FR030</t>
  </si>
  <si>
    <t>Criquet Fantôme</t>
  </si>
  <si>
    <t>TAEV-FR031</t>
  </si>
  <si>
    <t>Voyante à la Boule de Cristal</t>
  </si>
  <si>
    <t>TAEV-FR032</t>
  </si>
  <si>
    <t>Eclaireur Néo-Space</t>
  </si>
  <si>
    <t>TAEV-FR033</t>
  </si>
  <si>
    <t>Dragon de Feu et de Glace</t>
  </si>
  <si>
    <t>TAEV-FR034</t>
  </si>
  <si>
    <t>Tornade du Désert</t>
  </si>
  <si>
    <t>TAEV-FR035</t>
  </si>
  <si>
    <t>Corbeau Rituel</t>
  </si>
  <si>
    <t>TAEV-FR036</t>
  </si>
  <si>
    <t>Lézard Rasoir</t>
  </si>
  <si>
    <t>TAEV-FR037</t>
  </si>
  <si>
    <t>Symbole Céleste</t>
  </si>
  <si>
    <t>TAEV-FR038</t>
  </si>
  <si>
    <t>Symbole des Ténèbres</t>
  </si>
  <si>
    <t>TAEV-FR039</t>
  </si>
  <si>
    <t>Maître des Zombies</t>
  </si>
  <si>
    <t>TAEV-FR040</t>
  </si>
  <si>
    <t>Dauphin Marin Néo-Spacien</t>
  </si>
  <si>
    <t>TAEV-FR041</t>
  </si>
  <si>
    <t>Néos Marin, Héros Elémentaire</t>
  </si>
  <si>
    <t>TAEV-FR042</t>
  </si>
  <si>
    <t>Darkbright, Héros Elémentaire</t>
  </si>
  <si>
    <t>TAEV-FR043</t>
  </si>
  <si>
    <t>Néos Magma, Héros Elémentaire</t>
  </si>
  <si>
    <t>TAEV-FR044</t>
  </si>
  <si>
    <t>Chevalier Ojama</t>
  </si>
  <si>
    <t>TAEV-FR045</t>
  </si>
  <si>
    <t>Espoir des Cinq</t>
  </si>
  <si>
    <t>TAEV-FR046</t>
  </si>
  <si>
    <t>Retour de Néos</t>
  </si>
  <si>
    <t>TAEV-FR047</t>
  </si>
  <si>
    <t>Contact Conversion</t>
  </si>
  <si>
    <t>TAEV-FR048</t>
  </si>
  <si>
    <t>Fête Chrysalide</t>
  </si>
  <si>
    <t>TAEV-FR049</t>
  </si>
  <si>
    <t>NEX</t>
  </si>
  <si>
    <t>TAEV-FR050</t>
  </si>
  <si>
    <t>Renaissance Chrysalide</t>
  </si>
  <si>
    <t>TAEV-FR051</t>
  </si>
  <si>
    <t>Marais Venin</t>
  </si>
  <si>
    <t>TAEV-FR052</t>
  </si>
  <si>
    <t>Pluie de Serpents</t>
  </si>
  <si>
    <t>TAEV-FR053</t>
  </si>
  <si>
    <t>Salve Venin</t>
  </si>
  <si>
    <t>TAEV-FR054</t>
  </si>
  <si>
    <t>Impact Cyberténébreux !</t>
  </si>
  <si>
    <t>TAEV-FR055</t>
  </si>
  <si>
    <t>Missile Flint</t>
  </si>
  <si>
    <t>TAEV-FR056</t>
  </si>
  <si>
    <t>Double Invocation</t>
  </si>
  <si>
    <t>TAEV-FR057</t>
  </si>
  <si>
    <t>Habileté de l'Invocateur</t>
  </si>
  <si>
    <t>TAEV-FR058</t>
  </si>
  <si>
    <t>Echangeur de Créatures</t>
  </si>
  <si>
    <t>TAEV-FR059</t>
  </si>
  <si>
    <t>Trident du Dieu Gardien</t>
  </si>
  <si>
    <t>TAEV-FR060</t>
  </si>
  <si>
    <t>Symboles du Devoir</t>
  </si>
  <si>
    <t>TAEV-FR061</t>
  </si>
  <si>
    <t>Collier d'Ambition</t>
  </si>
  <si>
    <t>TAEV-FR062</t>
  </si>
  <si>
    <t>Epée de Bambou Brisée</t>
  </si>
  <si>
    <t>TAEV-FR063</t>
  </si>
  <si>
    <t>Porte du Tunnel Miroir Extra-Dimensionnel</t>
  </si>
  <si>
    <t>TAEV-FR064</t>
  </si>
  <si>
    <t>Contre-Attaque des Héros</t>
  </si>
  <si>
    <t>TAEV-FR065</t>
  </si>
  <si>
    <t>Voile Chrysalide</t>
  </si>
  <si>
    <t>TAEV-FR066</t>
  </si>
  <si>
    <t>Sifflet des Serpents</t>
  </si>
  <si>
    <t>TAEV-FR067</t>
  </si>
  <si>
    <t>Dommages = Reptile</t>
  </si>
  <si>
    <t>TAEV-FR068</t>
  </si>
  <si>
    <t>Ordre du Dieu Serpent</t>
  </si>
  <si>
    <t>TAEV-FR069</t>
  </si>
  <si>
    <t>Avènement du Dieu Serpent</t>
  </si>
  <si>
    <t>TAEV-FR070</t>
  </si>
  <si>
    <t>Riposte des Crocs Venimeux</t>
  </si>
  <si>
    <t>TAEV-FR071</t>
  </si>
  <si>
    <t>Brûlure Venimeuse</t>
  </si>
  <si>
    <t>TAEV-FR072</t>
  </si>
  <si>
    <t>Charité de l'Homme Ordinaire</t>
  </si>
  <si>
    <t>TAEV-FR073</t>
  </si>
  <si>
    <t>Pioche de la Destruction</t>
  </si>
  <si>
    <t>TAEV-FR074</t>
  </si>
  <si>
    <t>Lance-Bouclier</t>
  </si>
  <si>
    <t>TAEV-FR075</t>
  </si>
  <si>
    <t>Rafale d'Attaque</t>
  </si>
  <si>
    <t>TAEV-FR076</t>
  </si>
  <si>
    <t>Capture de Magie</t>
  </si>
  <si>
    <t>TAEV-FR077</t>
  </si>
  <si>
    <t>Capture de Piège</t>
  </si>
  <si>
    <t>TAEV-FR078</t>
  </si>
  <si>
    <t>Coupon Cadeau</t>
  </si>
  <si>
    <t>TAEV-FR079</t>
  </si>
  <si>
    <t>Cadeau de Cupidité</t>
  </si>
  <si>
    <t>TAEV-FR080</t>
  </si>
  <si>
    <t>Anti-Contre</t>
  </si>
  <si>
    <t>TAEV-FR081</t>
  </si>
  <si>
    <t>Protecteur des Océans</t>
  </si>
  <si>
    <t>TAEV-FR082</t>
  </si>
  <si>
    <t>Méduse aux Mille Yeux</t>
  </si>
  <si>
    <t>TAEV-FR083</t>
  </si>
  <si>
    <t>Poisson Encéphale</t>
  </si>
  <si>
    <t>TAEV-FR084</t>
  </si>
  <si>
    <t>Requin Démon, Roi des Abysses</t>
  </si>
  <si>
    <t>TAEV-FR085</t>
  </si>
  <si>
    <t>Mormolithe</t>
  </si>
  <si>
    <t>TAEV-FR086</t>
  </si>
  <si>
    <t>Fossile d'Orang-Mammouth</t>
  </si>
  <si>
    <t>TAEV-FR087</t>
  </si>
  <si>
    <t>Dragon des Profondeurs Brontomanta</t>
  </si>
  <si>
    <t>TAEV-FR088</t>
  </si>
  <si>
    <t>Sang Putride, le Gardien des Limbes</t>
  </si>
  <si>
    <t>TAEV-FR089</t>
  </si>
  <si>
    <t>Papillon aux Ailes Ardentes</t>
  </si>
  <si>
    <t>TAEV-FRSE1</t>
  </si>
  <si>
    <t>Des Gardius la Bête Masquée</t>
  </si>
  <si>
    <t>TAEV-FRSE2</t>
  </si>
  <si>
    <t>Masque de Volonté et de Jugement</t>
  </si>
  <si>
    <t>TAEV-FRSP1</t>
  </si>
  <si>
    <t>GLAS-FR000</t>
  </si>
  <si>
    <t>Octavius, Bête Gladiateur</t>
  </si>
  <si>
    <t>GLAS-FR001</t>
  </si>
  <si>
    <t>Chambellan des Six Samouraïs</t>
  </si>
  <si>
    <t>GLAS-FR002</t>
  </si>
  <si>
    <t>Nuagien - Boule de Fumée</t>
  </si>
  <si>
    <t>GLAS-FR003</t>
  </si>
  <si>
    <t>Lame Malveillante, Héros du Mal</t>
  </si>
  <si>
    <t>GLAS-FR004</t>
  </si>
  <si>
    <t>Champion de l'Enfer, Héros du Mal</t>
  </si>
  <si>
    <t>GLAS-FR005</t>
  </si>
  <si>
    <t>Nuagien - Oeil du Typhon</t>
  </si>
  <si>
    <t>GLAS-FR006</t>
  </si>
  <si>
    <t>Nuagien - Brume de Fantôme</t>
  </si>
  <si>
    <t>GLAS-FR007</t>
  </si>
  <si>
    <t>Nuagien - Nimbusien</t>
  </si>
  <si>
    <t>GLAS-FR008</t>
  </si>
  <si>
    <t>Nuagien - Nuage de Mouton</t>
  </si>
  <si>
    <t>GLAS-FR009</t>
  </si>
  <si>
    <t>Nuagien - Gaz Toxique</t>
  </si>
  <si>
    <t>GLAS-FR010</t>
  </si>
  <si>
    <t>Nuagien - Brouillard Acide</t>
  </si>
  <si>
    <t>GLAS-FR011</t>
  </si>
  <si>
    <t>Nuagien - Cirrostratus</t>
  </si>
  <si>
    <t>GLAS-FR012</t>
  </si>
  <si>
    <t>Nuagien - Altus</t>
  </si>
  <si>
    <t>GLAS-FR013</t>
  </si>
  <si>
    <t>Nuagien - Turbulence</t>
  </si>
  <si>
    <t>GLAS-FR014</t>
  </si>
  <si>
    <t>Camionroid</t>
  </si>
  <si>
    <t>GLAS-FR015</t>
  </si>
  <si>
    <t>Furtiroid</t>
  </si>
  <si>
    <t>GLAS-FR016</t>
  </si>
  <si>
    <t>Expressroid</t>
  </si>
  <si>
    <t>GLAS-FR017</t>
  </si>
  <si>
    <t>Alexandre, Bête Gladiateur</t>
  </si>
  <si>
    <t>GLAS-FR018</t>
  </si>
  <si>
    <t>Spartacus, Bête Gladiateur</t>
  </si>
  <si>
    <t>GLAS-FR019</t>
  </si>
  <si>
    <t>Mirmillon, Bête Gladiateur</t>
  </si>
  <si>
    <t>GLAS-FR020</t>
  </si>
  <si>
    <t>Bestiari, Bête Gladiateur</t>
  </si>
  <si>
    <t>GLAS-FR021</t>
  </si>
  <si>
    <t>Laquearius, Bête Gladiateur</t>
  </si>
  <si>
    <t>GLAS-FR022</t>
  </si>
  <si>
    <t>Hoplomaque, Bête Gladiateur</t>
  </si>
  <si>
    <t>GLAS-FR023</t>
  </si>
  <si>
    <t>Dimachère, Bête Gladiateur</t>
  </si>
  <si>
    <t>GLAS-FR024</t>
  </si>
  <si>
    <t>Secutor, Bête Gladiateur</t>
  </si>
  <si>
    <t>GLAS-FR025</t>
  </si>
  <si>
    <t>Singe de Laboratoire</t>
  </si>
  <si>
    <t>GLAS-FR026</t>
  </si>
  <si>
    <t>Sorcier Spartiate</t>
  </si>
  <si>
    <t>GLAS-FR027</t>
  </si>
  <si>
    <t>Ombre de l'Infini</t>
  </si>
  <si>
    <t>GLAS-FR028</t>
  </si>
  <si>
    <t>Slime Magique</t>
  </si>
  <si>
    <t>GLAS-FR029</t>
  </si>
  <si>
    <t>Chevalier Rouages Ancients</t>
  </si>
  <si>
    <t>GLAS-FR030</t>
  </si>
  <si>
    <t>Unité Gobeline d'Assassins</t>
  </si>
  <si>
    <t>GLAS-FR031</t>
  </si>
  <si>
    <t>Joueur Légendaire</t>
  </si>
  <si>
    <t>GLAS-FR032</t>
  </si>
  <si>
    <t>Enishi, Chancelier de Shien</t>
  </si>
  <si>
    <t>GLAS-FR033</t>
  </si>
  <si>
    <t>Esprit des Six Samouraïs</t>
  </si>
  <si>
    <t>GLAS-FR034</t>
  </si>
  <si>
    <t>Alien Télékinésique</t>
  </si>
  <si>
    <t>GLAS-FR035</t>
  </si>
  <si>
    <t>Alien Hypnotique</t>
  </si>
  <si>
    <t>GLAS-FR036</t>
  </si>
  <si>
    <t>Néos Chaos, Héros Elémentaire</t>
  </si>
  <si>
    <t>GLAS-FR037</t>
  </si>
  <si>
    <t>Anti Plasma, Héros Elémentaire</t>
  </si>
  <si>
    <t>GLAS-FR038</t>
  </si>
  <si>
    <t>Aile Infernale, Héros du Mal</t>
  </si>
  <si>
    <t>GLAS-FR039</t>
  </si>
  <si>
    <t>Golem Foudroyant, Héros du Mal</t>
  </si>
  <si>
    <t>GLAS-FR040</t>
  </si>
  <si>
    <t>Gaia Sombre, Héros du Mal</t>
  </si>
  <si>
    <t>GLAS-FR041</t>
  </si>
  <si>
    <t>Super Véhicroid - Alliance Furtive</t>
  </si>
  <si>
    <t>GLAS-FR042</t>
  </si>
  <si>
    <t>Raptinus la Bête Adamantium</t>
  </si>
  <si>
    <t>GLAS-FR043</t>
  </si>
  <si>
    <t>Gaiodiaz, Bête Gladiateur</t>
  </si>
  <si>
    <t>GLAS-FR044</t>
  </si>
  <si>
    <t>Heraklinos, Bête Gladiateur</t>
  </si>
  <si>
    <t>GLAS-FR045</t>
  </si>
  <si>
    <t>Hors Contact</t>
  </si>
  <si>
    <t>GLAS-FR046</t>
  </si>
  <si>
    <t>Balançoire des Souvenirs</t>
  </si>
  <si>
    <t>GLAS-FR047</t>
  </si>
  <si>
    <t>Fusion des Ténèbres</t>
  </si>
  <si>
    <t>GLAS-FR048</t>
  </si>
  <si>
    <t>Cyclone de Diamant</t>
  </si>
  <si>
    <t>GLAS-FR049</t>
  </si>
  <si>
    <t>Invocation de Nuage</t>
  </si>
  <si>
    <t>GLAS-FR050</t>
  </si>
  <si>
    <t>Nuage de Chance</t>
  </si>
  <si>
    <t>GLAS-FR051</t>
  </si>
  <si>
    <t>Contrôle de Brume</t>
  </si>
  <si>
    <t>GLAS-FR052</t>
  </si>
  <si>
    <t>Bourrasque Nuagien</t>
  </si>
  <si>
    <t>GLAS-FR053</t>
  </si>
  <si>
    <t>Super Double Invocation</t>
  </si>
  <si>
    <t>GLAS-FR054</t>
  </si>
  <si>
    <t>Colisée - Cage des Bêtes Gladiateurs</t>
  </si>
  <si>
    <t>GLAS-FR055</t>
  </si>
  <si>
    <t>Hallebarde de Combat des Bêtes Gladiateurs</t>
  </si>
  <si>
    <t>GLAS-FR056</t>
  </si>
  <si>
    <t>Glaive de Combat des Bêtes Gladiateurs</t>
  </si>
  <si>
    <t>GLAS-FR057</t>
  </si>
  <si>
    <t>Manica de Combat des Bêtes Gladiateurs</t>
  </si>
  <si>
    <t>GLAS-FR058</t>
  </si>
  <si>
    <t>Le Repos des Bêtes Gladiateurs</t>
  </si>
  <si>
    <t>GLAS-FR059</t>
  </si>
  <si>
    <t>Le Retour des Gladiateurs</t>
  </si>
  <si>
    <t>GLAS-FR060</t>
  </si>
  <si>
    <t>Epée de Bambou Dévoreuse d'Esprit</t>
  </si>
  <si>
    <t>GLAS-FR061</t>
  </si>
  <si>
    <t>Ruse des Six Samouraïs</t>
  </si>
  <si>
    <t>GLAS-FR062</t>
  </si>
  <si>
    <t>Incubateur de Cellules "A"</t>
  </si>
  <si>
    <t>GLAS-FR063</t>
  </si>
  <si>
    <t>Limite Dépassée</t>
  </si>
  <si>
    <t>GLAS-FR064</t>
  </si>
  <si>
    <t>Entrée Interdite !</t>
  </si>
  <si>
    <t>GLAS-FR065</t>
  </si>
  <si>
    <t>Désastre Naturel</t>
  </si>
  <si>
    <t>GLAS-FR066</t>
  </si>
  <si>
    <t>Pluie Diluvienne</t>
  </si>
  <si>
    <t>GLAS-FR067</t>
  </si>
  <si>
    <t>Courant Ascendant</t>
  </si>
  <si>
    <t>GLAS-FR068</t>
  </si>
  <si>
    <t>Libération de Fossile</t>
  </si>
  <si>
    <t>GLAS-FR069</t>
  </si>
  <si>
    <t>Miroir Absorbant de Lumière</t>
  </si>
  <si>
    <t>GLAS-FR070</t>
  </si>
  <si>
    <t>Miroir Absorbant des Ténèbres</t>
  </si>
  <si>
    <t>GLAS-FR071</t>
  </si>
  <si>
    <t>Désarmer</t>
  </si>
  <si>
    <t>GLAS-FR072</t>
  </si>
  <si>
    <t>Parer</t>
  </si>
  <si>
    <t>GLAS-FR073</t>
  </si>
  <si>
    <t>Armure de Rapidité Divine</t>
  </si>
  <si>
    <t>GLAS-FR074</t>
  </si>
  <si>
    <t>Technique de la Double Lame</t>
  </si>
  <si>
    <t>GLAS-FR075</t>
  </si>
  <si>
    <t>Monolithe Absorbant d'Energie</t>
  </si>
  <si>
    <t>GLAS-FR076</t>
  </si>
  <si>
    <t>Virus à Cellules Explosives</t>
  </si>
  <si>
    <t>GLAS-FR077</t>
  </si>
  <si>
    <t>Cercle de Détonation "A"</t>
  </si>
  <si>
    <t>GLAS-FR078</t>
  </si>
  <si>
    <t>Trou Interdimensionnel</t>
  </si>
  <si>
    <t>GLAS-FR079</t>
  </si>
  <si>
    <t>Résurrection Absurde</t>
  </si>
  <si>
    <t>GLAS-FR080</t>
  </si>
  <si>
    <t>Compte-Rendu Regrettable</t>
  </si>
  <si>
    <t>GLAS-FR081</t>
  </si>
  <si>
    <t>Thraces, Bête Gladiateur</t>
  </si>
  <si>
    <t>GLAS-FR082</t>
  </si>
  <si>
    <t>Tigre de Laboratoire</t>
  </si>
  <si>
    <t>GLAS-FR083</t>
  </si>
  <si>
    <t>Tactique de Défense</t>
  </si>
  <si>
    <t>GLAS-FR084</t>
  </si>
  <si>
    <t>Dragon de Glace</t>
  </si>
  <si>
    <t>GLAS-FR085</t>
  </si>
  <si>
    <t>Virelangue</t>
  </si>
  <si>
    <t>GLAS-FR086</t>
  </si>
  <si>
    <t>Skreech</t>
  </si>
  <si>
    <t>GLAS-FR087</t>
  </si>
  <si>
    <t>Gardes Royaux Tempête de Feu</t>
  </si>
  <si>
    <t>GLAS-FR088</t>
  </si>
  <si>
    <t>Voile des Ténèbres</t>
  </si>
  <si>
    <t>GLAS-FR089</t>
  </si>
  <si>
    <t>Orbe de Sécurité</t>
  </si>
  <si>
    <t>GLAS-FR090</t>
  </si>
  <si>
    <t>Visage Nécro</t>
  </si>
  <si>
    <t>GLAS-FR091</t>
  </si>
  <si>
    <t>Gil Garth</t>
  </si>
  <si>
    <t>GLAS-FR092</t>
  </si>
  <si>
    <t>Voleur d'Esprit</t>
  </si>
  <si>
    <t>GLAS-FR093</t>
  </si>
  <si>
    <t>Formule Magique</t>
  </si>
  <si>
    <t>GLAS-FR094</t>
  </si>
  <si>
    <t>Jugement Silencieux</t>
  </si>
  <si>
    <t>GLAS-FRSE1</t>
  </si>
  <si>
    <t>Fantôme du Chaos</t>
  </si>
  <si>
    <t>GLAS-FRSE2</t>
  </si>
  <si>
    <t>Cavalier du Vortex</t>
  </si>
  <si>
    <t>GLAS-FRSP1</t>
  </si>
  <si>
    <t>PTDN-FR000</t>
  </si>
  <si>
    <t>Grepher des Ténèbres</t>
  </si>
  <si>
    <t>PTDN-FR001</t>
  </si>
  <si>
    <t>Andal, Bête Gladiateur</t>
  </si>
  <si>
    <t>PTDN-FR002</t>
  </si>
  <si>
    <t>Lancier de l'Atlantide</t>
  </si>
  <si>
    <t>PTDN-FR003</t>
  </si>
  <si>
    <t>Dragon Arc-en-Ciel des Ténèbres</t>
  </si>
  <si>
    <t>PTDN-FR004</t>
  </si>
  <si>
    <t>Lotus du Samsara</t>
  </si>
  <si>
    <t>PTDN-FR005</t>
  </si>
  <si>
    <t>Rose Démoniaque de Génération</t>
  </si>
  <si>
    <t>PTDN-FR006</t>
  </si>
  <si>
    <t>Yubel</t>
  </si>
  <si>
    <t>PTDN-FR007</t>
  </si>
  <si>
    <t>Yubel - Terreur Incarnée</t>
  </si>
  <si>
    <t>PTDN-FR008</t>
  </si>
  <si>
    <t>Yubel - Cauchemar Ultime</t>
  </si>
  <si>
    <t>PTDN-FR009</t>
  </si>
  <si>
    <t>Cyber Vouivre Cuirassée</t>
  </si>
  <si>
    <t>PTDN-FR010</t>
  </si>
  <si>
    <t>Nâga Cyber</t>
  </si>
  <si>
    <t>PTDN-FR011</t>
  </si>
  <si>
    <t>Ouroboros Cyber</t>
  </si>
  <si>
    <t>PTDN-FR012</t>
  </si>
  <si>
    <t>Triceratops Volcanique</t>
  </si>
  <si>
    <t>PTDN-FR013</t>
  </si>
  <si>
    <t>Soldat de Feu</t>
  </si>
  <si>
    <t>PTDN-FR014</t>
  </si>
  <si>
    <t>Dunker, Héros de la Destinée</t>
  </si>
  <si>
    <t>PTDN-FR015</t>
  </si>
  <si>
    <t>Evaporation, Héros de la Destinée</t>
  </si>
  <si>
    <t>PTDN-FR016</t>
  </si>
  <si>
    <t>Horus le Dragon des Ténèbres</t>
  </si>
  <si>
    <t>PTDN-FR017</t>
  </si>
  <si>
    <t>Le Créateur des Ténèbres</t>
  </si>
  <si>
    <t>PTDN-FR018</t>
  </si>
  <si>
    <t>Nephthys des Ténèbres</t>
  </si>
  <si>
    <t>PTDN-FR019</t>
  </si>
  <si>
    <t>Dragon Armé des Ténèbres</t>
  </si>
  <si>
    <t>PTDN-FR020</t>
  </si>
  <si>
    <t>Croisé des Ténèbres</t>
  </si>
  <si>
    <t>PTDN-FR021</t>
  </si>
  <si>
    <t>Chevalier Armageddon</t>
  </si>
  <si>
    <t>PTDN-FR022</t>
  </si>
  <si>
    <t>Abomination du Jugement Dernier</t>
  </si>
  <si>
    <t>PTDN-FR023</t>
  </si>
  <si>
    <t>Dragon Obsidien</t>
  </si>
  <si>
    <t>PTDN-FR024</t>
  </si>
  <si>
    <t>Prêtresse Ohm des Ténèbres</t>
  </si>
  <si>
    <t>PTDN-FR025</t>
  </si>
  <si>
    <t>Lancier Gémeau</t>
  </si>
  <si>
    <t>PTDN-FR026</t>
  </si>
  <si>
    <t>Gigaplante</t>
  </si>
  <si>
    <t>PTDN-FR027</t>
  </si>
  <si>
    <t>Samouraï du Futur</t>
  </si>
  <si>
    <t>PTDN-FR028</t>
  </si>
  <si>
    <t>Shinobi Vengeur</t>
  </si>
  <si>
    <t>PTDN-FR029</t>
  </si>
  <si>
    <t>Bushi Immortel</t>
  </si>
  <si>
    <t>PTDN-FR030</t>
  </si>
  <si>
    <t>Rahz le Guerrier</t>
  </si>
  <si>
    <t>PTDN-FR031</t>
  </si>
  <si>
    <t>Darius, Bête Gladiateur</t>
  </si>
  <si>
    <t>PTDN-FR032</t>
  </si>
  <si>
    <t>Reine des Démons Captive</t>
  </si>
  <si>
    <t>PTDN-FR033</t>
  </si>
  <si>
    <t>Velociraptor Noir</t>
  </si>
  <si>
    <t>PTDN-FR034</t>
  </si>
  <si>
    <t>Coelacanthe le Roi des Mers Millénaire</t>
  </si>
  <si>
    <t>PTDN-FR035</t>
  </si>
  <si>
    <t>Soldat Canon MK-2</t>
  </si>
  <si>
    <t>PTDN-FR036</t>
  </si>
  <si>
    <t>Le Calculateur</t>
  </si>
  <si>
    <t>PTDN-FR037</t>
  </si>
  <si>
    <t>Koala des Mers</t>
  </si>
  <si>
    <t>PTDN-FR038</t>
  </si>
  <si>
    <t>Tonnerre de Feu T-45</t>
  </si>
  <si>
    <t>PTDN-FR039</t>
  </si>
  <si>
    <t>Moustique Magnétique</t>
  </si>
  <si>
    <t>PTDN-FR040</t>
  </si>
  <si>
    <t>Symbole de la Terre</t>
  </si>
  <si>
    <t>PTDN-FR041</t>
  </si>
  <si>
    <t>Symbole du Vent</t>
  </si>
  <si>
    <t>PTDN-FR042</t>
  </si>
  <si>
    <t>Limon Scintillant Néo-Spacien</t>
  </si>
  <si>
    <t>PTDN-FR043</t>
  </si>
  <si>
    <t>Néos des Tempêtes, Héros Elémentaire</t>
  </si>
  <si>
    <t>PTDN-FR044</t>
  </si>
  <si>
    <t>Néos Arc-en-Ciel</t>
  </si>
  <si>
    <t>PTDN-FR045</t>
  </si>
  <si>
    <t>Voile Arc-en-Ciel</t>
  </si>
  <si>
    <t>PTDN-FR046</t>
  </si>
  <si>
    <t>Super Polymérisation</t>
  </si>
  <si>
    <t>PTDN-FR047</t>
  </si>
  <si>
    <t>Griffe Perfide</t>
  </si>
  <si>
    <t>PTDN-FR048</t>
  </si>
  <si>
    <t>Néo-Space Instantané</t>
  </si>
  <si>
    <t>PTDN-FR049</t>
  </si>
  <si>
    <t>Cylindre d'Illusion</t>
  </si>
  <si>
    <t>PTDN-FR050</t>
  </si>
  <si>
    <t>Parchemin Magique</t>
  </si>
  <si>
    <t>PTDN-FR051</t>
  </si>
  <si>
    <t>Explosion Dimensionnelle</t>
  </si>
  <si>
    <t>PTDN-FR052</t>
  </si>
  <si>
    <t>Zone Cybernétique</t>
  </si>
  <si>
    <t>PTDN-FR053</t>
  </si>
  <si>
    <t>Le Début de la Fin</t>
  </si>
  <si>
    <t>PTDN-FR054</t>
  </si>
  <si>
    <t>Eruption des Ténèbres</t>
  </si>
  <si>
    <t>PTDN-FR055</t>
  </si>
  <si>
    <t>Flammes du Jugement Dernier</t>
  </si>
  <si>
    <t>PTDN-FR056</t>
  </si>
  <si>
    <t>Déchaînement de Puissance</t>
  </si>
  <si>
    <t>PTDN-FR057</t>
  </si>
  <si>
    <t>Chaîne d'Invocation</t>
  </si>
  <si>
    <t>PTDN-FR058</t>
  </si>
  <si>
    <t>Pluie d'Acide</t>
  </si>
  <si>
    <t>PTDN-FR059</t>
  </si>
  <si>
    <t>Union des Six Samouraïs</t>
  </si>
  <si>
    <t>PTDN-FR060</t>
  </si>
  <si>
    <t>Bouclier de Combat Démoniaque des Bêtes Gladiateur</t>
  </si>
  <si>
    <t>PTDN-FR061</t>
  </si>
  <si>
    <t>Arène des Gladiateurs</t>
  </si>
  <si>
    <t>PTDN-FR062</t>
  </si>
  <si>
    <t>Grimoire du Monde Ténébreux</t>
  </si>
  <si>
    <t>PTDN-FR063</t>
  </si>
  <si>
    <t>Chemin Arc-en-Ciel</t>
  </si>
  <si>
    <t>PTDN-FR064</t>
  </si>
  <si>
    <t>Vitalité Arc-en-Ciel</t>
  </si>
  <si>
    <t>PTDN-FR065</t>
  </si>
  <si>
    <t>Graines de Rose Démoniaque</t>
  </si>
  <si>
    <t>PTDN-FR066</t>
  </si>
  <si>
    <t>Explosion de Haine</t>
  </si>
  <si>
    <t>PTDN-FR067</t>
  </si>
  <si>
    <t>Chaîne de Materia</t>
  </si>
  <si>
    <t>PTDN-FR068</t>
  </si>
  <si>
    <t>Cycle Alchimique</t>
  </si>
  <si>
    <t>PTDN-FR069</t>
  </si>
  <si>
    <t>Technologie Cybernétique Secrète</t>
  </si>
  <si>
    <t>PTDN-FR070</t>
  </si>
  <si>
    <t>Art Spirituel des Ténèbres - Avarice</t>
  </si>
  <si>
    <t>PTDN-FR071</t>
  </si>
  <si>
    <t>Illusion des Ténèbres</t>
  </si>
  <si>
    <t>PTDN-FR072</t>
  </si>
  <si>
    <t>Délivrance de la Dimension des Ténèbres</t>
  </si>
  <si>
    <t>PTDN-FR073</t>
  </si>
  <si>
    <t>Trappe Gémeau</t>
  </si>
  <si>
    <t>PTDN-FR074</t>
  </si>
  <si>
    <t>Chute Catastrophique</t>
  </si>
  <si>
    <t>PTDN-FR075</t>
  </si>
  <si>
    <t>Tous à l'Attaque !</t>
  </si>
  <si>
    <t>PTDN-FR076</t>
  </si>
  <si>
    <t>Double Equipe Tag</t>
  </si>
  <si>
    <t>PTDN-FR077</t>
  </si>
  <si>
    <t>Sacrifice au Dieu Serpent</t>
  </si>
  <si>
    <t>PTDN-FR078</t>
  </si>
  <si>
    <t>Pas de Pitié !</t>
  </si>
  <si>
    <t>PTDN-FR079</t>
  </si>
  <si>
    <t>Rupture de Transmigration</t>
  </si>
  <si>
    <t>PTDN-FR080</t>
  </si>
  <si>
    <t>Amende</t>
  </si>
  <si>
    <t>PTDN-FR081</t>
  </si>
  <si>
    <t>Ange Déchu Zerato</t>
  </si>
  <si>
    <t>PTDN-FR082</t>
  </si>
  <si>
    <t>Parshath le Chevalier des Ténèbres</t>
  </si>
  <si>
    <t>PTDN-FR083</t>
  </si>
  <si>
    <t>Anguille des Abysses</t>
  </si>
  <si>
    <t>PTDN-FR084</t>
  </si>
  <si>
    <t>Invitation des Ténèbres</t>
  </si>
  <si>
    <t>PTDN-FR085</t>
  </si>
  <si>
    <t>Métabo Blob</t>
  </si>
  <si>
    <t>PTDN-FR086</t>
  </si>
  <si>
    <t>Exocet d'Or</t>
  </si>
  <si>
    <t>PTDN-FR087</t>
  </si>
  <si>
    <t>Dragon Materia</t>
  </si>
  <si>
    <t>PTDN-FR088</t>
  </si>
  <si>
    <t>Floraison de Feu</t>
  </si>
  <si>
    <t>PTDN-FR089</t>
  </si>
  <si>
    <t>Aztekipede, le Ver Guerrier</t>
  </si>
  <si>
    <t>PTDN-FR090</t>
  </si>
  <si>
    <t>Malédiction du Vampire</t>
  </si>
  <si>
    <t>PTDN-FR091</t>
  </si>
  <si>
    <t>Portes du Château</t>
  </si>
  <si>
    <t>PTDN-FR092</t>
  </si>
  <si>
    <t>Illusionniste aux Yeux Noirs</t>
  </si>
  <si>
    <t>PTDN-FR093</t>
  </si>
  <si>
    <t>Démon Légendaire</t>
  </si>
  <si>
    <t>PTDN-FR094</t>
  </si>
  <si>
    <t>Slime Métallique</t>
  </si>
  <si>
    <t>PTDN-FR095</t>
  </si>
  <si>
    <t>Spectre Zoma</t>
  </si>
  <si>
    <t>PTDN-FR096</t>
  </si>
  <si>
    <t>Invitation de l'Esprit de la Terre</t>
  </si>
  <si>
    <t>PTDN-FR097</t>
  </si>
  <si>
    <t>Enchanteur Ecarlate</t>
  </si>
  <si>
    <t>PTDN-FR098</t>
  </si>
  <si>
    <t>Zombie Goblin</t>
  </si>
  <si>
    <t>PTDN-FR099</t>
  </si>
  <si>
    <t>Bélial, Le Marquis Des Ténèbres</t>
  </si>
  <si>
    <t>PTDN-FRSE1</t>
  </si>
  <si>
    <t>Mutant Maîtresprit</t>
  </si>
  <si>
    <t>PTDN-FRSE2</t>
  </si>
  <si>
    <t>Hannibal Nécromancien</t>
  </si>
  <si>
    <t>PTDN-FRSP1</t>
  </si>
  <si>
    <t>LODT-FR000</t>
  </si>
  <si>
    <t>Gardien de l'Ordre</t>
  </si>
  <si>
    <t>LODT-FR001</t>
  </si>
  <si>
    <t>Ange de Loyauté</t>
  </si>
  <si>
    <t>LODT-FR002</t>
  </si>
  <si>
    <t>Traverseur de Dimension</t>
  </si>
  <si>
    <t>LODT-FR003</t>
  </si>
  <si>
    <t>Magicien Miracle</t>
  </si>
  <si>
    <t>LODT-FR004</t>
  </si>
  <si>
    <t>Servant de l'Effroi - Héros de la Destinée</t>
  </si>
  <si>
    <t>LODT-FR005</t>
  </si>
  <si>
    <t>Reine Volcanique</t>
  </si>
  <si>
    <t>LODT-FR006</t>
  </si>
  <si>
    <t>Résurrecteur Jinzo</t>
  </si>
  <si>
    <t>LODT-FR007</t>
  </si>
  <si>
    <t>Seigneur Jinzo</t>
  </si>
  <si>
    <t>LODT-FR008</t>
  </si>
  <si>
    <t>Force Arcane 0 - L'Arlequin</t>
  </si>
  <si>
    <t>LODT-FR009</t>
  </si>
  <si>
    <t>Force Arcane I - Le Magicien</t>
  </si>
  <si>
    <t>LODT-FR010</t>
  </si>
  <si>
    <t>Force Arcane III - L'Impératrice</t>
  </si>
  <si>
    <t>LODT-FR011</t>
  </si>
  <si>
    <t>Force Arcane IV - L'Empereur</t>
  </si>
  <si>
    <t>LODT-FR012</t>
  </si>
  <si>
    <t>Force Arcane VI - L'Amoureux</t>
  </si>
  <si>
    <t>LODT-FR013</t>
  </si>
  <si>
    <t>Force Arcane VII - Le Chariot</t>
  </si>
  <si>
    <t>LODT-FR014</t>
  </si>
  <si>
    <t>Force Arcane XIV - La Tempérance</t>
  </si>
  <si>
    <t>LODT-FR015</t>
  </si>
  <si>
    <t>Force Arcane XVIII - La Lune</t>
  </si>
  <si>
    <t>LODT-FR016</t>
  </si>
  <si>
    <t>Force Arcane XXI - Le Monde</t>
  </si>
  <si>
    <t>LODT-FR017</t>
  </si>
  <si>
    <t>Force Arcane Ex - Le Maître des Ténèbres</t>
  </si>
  <si>
    <t>LODT-FR018</t>
  </si>
  <si>
    <t>Jeanne la Paladine, Seigneur Lumière</t>
  </si>
  <si>
    <t>LODT-FR019</t>
  </si>
  <si>
    <t>Lyla la Magicienne, Seigneur Lumière</t>
  </si>
  <si>
    <t>LODT-FR020</t>
  </si>
  <si>
    <t>Garoth le Guerrier, Seigneur Lumière</t>
  </si>
  <si>
    <t>LODT-FR021</t>
  </si>
  <si>
    <t>Lumina l'Invocatrice, Seigneur Lumière</t>
  </si>
  <si>
    <t>LODT-FR022</t>
  </si>
  <si>
    <t>Ryko le Chasseur, Seigneur Lumière</t>
  </si>
  <si>
    <t>LODT-FR023</t>
  </si>
  <si>
    <t>Wulf la Bête, Seigneur Lumière</t>
  </si>
  <si>
    <t>LODT-FR024</t>
  </si>
  <si>
    <t>Celestia l'Ange, Seigneur Lumière</t>
  </si>
  <si>
    <t>LODT-FR025</t>
  </si>
  <si>
    <t>Gragonith le Dragon, Seigneur Lumière</t>
  </si>
  <si>
    <t>LODT-FR026</t>
  </si>
  <si>
    <t>Dragon du Jugement</t>
  </si>
  <si>
    <t>LODT-FR027</t>
  </si>
  <si>
    <t>Valkyrie des Ténèbres</t>
  </si>
  <si>
    <t>LODT-FR028</t>
  </si>
  <si>
    <t>Grenouille de Permutation</t>
  </si>
  <si>
    <t>LODT-FR029</t>
  </si>
  <si>
    <t>Grenouille Licorne</t>
  </si>
  <si>
    <t>LODT-FR030</t>
  </si>
  <si>
    <t>Chargeur Homme-Batterie</t>
  </si>
  <si>
    <t>LODT-FR031</t>
  </si>
  <si>
    <t>Dynamo Industriel Homme-Batterie</t>
  </si>
  <si>
    <t>LODT-FR032</t>
  </si>
  <si>
    <t>Pile Bouton Homme-Batterie</t>
  </si>
  <si>
    <t>LODT-FR033</t>
  </si>
  <si>
    <t>Troupe de Reconnaissance Gobeline</t>
  </si>
  <si>
    <t>LODT-FR034</t>
  </si>
  <si>
    <t>Envahisseur Interplanétaire "A"</t>
  </si>
  <si>
    <t>LODT-FR035</t>
  </si>
  <si>
    <t>Motard Vibrolame</t>
  </si>
  <si>
    <t>LODT-FR036</t>
  </si>
  <si>
    <t>Coccinelle d'Or</t>
  </si>
  <si>
    <t>LODT-FR037</t>
  </si>
  <si>
    <t>Canon Mobile Bipède</t>
  </si>
  <si>
    <t>LODT-FR038</t>
  </si>
  <si>
    <t>Veuve du Crâne Serviteur</t>
  </si>
  <si>
    <t>LODT-FR039</t>
  </si>
  <si>
    <t>Simurgh l'Oiseau Ancestral</t>
  </si>
  <si>
    <t>LODT-FR040</t>
  </si>
  <si>
    <t>Nuagien - Dragon de l'Orage</t>
  </si>
  <si>
    <t>LODT-FR041</t>
  </si>
  <si>
    <t>Dragon Fantôme</t>
  </si>
  <si>
    <t>LODT-FR042</t>
  </si>
  <si>
    <t>Soldat Dragon de l'Ultime Destinée</t>
  </si>
  <si>
    <t>LODT-FR043</t>
  </si>
  <si>
    <t>Golem Rouages Ancients Ultime</t>
  </si>
  <si>
    <t>LODT-FR044</t>
  </si>
  <si>
    <t>Gyzarus, Bête Gladiateur</t>
  </si>
  <si>
    <t>LODT-FR045</t>
  </si>
  <si>
    <t>Masque du Héros</t>
  </si>
  <si>
    <t>LODT-FR046</t>
  </si>
  <si>
    <t>Cadeau Spatial</t>
  </si>
  <si>
    <t>LODT-FR047</t>
  </si>
  <si>
    <t>Terre du Jugement Dernier</t>
  </si>
  <si>
    <t>LODT-FR048</t>
  </si>
  <si>
    <t>Formation D</t>
  </si>
  <si>
    <t>LODT-FR049</t>
  </si>
  <si>
    <t>Rouage Magique</t>
  </si>
  <si>
    <t>LODT-FR050</t>
  </si>
  <si>
    <t>Coupe des As</t>
  </si>
  <si>
    <t>LODT-FR051</t>
  </si>
  <si>
    <t>Barrière de Lumière</t>
  </si>
  <si>
    <t>LODT-FR052</t>
  </si>
  <si>
    <t>Echange Solaire</t>
  </si>
  <si>
    <t>LODT-FR053</t>
  </si>
  <si>
    <t>Royaume de Lumière</t>
  </si>
  <si>
    <t>LODT-FR054</t>
  </si>
  <si>
    <t>Plaines Marécageuses</t>
  </si>
  <si>
    <t>LODT-FR055</t>
  </si>
  <si>
    <t>Chargeur Rapide</t>
  </si>
  <si>
    <t>LODT-FR056</t>
  </si>
  <si>
    <t>Court-Circuit</t>
  </si>
  <si>
    <t>LODT-FR057</t>
  </si>
  <si>
    <t>Lumière de Rédemption</t>
  </si>
  <si>
    <t>LODT-FR058</t>
  </si>
  <si>
    <t>Cartes Mystiques de Lumière</t>
  </si>
  <si>
    <t>LODT-FR059</t>
  </si>
  <si>
    <t>Réglage de Niveau</t>
  </si>
  <si>
    <t>LODT-FR060</t>
  </si>
  <si>
    <t>Verrouillage de Deck</t>
  </si>
  <si>
    <t>LODT-FR061</t>
  </si>
  <si>
    <t>Ruban de Résurrection</t>
  </si>
  <si>
    <t>LODT-FR062</t>
  </si>
  <si>
    <t>Epée de Bambou d'Or</t>
  </si>
  <si>
    <t>LODT-FR063</t>
  </si>
  <si>
    <t>Inverseur de Limite</t>
  </si>
  <si>
    <t>LODT-FR064</t>
  </si>
  <si>
    <t>Explosion Héroïque</t>
  </si>
  <si>
    <t>LODT-FR065</t>
  </si>
  <si>
    <t>Gravité Arc-en-Ciel</t>
  </si>
  <si>
    <t>LODT-FR066</t>
  </si>
  <si>
    <t>Fortune D</t>
  </si>
  <si>
    <t>LODT-FR067</t>
  </si>
  <si>
    <t>Revirement du Destin</t>
  </si>
  <si>
    <t>LODT-FR068</t>
  </si>
  <si>
    <t>Visite de la Faucheuse</t>
  </si>
  <si>
    <t>LODT-FR069</t>
  </si>
  <si>
    <t>Appel de l'Arcane</t>
  </si>
  <si>
    <t>LODT-FR070</t>
  </si>
  <si>
    <t>Spirale de Lumière</t>
  </si>
  <si>
    <t>LODT-FR071</t>
  </si>
  <si>
    <t>Illusion Glorieuse</t>
  </si>
  <si>
    <t>LODT-FR072</t>
  </si>
  <si>
    <t>Brouilleur de Destruction</t>
  </si>
  <si>
    <t>LODT-FR073</t>
  </si>
  <si>
    <t>Barrière de Force Grenouille</t>
  </si>
  <si>
    <t>LODT-FR074</t>
  </si>
  <si>
    <t>Batterie Portable</t>
  </si>
  <si>
    <t>LODT-FR075</t>
  </si>
  <si>
    <t>Fouet du Gladiateur</t>
  </si>
  <si>
    <t>LODT-FR076</t>
  </si>
  <si>
    <t>Colère du Nuagien</t>
  </si>
  <si>
    <t>LODT-FR077</t>
  </si>
  <si>
    <t>Marais de Sang</t>
  </si>
  <si>
    <t>LODT-FR078</t>
  </si>
  <si>
    <t>Coup de Chance</t>
  </si>
  <si>
    <t>LODT-FR079</t>
  </si>
  <si>
    <t>Limiteur d'Invocation</t>
  </si>
  <si>
    <t>LODT-FR080</t>
  </si>
  <si>
    <t>Dé Explosif</t>
  </si>
  <si>
    <t>LODT-FR081</t>
  </si>
  <si>
    <t>Aurkus le Druide, Seigneur Lumière</t>
  </si>
  <si>
    <t>LODT-FR082</t>
  </si>
  <si>
    <t>Ehren le Moine, Seigneur Lumière</t>
  </si>
  <si>
    <t>LODT-FR083</t>
  </si>
  <si>
    <t>Freed le Général des Ténèbres</t>
  </si>
  <si>
    <t>LODT-FR084</t>
  </si>
  <si>
    <t>Canalisateur de Magie</t>
  </si>
  <si>
    <t>LODT-FR085</t>
  </si>
  <si>
    <t>Servant du Dieu Fou</t>
  </si>
  <si>
    <t>LODT-FR086</t>
  </si>
  <si>
    <t>Musasabi Agile</t>
  </si>
  <si>
    <t>LODT-FR087</t>
  </si>
  <si>
    <t>Ignis l'Esprit des Flammes</t>
  </si>
  <si>
    <t>LODT-FR088</t>
  </si>
  <si>
    <t>Bête Dinosaure Millénaire</t>
  </si>
  <si>
    <t>LODT-FR089</t>
  </si>
  <si>
    <t>Lumière du Bannissement</t>
  </si>
  <si>
    <t>LODT-FR090</t>
  </si>
  <si>
    <t>Tualatin</t>
  </si>
  <si>
    <t>LODT-FR091</t>
  </si>
  <si>
    <t>Ishzark le Chevalier Divin</t>
  </si>
  <si>
    <t>LODT-FR092</t>
  </si>
  <si>
    <t>Ange 07</t>
  </si>
  <si>
    <t>LODT-FR093</t>
  </si>
  <si>
    <t>Attaque Alliée</t>
  </si>
  <si>
    <t>LODT-FR094</t>
  </si>
  <si>
    <t>Sceau du Propriétaire</t>
  </si>
  <si>
    <t>LODT-FR095</t>
  </si>
  <si>
    <t>Tris Hélios Megistus</t>
  </si>
  <si>
    <t>LODT-FR096</t>
  </si>
  <si>
    <t>Machine Dangereuse Type 6</t>
  </si>
  <si>
    <t>LODT-FR097</t>
  </si>
  <si>
    <t>Six Maximum</t>
  </si>
  <si>
    <t>LODT-FR098</t>
  </si>
  <si>
    <t>Roi de Brume</t>
  </si>
  <si>
    <t>LODT-FR099</t>
  </si>
  <si>
    <t>Fossile Dyna Pachycéphalosaure</t>
  </si>
  <si>
    <t>LODT-FRSE1</t>
  </si>
  <si>
    <t>Kuraz le Monarque de la Lumière</t>
  </si>
  <si>
    <t>LODT-FRSE2</t>
  </si>
  <si>
    <t>Lien Spirituel</t>
  </si>
  <si>
    <t>LODT-FRSP1</t>
  </si>
  <si>
    <t>TDGS-FR000</t>
  </si>
  <si>
    <t>Parshath le Chevalier Divin</t>
  </si>
  <si>
    <t>TDGS-FR001</t>
  </si>
  <si>
    <t>Fusée Turbo</t>
  </si>
  <si>
    <t>TDGS-FR002</t>
  </si>
  <si>
    <t>Nitro Synchronique</t>
  </si>
  <si>
    <t>TDGS-FR003</t>
  </si>
  <si>
    <t>Hérisson à Boulons</t>
  </si>
  <si>
    <t>TDGS-FR004</t>
  </si>
  <si>
    <t>Gardna Spectral</t>
  </si>
  <si>
    <t>TDGS-FR005</t>
  </si>
  <si>
    <t>Guerrier au Bouclier</t>
  </si>
  <si>
    <t>TDGS-FR006</t>
  </si>
  <si>
    <t>Golem Nain</t>
  </si>
  <si>
    <t>TDGS-FR007</t>
  </si>
  <si>
    <t>Golem Champion</t>
  </si>
  <si>
    <t>TDGS-FR008</t>
  </si>
  <si>
    <t>Golem Goliath</t>
  </si>
  <si>
    <t>TDGS-FR009</t>
  </si>
  <si>
    <t>Engrenage des Ténèbres</t>
  </si>
  <si>
    <t>TDGS-FR010</t>
  </si>
  <si>
    <t>Diapason des Ténèbres</t>
  </si>
  <si>
    <t>TDGS-FR011</t>
  </si>
  <si>
    <t>Défenseur à Double Bouclier</t>
  </si>
  <si>
    <t>TDGS-FR012</t>
  </si>
  <si>
    <t>Guerrier au Jitte</t>
  </si>
  <si>
    <t>TDGS-FR013</t>
  </si>
  <si>
    <t>Dragon Menottes</t>
  </si>
  <si>
    <t>TDGS-FR014</t>
  </si>
  <si>
    <t>Dragon Hybride</t>
  </si>
  <si>
    <t>TDGS-FR015</t>
  </si>
  <si>
    <t>Gonogo</t>
  </si>
  <si>
    <t>TDGS-FR016</t>
  </si>
  <si>
    <t>Maître à Penser</t>
  </si>
  <si>
    <t>TDGS-FR017</t>
  </si>
  <si>
    <t>Docteur Cranium</t>
  </si>
  <si>
    <t>TDGS-FR018</t>
  </si>
  <si>
    <t>Arlequin Psy</t>
  </si>
  <si>
    <t>TDGS-FR019</t>
  </si>
  <si>
    <t>Défenseur Mental</t>
  </si>
  <si>
    <t>TDGS-FR020</t>
  </si>
  <si>
    <t>Commandant Psychique</t>
  </si>
  <si>
    <t>TDGS-FR021</t>
  </si>
  <si>
    <t>Helix Psychique</t>
  </si>
  <si>
    <t>TDGS-FR022</t>
  </si>
  <si>
    <t>Attaquant Télékinésiste</t>
  </si>
  <si>
    <t>TDGS-FR023</t>
  </si>
  <si>
    <t>Destructor</t>
  </si>
  <si>
    <t>TDGS-FR024</t>
  </si>
  <si>
    <t>Eques, Bête Gladiateur</t>
  </si>
  <si>
    <t>TDGS-FR025</t>
  </si>
  <si>
    <t>Jenis la Prêtresse, Seigneur Lumière</t>
  </si>
  <si>
    <t>TDGS-FR026</t>
  </si>
  <si>
    <t>Dharc la Charmeuse des Ténèbres</t>
  </si>
  <si>
    <t>TDGS-FR027</t>
  </si>
  <si>
    <t>Lapin Mécanique</t>
  </si>
  <si>
    <t>TDGS-FR028</t>
  </si>
  <si>
    <t>Maître des Huîtres</t>
  </si>
  <si>
    <t>TDGS-FR029</t>
  </si>
  <si>
    <t>Dragon Double Barillet</t>
  </si>
  <si>
    <t>TDGS-FR030</t>
  </si>
  <si>
    <t>Izanagi</t>
  </si>
  <si>
    <t>TDGS-FR031</t>
  </si>
  <si>
    <t>Kunoichi</t>
  </si>
  <si>
    <t>TDGS-FR032</t>
  </si>
  <si>
    <t>Incarnation du Pharaon</t>
  </si>
  <si>
    <t>TDGS-FR033</t>
  </si>
  <si>
    <t>Assassin des Ténèbres</t>
  </si>
  <si>
    <t>TDGS-FR034</t>
  </si>
  <si>
    <t>Chat Lunaire Kinka</t>
  </si>
  <si>
    <t>TDGS-FR035</t>
  </si>
  <si>
    <t>Divinité Yamato</t>
  </si>
  <si>
    <t>TDGS-FR036</t>
  </si>
  <si>
    <t>Arpenteur Silencieux</t>
  </si>
  <si>
    <t>TDGS-FR037</t>
  </si>
  <si>
    <t>Cigale DJ</t>
  </si>
  <si>
    <t>TDGS-FR038</t>
  </si>
  <si>
    <t>Multi Golem Suprême</t>
  </si>
  <si>
    <t>TDGS-FR039</t>
  </si>
  <si>
    <t>Guerrier Nitro</t>
  </si>
  <si>
    <t>TDGS-FR040</t>
  </si>
  <si>
    <t>Dragon Poussière d'Etoile</t>
  </si>
  <si>
    <t>TDGS-FR041</t>
  </si>
  <si>
    <t>Dragon Rouge Archdémon</t>
  </si>
  <si>
    <t>TDGS-FR042</t>
  </si>
  <si>
    <t>Gardien Goyo</t>
  </si>
  <si>
    <t>TDGS-FR043</t>
  </si>
  <si>
    <t>Androïde Magique</t>
  </si>
  <si>
    <t>TDGS-FR044</t>
  </si>
  <si>
    <t>Archdémon du Monde Mental</t>
  </si>
  <si>
    <t>TDGS-FR045</t>
  </si>
  <si>
    <t>Esprit de Combat</t>
  </si>
  <si>
    <t>TDGS-FR046</t>
  </si>
  <si>
    <t>Effet de Domino</t>
  </si>
  <si>
    <t>TDGS-FR047</t>
  </si>
  <si>
    <t>Robot Comètes</t>
  </si>
  <si>
    <t>TDGS-FR048</t>
  </si>
  <si>
    <t>Syntonisation de Combat</t>
  </si>
  <si>
    <t>TDGS-FR049</t>
  </si>
  <si>
    <t>Désynchronisation</t>
  </si>
  <si>
    <t>TDGS-FR050</t>
  </si>
  <si>
    <t>Syntonisation de Lumière</t>
  </si>
  <si>
    <t>TDGS-FR051</t>
  </si>
  <si>
    <t>Station Psionique</t>
  </si>
  <si>
    <t>TDGS-FR052</t>
  </si>
  <si>
    <t>Impulsion Psionique</t>
  </si>
  <si>
    <t>TDGS-FR053</t>
  </si>
  <si>
    <t>Téléporteur d'Urgence</t>
  </si>
  <si>
    <t>TDGS-FR054</t>
  </si>
  <si>
    <t>Epée de Kusanagi</t>
  </si>
  <si>
    <t>TDGS-FR055</t>
  </si>
  <si>
    <t>Orbe de Yasaka</t>
  </si>
  <si>
    <t>TDGS-FR056</t>
  </si>
  <si>
    <t>Miroir de Yata</t>
  </si>
  <si>
    <t>TDGS-FR057</t>
  </si>
  <si>
    <t>Ville des Engrenages</t>
  </si>
  <si>
    <t>TDGS-FR058</t>
  </si>
  <si>
    <t>Filtre de Puissance</t>
  </si>
  <si>
    <t>TDGS-FR059</t>
  </si>
  <si>
    <t>Rapière Seigneur Lumière</t>
  </si>
  <si>
    <t>TDGS-FR060</t>
  </si>
  <si>
    <t>Evolution Instable</t>
  </si>
  <si>
    <t>TDGS-FR061</t>
  </si>
  <si>
    <t>Batteries de Recyclage</t>
  </si>
  <si>
    <t>TDGS-FR062</t>
  </si>
  <si>
    <t>Livre de l'Eclipse</t>
  </si>
  <si>
    <t>TDGS-FR063</t>
  </si>
  <si>
    <t>Tir d'Equipement</t>
  </si>
  <si>
    <t>TDGS-FR064</t>
  </si>
  <si>
    <t>Résurrection Angélique</t>
  </si>
  <si>
    <t>TDGS-FR065</t>
  </si>
  <si>
    <t>Pioche de Défense</t>
  </si>
  <si>
    <t>TDGS-FR066</t>
  </si>
  <si>
    <t>Vengeance Télécommandée</t>
  </si>
  <si>
    <t>TDGS-FR067</t>
  </si>
  <si>
    <t>Porte Spatiale</t>
  </si>
  <si>
    <t>TDGS-FR068</t>
  </si>
  <si>
    <t>Réfraction Synchronique</t>
  </si>
  <si>
    <t>TDGS-FR069</t>
  </si>
  <si>
    <t>Bloqueur Démantibulé</t>
  </si>
  <si>
    <t>TDGS-FR070</t>
  </si>
  <si>
    <t>Surcharge Psychique</t>
  </si>
  <si>
    <t>TDGS-FR071</t>
  </si>
  <si>
    <t>Guérison Psychique</t>
  </si>
  <si>
    <t>TDGS-FR072</t>
  </si>
  <si>
    <t>Pouvoir Télépathique</t>
  </si>
  <si>
    <t>TDGS-FR073</t>
  </si>
  <si>
    <t>Esprit sur la Matière</t>
  </si>
  <si>
    <t>TDGS-FR074</t>
  </si>
  <si>
    <t>Chariot de Guerre des Bêtes Gladiateurs</t>
  </si>
  <si>
    <t>TDGS-FR075</t>
  </si>
  <si>
    <t>Barrière Seigneur Lumière</t>
  </si>
  <si>
    <t>TDGS-FR076</t>
  </si>
  <si>
    <t>Interception</t>
  </si>
  <si>
    <t>TDGS-FR077</t>
  </si>
  <si>
    <t>Jugement du Tonnerre</t>
  </si>
  <si>
    <t>TDGS-FR078</t>
  </si>
  <si>
    <t>Attaque des Profondeurs</t>
  </si>
  <si>
    <t>TDGS-FR079</t>
  </si>
  <si>
    <t>Nid des Insectes Piquants</t>
  </si>
  <si>
    <t>TDGS-FR080</t>
  </si>
  <si>
    <t>Configuration Requise Dépassée</t>
  </si>
  <si>
    <t>TDGS-FR081</t>
  </si>
  <si>
    <t>Lily la Conseillère Télépathique</t>
  </si>
  <si>
    <t>TDGS-FR082</t>
  </si>
  <si>
    <t>Héraut de la Lumière Ecarlate</t>
  </si>
  <si>
    <t>TDGS-FR083</t>
  </si>
  <si>
    <t>Izanami</t>
  </si>
  <si>
    <t>TDGS-FR084</t>
  </si>
  <si>
    <t>Vierge Macabre</t>
  </si>
  <si>
    <t>TDGS-FR085</t>
  </si>
  <si>
    <t>Envoyé des Six Samouraïs</t>
  </si>
  <si>
    <t>TDGS-FR086</t>
  </si>
  <si>
    <t>Requin Cyber</t>
  </si>
  <si>
    <t>TDGS-FR087</t>
  </si>
  <si>
    <t>Octo Paralyseur</t>
  </si>
  <si>
    <t>TDGS-FR088</t>
  </si>
  <si>
    <t>Rechargeur Télékinésique</t>
  </si>
  <si>
    <t>TDGS-FR089</t>
  </si>
  <si>
    <t>Renfort de Lumière</t>
  </si>
  <si>
    <t>TDGS-FR090</t>
  </si>
  <si>
    <t>Le Mystérieux</t>
  </si>
  <si>
    <t>TDGS-FR091</t>
  </si>
  <si>
    <t>Magie du Mystérieux 4</t>
  </si>
  <si>
    <t>TDGS-FR092</t>
  </si>
  <si>
    <t>Piège des Ténèbres</t>
  </si>
  <si>
    <t>TDGS-FR093</t>
  </si>
  <si>
    <t>Sélection de l'Arche</t>
  </si>
  <si>
    <t>TDGS-FR094</t>
  </si>
  <si>
    <t>Vénus Splendide</t>
  </si>
  <si>
    <t>TDGS-FR095</t>
  </si>
  <si>
    <t>Moteur Démoniaque Oméga</t>
  </si>
  <si>
    <t>TDGS-FR096</t>
  </si>
  <si>
    <t>Enchanteur de Glace</t>
  </si>
  <si>
    <t>TDGS-FR097</t>
  </si>
  <si>
    <t>Maître des Blizzards</t>
  </si>
  <si>
    <t>TDGS-FR098</t>
  </si>
  <si>
    <t>Kunai avec Chaîne</t>
  </si>
  <si>
    <t>TDGS-FR099</t>
  </si>
  <si>
    <t>Magicien Jouet</t>
  </si>
  <si>
    <t>TDGS-FRSE1</t>
  </si>
  <si>
    <t>TDGS-FRSE2</t>
  </si>
  <si>
    <t>TDGS-FRSP1</t>
  </si>
  <si>
    <t>CSOC-FR000</t>
  </si>
  <si>
    <t>Rose, Guerrière de la Vengeance</t>
  </si>
  <si>
    <t>CSOC-FR001</t>
  </si>
  <si>
    <t>Générateur d'Onde de Guérison</t>
  </si>
  <si>
    <t>CSOC-FR002</t>
  </si>
  <si>
    <t>Turbo Synchronique</t>
  </si>
  <si>
    <t>CSOC-FR003</t>
  </si>
  <si>
    <t>Archdémon Dément</t>
  </si>
  <si>
    <t>CSOC-FR004</t>
  </si>
  <si>
    <t>Mur de Lierre</t>
  </si>
  <si>
    <t>CSOC-FR005</t>
  </si>
  <si>
    <t>Plante Mimétique</t>
  </si>
  <si>
    <t>CSOC-FR006</t>
  </si>
  <si>
    <t>Téléphon Morphtronique</t>
  </si>
  <si>
    <t>CSOC-FR007</t>
  </si>
  <si>
    <t>Magnéton Morphtronique</t>
  </si>
  <si>
    <t>CSOC-FR008</t>
  </si>
  <si>
    <t>Datatron Morphtronique</t>
  </si>
  <si>
    <t>CSOC-FR009</t>
  </si>
  <si>
    <t>Transiston Morphtronique</t>
  </si>
  <si>
    <t>CSOC-FR010</t>
  </si>
  <si>
    <t>Photon Morphtronique</t>
  </si>
  <si>
    <t>CSOC-FR011</t>
  </si>
  <si>
    <t>Radion Morphtronique</t>
  </si>
  <si>
    <t>CSOC-FR012</t>
  </si>
  <si>
    <t>Chronon Morphtronique</t>
  </si>
  <si>
    <t>CSOC-FR013</t>
  </si>
  <si>
    <t>Remorque Gadget</t>
  </si>
  <si>
    <t>CSOC-FR014</t>
  </si>
  <si>
    <t>Conducteur Gadget</t>
  </si>
  <si>
    <t>CSOC-FR015</t>
  </si>
  <si>
    <t>Nemrod Détecteur</t>
  </si>
  <si>
    <t>CSOC-FR016</t>
  </si>
  <si>
    <t>Missile Chasseur</t>
  </si>
  <si>
    <t>CSOC-FR017</t>
  </si>
  <si>
    <t>Forgeron Chaîne de Fer</t>
  </si>
  <si>
    <t>CSOC-FR018</t>
  </si>
  <si>
    <t>Serpent Chaîne de Fer</t>
  </si>
  <si>
    <t>CSOC-FR019</t>
  </si>
  <si>
    <t>Bombardier Chaîne de Fer</t>
  </si>
  <si>
    <t>CSOC-FR020</t>
  </si>
  <si>
    <t>Bobine Chaîne de Fer</t>
  </si>
  <si>
    <t>CSOC-FR021</t>
  </si>
  <si>
    <t>Injecteur d'Energie</t>
  </si>
  <si>
    <t>CSOC-FR022</t>
  </si>
  <si>
    <t>Invocateur de Tempête</t>
  </si>
  <si>
    <t>CSOC-FR023</t>
  </si>
  <si>
    <t>Permuteur Psychique</t>
  </si>
  <si>
    <t>CSOC-FR024</t>
  </si>
  <si>
    <t>Orties</t>
  </si>
  <si>
    <t>CSOC-FR025</t>
  </si>
  <si>
    <t>Plante Carnivore Géante</t>
  </si>
  <si>
    <t>CSOC-FR026</t>
  </si>
  <si>
    <t>Prêle des Champs</t>
  </si>
  <si>
    <t>CSOC-FR027</t>
  </si>
  <si>
    <t>Fille Botanique</t>
  </si>
  <si>
    <t>CSOC-FR028</t>
  </si>
  <si>
    <t>Figue Maudite</t>
  </si>
  <si>
    <t>CSOC-FR029</t>
  </si>
  <si>
    <t>Tytannial, Princesse des Camélias</t>
  </si>
  <si>
    <t>CSOC-FR030</t>
  </si>
  <si>
    <t>Mammouth Zombie</t>
  </si>
  <si>
    <t>CSOC-FR031</t>
  </si>
  <si>
    <t>Zombie Épidémique</t>
  </si>
  <si>
    <t>CSOC-FR032</t>
  </si>
  <si>
    <t>Unité Gobeline de Diversion</t>
  </si>
  <si>
    <t>CSOC-FR033</t>
  </si>
  <si>
    <t>Compagnon du Spadassin de Landstar</t>
  </si>
  <si>
    <t>CSOC-FR034</t>
  </si>
  <si>
    <t>Coton-Plume</t>
  </si>
  <si>
    <t>CSOC-FR035</t>
  </si>
  <si>
    <t>Pierre Blanche Légendaire</t>
  </si>
  <si>
    <t>CSOC-FR036</t>
  </si>
  <si>
    <t>Dragon Tigre</t>
  </si>
  <si>
    <t>CSOC-FR037</t>
  </si>
  <si>
    <t>Chasseur de Jade</t>
  </si>
  <si>
    <t>CSOC-FR038</t>
  </si>
  <si>
    <t>Guerrier Turbo</t>
  </si>
  <si>
    <t>CSOC-FR039</t>
  </si>
  <si>
    <t>Dragon Rose Noire</t>
  </si>
  <si>
    <t>CSOC-FR040</t>
  </si>
  <si>
    <t>Dragon Chaîne de Fer</t>
  </si>
  <si>
    <t>CSOC-FR041</t>
  </si>
  <si>
    <t>Vitalisatrice Psychique</t>
  </si>
  <si>
    <t>CSOC-FR042</t>
  </si>
  <si>
    <t>Reine des Epines</t>
  </si>
  <si>
    <t>CSOC-FR043</t>
  </si>
  <si>
    <t>Empereur Dragon de la Damnation</t>
  </si>
  <si>
    <t>CSOC-FR044</t>
  </si>
  <si>
    <t>Roi Ha Dès Ressuscité</t>
  </si>
  <si>
    <t>CSOC-FR045</t>
  </si>
  <si>
    <t>Chambouleur de Cartes</t>
  </si>
  <si>
    <t>CSOC-FR046</t>
  </si>
  <si>
    <t>Graines de Fourberie</t>
  </si>
  <si>
    <t>CSOC-FR047</t>
  </si>
  <si>
    <t>Sceau de la Rose</t>
  </si>
  <si>
    <t>CSOC-FR048</t>
  </si>
  <si>
    <t>Jardin Infernal</t>
  </si>
  <si>
    <t>CSOC-FR049</t>
  </si>
  <si>
    <t>Usine des 100 Machines</t>
  </si>
  <si>
    <t>CSOC-FR050</t>
  </si>
  <si>
    <t>Accélérateur Morphtronique</t>
  </si>
  <si>
    <t>CSOC-FR051</t>
  </si>
  <si>
    <t>Câble Morphtronique</t>
  </si>
  <si>
    <t>CSOC-FR052</t>
  </si>
  <si>
    <t>Unité d'Energie Morphtronique</t>
  </si>
  <si>
    <t>CSOC-FR053</t>
  </si>
  <si>
    <t>Chaîne de Poison</t>
  </si>
  <si>
    <t>CSOC-FR054</t>
  </si>
  <si>
    <t>Chaîne de Paralysie</t>
  </si>
  <si>
    <t>CSOC-FR055</t>
  </si>
  <si>
    <t>Téléportation</t>
  </si>
  <si>
    <t>CSOC-FR056</t>
  </si>
  <si>
    <t>Psychokinésie</t>
  </si>
  <si>
    <t>CSOC-FR057</t>
  </si>
  <si>
    <t>Fertilisant Miracle</t>
  </si>
  <si>
    <t>CSOC-FR058</t>
  </si>
  <si>
    <t>Tempête de Parfum</t>
  </si>
  <si>
    <t>CSOC-FR059</t>
  </si>
  <si>
    <t>L'Arbre du Monde</t>
  </si>
  <si>
    <t>CSOC-FR060</t>
  </si>
  <si>
    <t>Canon Immortel des Enfers</t>
  </si>
  <si>
    <t>CSOC-FR061</t>
  </si>
  <si>
    <t>Village Secret des Magiciens</t>
  </si>
  <si>
    <t>CSOC-FR062</t>
  </si>
  <si>
    <t>Lunettes Oméga</t>
  </si>
  <si>
    <t>CSOC-FR063</t>
  </si>
  <si>
    <t>Féru de Bataille</t>
  </si>
  <si>
    <t>CSOC-FR064</t>
  </si>
  <si>
    <t>Leurre de Confusion</t>
  </si>
  <si>
    <t>CSOC-FR065</t>
  </si>
  <si>
    <t>Syntonisation Urgente</t>
  </si>
  <si>
    <t>CSOC-FR066</t>
  </si>
  <si>
    <t>Attaque Synchro</t>
  </si>
  <si>
    <t>CSOC-FR067</t>
  </si>
  <si>
    <t>Rugissement d'Orgueil</t>
  </si>
  <si>
    <t>CSOC-FR068</t>
  </si>
  <si>
    <t>Cadeau de Rétablissement</t>
  </si>
  <si>
    <t>CSOC-FR069</t>
  </si>
  <si>
    <t>Lignée de Destruction</t>
  </si>
  <si>
    <t>CSOC-FR070</t>
  </si>
  <si>
    <t>Double</t>
  </si>
  <si>
    <t>CSOC-FR071</t>
  </si>
  <si>
    <t>Transmorphisme</t>
  </si>
  <si>
    <t>CSOC-FR072</t>
  </si>
  <si>
    <t>Monitron Morphtronique</t>
  </si>
  <si>
    <t>CSOC-FR073</t>
  </si>
  <si>
    <t>Détonateur Psychique</t>
  </si>
  <si>
    <t>CSOC-FR074</t>
  </si>
  <si>
    <t>Allergie au Pollen</t>
  </si>
  <si>
    <t>CSOC-FR075</t>
  </si>
  <si>
    <t>Copeau de Bambou</t>
  </si>
  <si>
    <t>CSOC-FR076</t>
  </si>
  <si>
    <t>Chaîne Alimentaire Végétale</t>
  </si>
  <si>
    <t>CSOC-FR077</t>
  </si>
  <si>
    <t>Piège du Tombeau Royal</t>
  </si>
  <si>
    <t>CSOC-FR078</t>
  </si>
  <si>
    <t>Analyse DNA</t>
  </si>
  <si>
    <t>CSOC-FR079</t>
  </si>
  <si>
    <t>Combat en Présence de l'Empereur</t>
  </si>
  <si>
    <t>CSOC-FR080</t>
  </si>
  <si>
    <t>Trappe Géante</t>
  </si>
  <si>
    <t>CSOC-FR081</t>
  </si>
  <si>
    <t>Graine de Feu</t>
  </si>
  <si>
    <t>CSOC-FR082</t>
  </si>
  <si>
    <t>Guerrier Cactus</t>
  </si>
  <si>
    <t>CSOC-FR083</t>
  </si>
  <si>
    <t>Téléportateur Multiple</t>
  </si>
  <si>
    <t>CSOC-FR084</t>
  </si>
  <si>
    <t>Rai-Jin, Combattant du Tonnerre</t>
  </si>
  <si>
    <t>CSOC-FR085</t>
  </si>
  <si>
    <t>Rai-Mei, Guerrière de la Foudre</t>
  </si>
  <si>
    <t>CSOC-FR086</t>
  </si>
  <si>
    <t>Retiarius, Bête Gladiateur</t>
  </si>
  <si>
    <t>CSOC-FR087</t>
  </si>
  <si>
    <t>Sorcier du Crépuscule</t>
  </si>
  <si>
    <t>CSOC-FR088</t>
  </si>
  <si>
    <t>Sorcière de la Calamité</t>
  </si>
  <si>
    <t>CSOC-FR089</t>
  </si>
  <si>
    <t>Trappe Perfide</t>
  </si>
  <si>
    <t>CSOC-FR090</t>
  </si>
  <si>
    <t>Maître des Marionnettes</t>
  </si>
  <si>
    <t>CSOC-FR091</t>
  </si>
  <si>
    <t>Machine à Voyager dans le Temps</t>
  </si>
  <si>
    <t>CSOC-FR092</t>
  </si>
  <si>
    <t>Canon Virus Anti-Magie</t>
  </si>
  <si>
    <t>CSOC-FR093</t>
  </si>
  <si>
    <t>Ür le Seigneur des Machines</t>
  </si>
  <si>
    <t>CSOC-FR094</t>
  </si>
  <si>
    <t>Manticore Mosaïque</t>
  </si>
  <si>
    <t>CSOC-FR095</t>
  </si>
  <si>
    <t>Goka, le Bûcher de Malice</t>
  </si>
  <si>
    <t>CSOC-FR096</t>
  </si>
  <si>
    <t>Ogre Rouge</t>
  </si>
  <si>
    <t>CSOC-FR097</t>
  </si>
  <si>
    <t>Néos le Sage</t>
  </si>
  <si>
    <t>CSOC-FR098</t>
  </si>
  <si>
    <t>Néos Divin, Héros Elémentaire</t>
  </si>
  <si>
    <t>CSOC-FR099</t>
  </si>
  <si>
    <t>Lion Botanique</t>
  </si>
  <si>
    <t>CSOC-FRSE1</t>
  </si>
  <si>
    <t>CSOC-FRSE2</t>
  </si>
  <si>
    <t>CSOC-FRSP1</t>
  </si>
  <si>
    <t>CRMS-FR000</t>
  </si>
  <si>
    <t>Guerrier Colossal/Mode Assaut</t>
  </si>
  <si>
    <t>CRMS-FR001</t>
  </si>
  <si>
    <t>Guerrier Tourelle</t>
  </si>
  <si>
    <t>CRMS-FR002</t>
  </si>
  <si>
    <t>Dragon des Ruines</t>
  </si>
  <si>
    <t>CRMS-FR003</t>
  </si>
  <si>
    <t>Robot Hyper Synchronique</t>
  </si>
  <si>
    <t>CRMS-FR004</t>
  </si>
  <si>
    <t>Dragon Rouge Archdémon/Mode Assaut</t>
  </si>
  <si>
    <t>CRMS-FR005</t>
  </si>
  <si>
    <t>Mangeur de Piège</t>
  </si>
  <si>
    <t>CRMS-FR006</t>
  </si>
  <si>
    <t>Maraudeur aux Deux Epées</t>
  </si>
  <si>
    <t>CRMS-FR007</t>
  </si>
  <si>
    <t>Bricoleur des Ténèbres</t>
  </si>
  <si>
    <t>CRMS-FR008</t>
  </si>
  <si>
    <t>Aile Noire - Mistral le Tourbillon</t>
  </si>
  <si>
    <t>CRMS-FR009</t>
  </si>
  <si>
    <t>Aile Noire - Bora la Lance</t>
  </si>
  <si>
    <t>CRMS-FR010</t>
  </si>
  <si>
    <t>Aile Noire - Sirocco l'Aube</t>
  </si>
  <si>
    <t>CRMS-FR011</t>
  </si>
  <si>
    <t>Chevalier de la Rose du Crépuscule</t>
  </si>
  <si>
    <t>CRMS-FR012</t>
  </si>
  <si>
    <t>Réacteur d'Invocation ・ FEU</t>
  </si>
  <si>
    <t>CRMS-FR013</t>
  </si>
  <si>
    <t>Réacteur de Piège ・DU</t>
  </si>
  <si>
    <t>CRMS-FR014</t>
  </si>
  <si>
    <t>Réacteur de Magie ・CIEL</t>
  </si>
  <si>
    <t>CRMS-FR015</t>
  </si>
  <si>
    <t>Bombe Noire</t>
  </si>
  <si>
    <t>CRMS-FR016</t>
  </si>
  <si>
    <t>Forteresse Volante FEU DU CIEL</t>
  </si>
  <si>
    <t>CRMS-FR017</t>
  </si>
  <si>
    <t>Planchon Morphtronique</t>
  </si>
  <si>
    <t>CRMS-FR018</t>
  </si>
  <si>
    <t>Frondon Morphtronique</t>
  </si>
  <si>
    <t>CRMS-FR019</t>
  </si>
  <si>
    <t>Empereur Dragon de la Damnation/Mode Assaut</t>
  </si>
  <si>
    <t>CRMS-FR020</t>
  </si>
  <si>
    <t>Artilleur Hyper Psychique/Mode Assaut</t>
  </si>
  <si>
    <t>CRMS-FR021</t>
  </si>
  <si>
    <t>Magicien des Arcanes/Mode Assaut</t>
  </si>
  <si>
    <t>CRMS-FR022</t>
  </si>
  <si>
    <t>Apprenti des Arcanes</t>
  </si>
  <si>
    <t>CRMS-FR023</t>
  </si>
  <si>
    <t>Mercenaire d'Assaut</t>
  </si>
  <si>
    <t>CRMS-FR024</t>
  </si>
  <si>
    <t>Bête d'Assaut</t>
  </si>
  <si>
    <t>CRMS-FR025</t>
  </si>
  <si>
    <t>Sorcière aux Ailes de Nuit</t>
  </si>
  <si>
    <t>CRMS-FR026</t>
  </si>
  <si>
    <t>Harmonisateur de Force Vitale</t>
  </si>
  <si>
    <t>CRMS-FR027</t>
  </si>
  <si>
    <t>Samnite, Bête Gladiateur</t>
  </si>
  <si>
    <t>CRMS-FR028</t>
  </si>
  <si>
    <t>Grenouille Mystificatrice</t>
  </si>
  <si>
    <t>CRMS-FR029</t>
  </si>
  <si>
    <t>Grenouille Flip Flap</t>
  </si>
  <si>
    <t>CRMS-FR030</t>
  </si>
  <si>
    <t>B.E.S. Grand Vaisseau MK-2</t>
  </si>
  <si>
    <t>CRMS-FR031</t>
  </si>
  <si>
    <t>Prisomate</t>
  </si>
  <si>
    <t>CRMS-FR032</t>
  </si>
  <si>
    <t>Scanner</t>
  </si>
  <si>
    <t>CRMS-FR033</t>
  </si>
  <si>
    <t>Forteresse Arsenal Dimensionnelle</t>
  </si>
  <si>
    <t>CRMS-FR034</t>
  </si>
  <si>
    <t>Protecteur du Désert</t>
  </si>
  <si>
    <t>CRMS-FR035</t>
  </si>
  <si>
    <t>Scarabée Chasseur</t>
  </si>
  <si>
    <t>CRMS-FR036</t>
  </si>
  <si>
    <t>Soldat Abeille</t>
  </si>
  <si>
    <t>CRMS-FR037</t>
  </si>
  <si>
    <t>Hydre Vipère</t>
  </si>
  <si>
    <t>CRMS-FR038</t>
  </si>
  <si>
    <t>Seigneur de Guerre Alien</t>
  </si>
  <si>
    <t>CRMS-FR039</t>
  </si>
  <si>
    <t>Ammonite Alien</t>
  </si>
  <si>
    <t>CRMS-FR040</t>
  </si>
  <si>
    <t>Bombardier de Choc des Ténèbres</t>
  </si>
  <si>
    <t>CRMS-FR041</t>
  </si>
  <si>
    <t>Aile Noire - Maître des Armures</t>
  </si>
  <si>
    <t>CRMS-FR042</t>
  </si>
  <si>
    <t>Artilleur Hyper Psychique</t>
  </si>
  <si>
    <t>CRMS-FR043</t>
  </si>
  <si>
    <t>Magicien des Arcanes</t>
  </si>
  <si>
    <t>CRMS-FR044</t>
  </si>
  <si>
    <t>Gol'gar la Forteresse Cosmique</t>
  </si>
  <si>
    <t>CRMS-FR045</t>
  </si>
  <si>
    <t>Etoile de Vigilance</t>
  </si>
  <si>
    <t>CRMS-FR046</t>
  </si>
  <si>
    <t>Serviteur du Châtiment</t>
  </si>
  <si>
    <t>CRMS-FR047</t>
  </si>
  <si>
    <t>Explosion Stellaire</t>
  </si>
  <si>
    <t>CRMS-FR048</t>
  </si>
  <si>
    <t>Attaque Tourbillonnante de Rapace</t>
  </si>
  <si>
    <t>CRMS-FR049</t>
  </si>
  <si>
    <t>Moteur Rouillé Morphtronique</t>
  </si>
  <si>
    <t>CRMS-FR050</t>
  </si>
  <si>
    <t>Plan Morphtronique</t>
  </si>
  <si>
    <t>CRMS-FR051</t>
  </si>
  <si>
    <t>Surcharge d'Assaut</t>
  </si>
  <si>
    <t>CRMS-FR052</t>
  </si>
  <si>
    <t>Téléportation d'Assaut</t>
  </si>
  <si>
    <t>CRMS-FR053</t>
  </si>
  <si>
    <t>Résurrection d'Assaut</t>
  </si>
  <si>
    <t>CRMS-FR054</t>
  </si>
  <si>
    <t>Epée Psychique</t>
  </si>
  <si>
    <t>CRMS-FR055</t>
  </si>
  <si>
    <t>Puits de Force Télékinésique</t>
  </si>
  <si>
    <t>CRMS-FR056</t>
  </si>
  <si>
    <t>Courage des Bêtes Gladiateurs</t>
  </si>
  <si>
    <t>CRMS-FR057</t>
  </si>
  <si>
    <t>Canon à Graines</t>
  </si>
  <si>
    <t>CRMS-FR058</t>
  </si>
  <si>
    <t>Absorption Super Solaire</t>
  </si>
  <si>
    <t>CRMS-FR059</t>
  </si>
  <si>
    <t>Parchemins des Six Samouraïs</t>
  </si>
  <si>
    <t>CRMS-FR060</t>
  </si>
  <si>
    <t>Sanctuaire Verdoyant</t>
  </si>
  <si>
    <t>CRMS-FR061</t>
  </si>
  <si>
    <t>Barrière Arcane</t>
  </si>
  <si>
    <t>CRMS-FR062</t>
  </si>
  <si>
    <t>Triangle Mystérieux</t>
  </si>
  <si>
    <t>CRMS-FR063</t>
  </si>
  <si>
    <t>Activation Mode Assaut</t>
  </si>
  <si>
    <t>CRMS-FR064</t>
  </si>
  <si>
    <t>Force Spirituelle</t>
  </si>
  <si>
    <t>CRMS-FR065</t>
  </si>
  <si>
    <t>Descente de l'Etoile Oubliée</t>
  </si>
  <si>
    <t>CRMS-FR066</t>
  </si>
  <si>
    <t>Force d'Argent Flamboyante</t>
  </si>
  <si>
    <t>CRMS-FR067</t>
  </si>
  <si>
    <t>La Moitié ou Rien</t>
  </si>
  <si>
    <t>CRMS-FR068</t>
  </si>
  <si>
    <t>Archdémons du Cauchemar</t>
  </si>
  <si>
    <t>CRMS-FR069</t>
  </si>
  <si>
    <t>Flèche d'Ebène</t>
  </si>
  <si>
    <t>CRMS-FR070</t>
  </si>
  <si>
    <t>Prison de Lierre</t>
  </si>
  <si>
    <t>CRMS-FR071</t>
  </si>
  <si>
    <t>Explosion Factice</t>
  </si>
  <si>
    <t>CRMS-FR072</t>
  </si>
  <si>
    <t>Champ de Force Morphtronique</t>
  </si>
  <si>
    <t>CRMS-FR073</t>
  </si>
  <si>
    <t>Confusion Morphtronique</t>
  </si>
  <si>
    <t>CRMS-FR074</t>
  </si>
  <si>
    <t>Lacération d'Assaut</t>
  </si>
  <si>
    <t>CRMS-FR075</t>
  </si>
  <si>
    <t>Contre d'Assaut</t>
  </si>
  <si>
    <t>CRMS-FR076</t>
  </si>
  <si>
    <t>Réglage Psychique</t>
  </si>
  <si>
    <t>CRMS-FR077</t>
  </si>
  <si>
    <t>Régénération Métaphysique</t>
  </si>
  <si>
    <t>CRMS-FR078</t>
  </si>
  <si>
    <t>Cheval de Troie des Bêtes Gladiateurs</t>
  </si>
  <si>
    <t>CRMS-FR079</t>
  </si>
  <si>
    <t>Mur d'Epines</t>
  </si>
  <si>
    <t>CRMS-FR080</t>
  </si>
  <si>
    <t>Virus Polluant Planétaire</t>
  </si>
  <si>
    <t>CRMS-FR081</t>
  </si>
  <si>
    <t>Voltanis des Ténèbres</t>
  </si>
  <si>
    <t>CRMS-FR082</t>
  </si>
  <si>
    <t>Ancien Faucon Elémentaire</t>
  </si>
  <si>
    <t>CRMS-FR083</t>
  </si>
  <si>
    <t>Briseur d'Os</t>
  </si>
  <si>
    <t>CRMS-FR084</t>
  </si>
  <si>
    <t>Enfant Alien</t>
  </si>
  <si>
    <t>CRMS-FR085</t>
  </si>
  <si>
    <t>Dragon Totem</t>
  </si>
  <si>
    <t>CRMS-FR086</t>
  </si>
  <si>
    <t>Anguille Blanche Royale</t>
  </si>
  <si>
    <t>CRMS-FR087</t>
  </si>
  <si>
    <t>Grenouille Subaquatique</t>
  </si>
  <si>
    <t>CRMS-FR088</t>
  </si>
  <si>
    <t>Ruines Anciennes Code A</t>
  </si>
  <si>
    <t>CRMS-FR089</t>
  </si>
  <si>
    <t>Permutation Synchro</t>
  </si>
  <si>
    <t>CRMS-FR090</t>
  </si>
  <si>
    <t>Multiplicateur</t>
  </si>
  <si>
    <t>CRMS-FR091</t>
  </si>
  <si>
    <t>Makiu, la Brume Mystique</t>
  </si>
  <si>
    <t>CRMS-FR092</t>
  </si>
  <si>
    <t>Armure d'Assaut</t>
  </si>
  <si>
    <t>CRMS-FR093</t>
  </si>
  <si>
    <t>Roi des Poupées</t>
  </si>
  <si>
    <t>CRMS-FR094</t>
  </si>
  <si>
    <t>Zeta le Moléculaire</t>
  </si>
  <si>
    <t>CRMS-FR095</t>
  </si>
  <si>
    <t>Téthys, Déesse de la Lumière</t>
  </si>
  <si>
    <t>CRMS-FR096</t>
  </si>
  <si>
    <t>Ido la Force Magique Suprême</t>
  </si>
  <si>
    <t>CRMS-FR097</t>
  </si>
  <si>
    <t>Sorcière Violette</t>
  </si>
  <si>
    <t>CRMS-FR098</t>
  </si>
  <si>
    <t>Quasar de Cupidité</t>
  </si>
  <si>
    <t>CRMS-FR099</t>
  </si>
  <si>
    <t>Armoroid</t>
  </si>
  <si>
    <t>CRMS-FRSE1</t>
  </si>
  <si>
    <t>CRMS-FRSE2</t>
  </si>
  <si>
    <t>CRMS-FRSP1</t>
  </si>
  <si>
    <t>Battlestorm</t>
  </si>
  <si>
    <t>RGBT-FR000</t>
  </si>
  <si>
    <t>Orage Sanguinaire</t>
  </si>
  <si>
    <t>RGBT-FR001</t>
  </si>
  <si>
    <t>Guerrier de Pierre</t>
  </si>
  <si>
    <t>RGBT-FR002</t>
  </si>
  <si>
    <t>Manipulateur de Niveau</t>
  </si>
  <si>
    <t>RGBT-FR003</t>
  </si>
  <si>
    <t>Dragon Tornade</t>
  </si>
  <si>
    <t>RGBT-FR004</t>
  </si>
  <si>
    <t>Fruitier des Ténèbres</t>
  </si>
  <si>
    <t>RGBT-FR005</t>
  </si>
  <si>
    <t>Graine Phénix</t>
  </si>
  <si>
    <t>RGBT-FR006</t>
  </si>
  <si>
    <t>Amaryllis Phénix</t>
  </si>
  <si>
    <t>RGBT-FR007</t>
  </si>
  <si>
    <t>Rose Tentaculaire</t>
  </si>
  <si>
    <t>RGBT-FR008</t>
  </si>
  <si>
    <t>Haie de Défense</t>
  </si>
  <si>
    <t>RGBT-FR009</t>
  </si>
  <si>
    <t>Epine Diabolique</t>
  </si>
  <si>
    <t>RGBT-FR010</t>
  </si>
  <si>
    <t>Aile Noire - Blizzard, la Tempête d'Extrême Nord</t>
  </si>
  <si>
    <t>RGBT-FR011</t>
  </si>
  <si>
    <t>Aile Noire - Shura la Flamme Bleue</t>
  </si>
  <si>
    <t>RGBT-FR012</t>
  </si>
  <si>
    <t>Aile Noire - Kalut l'Ombre de la Lune</t>
  </si>
  <si>
    <t>RGBT-FR013</t>
  </si>
  <si>
    <t>Aile Noire - Elphin le Corbeau Funeste</t>
  </si>
  <si>
    <t>RGBT-FR014</t>
  </si>
  <si>
    <t>Télécommande Morphtronique</t>
  </si>
  <si>
    <t>RGBT-FR015</t>
  </si>
  <si>
    <t>Vidéon Morphtronique</t>
  </si>
  <si>
    <t>RGBT-FR016</t>
  </si>
  <si>
    <t>Microscope Morphtronique</t>
  </si>
  <si>
    <t>RGBT-FR017</t>
  </si>
  <si>
    <t>Poing Gadget</t>
  </si>
  <si>
    <t>RGBT-FR018</t>
  </si>
  <si>
    <t>Polichinelle Malicieux</t>
  </si>
  <si>
    <t>RGBT-FR019</t>
  </si>
  <si>
    <t>Esprit de la Terre Immortel Aslla Piscu</t>
  </si>
  <si>
    <t>RGBT-FR020</t>
  </si>
  <si>
    <t>Esprit de la Terre Immortel Ccapac Apu</t>
  </si>
  <si>
    <t>RGBT-FR021</t>
  </si>
  <si>
    <t>Valefor Koa'ki Meiru</t>
  </si>
  <si>
    <t>RGBT-FR022</t>
  </si>
  <si>
    <t>Robot Vrille Koa'ki Meiru</t>
  </si>
  <si>
    <t>RGBT-FR023</t>
  </si>
  <si>
    <t>Gardien d'Onyx Koa'ki Meiru</t>
  </si>
  <si>
    <t>RGBT-FR024</t>
  </si>
  <si>
    <t>Dragon de Foudre Koa'ki Meiru</t>
  </si>
  <si>
    <t>RGBT-FR025</t>
  </si>
  <si>
    <t>Titan de Glace Koa'ki Meiru</t>
  </si>
  <si>
    <t>RGBT-FR026</t>
  </si>
  <si>
    <t>Démon des Tempêtes Koa'ki Meiru</t>
  </si>
  <si>
    <t>RGBT-FR027</t>
  </si>
  <si>
    <t>Golem Cérébral</t>
  </si>
  <si>
    <t>RGBT-FR028</t>
  </si>
  <si>
    <t>Centaure Minoen</t>
  </si>
  <si>
    <t>RGBT-FR029</t>
  </si>
  <si>
    <t>Super Psyborg</t>
  </si>
  <si>
    <t>RGBT-FR030</t>
  </si>
  <si>
    <t>Maître de la Destruction Psy</t>
  </si>
  <si>
    <t>RGBT-FR031</t>
  </si>
  <si>
    <t>Emissaire du Pandémonium</t>
  </si>
  <si>
    <t>RGBT-FR032</t>
  </si>
  <si>
    <t>Goliath de Pierre Oméga</t>
  </si>
  <si>
    <t>RGBT-FR033</t>
  </si>
  <si>
    <t>Chien Alien</t>
  </si>
  <si>
    <t>RGBT-FR034</t>
  </si>
  <si>
    <t>Soldat Triton</t>
  </si>
  <si>
    <t>RGBT-FR035</t>
  </si>
  <si>
    <t>Diva des Profondeurs</t>
  </si>
  <si>
    <t>RGBT-FR036</t>
  </si>
  <si>
    <t>Sirène Archère</t>
  </si>
  <si>
    <t>RGBT-FR037</t>
  </si>
  <si>
    <t>Dragon de Lave</t>
  </si>
  <si>
    <t>RGBT-FR038</t>
  </si>
  <si>
    <t>Garde Royal du Dragon</t>
  </si>
  <si>
    <t>RGBT-FR039</t>
  </si>
  <si>
    <t>Chasseresse B.G.</t>
  </si>
  <si>
    <t>RGBT-FR040</t>
  </si>
  <si>
    <t>Dragon Ailé, Seigneur des Explosions</t>
  </si>
  <si>
    <t>RGBT-FR041</t>
  </si>
  <si>
    <t>Aile Noire - Arsenal Aérien</t>
  </si>
  <si>
    <t>RGBT-FR042</t>
  </si>
  <si>
    <t>Dragon Electromécanique</t>
  </si>
  <si>
    <t>RGBT-FR043</t>
  </si>
  <si>
    <t>Hydre Dragonne</t>
  </si>
  <si>
    <t>RGBT-FR044</t>
  </si>
  <si>
    <t>Dragon Gishilnodon, Seigneur des Mers</t>
  </si>
  <si>
    <t>RGBT-FR045</t>
  </si>
  <si>
    <t>Un pour Un</t>
  </si>
  <si>
    <t>RGBT-FR046</t>
  </si>
  <si>
    <t>Confiance Spirituelle</t>
  </si>
  <si>
    <t>RGBT-FR047</t>
  </si>
  <si>
    <t>Epines Perfides</t>
  </si>
  <si>
    <t>RGBT-FR048</t>
  </si>
  <si>
    <t>Pot de Sorcellerie</t>
  </si>
  <si>
    <t>RGBT-FR049</t>
  </si>
  <si>
    <t>Puissance Merveilleuse</t>
  </si>
  <si>
    <t>RGBT-FR050</t>
  </si>
  <si>
    <t>Puissance du Vent</t>
  </si>
  <si>
    <t>RGBT-FR051</t>
  </si>
  <si>
    <t>Tourbillon Noir</t>
  </si>
  <si>
    <t>RGBT-FR052</t>
  </si>
  <si>
    <t>Décharge Robotique</t>
  </si>
  <si>
    <t>RGBT-FR053</t>
  </si>
  <si>
    <t>Perceuse et Tronçonneuse</t>
  </si>
  <si>
    <t>RGBT-FR054</t>
  </si>
  <si>
    <t>Unité de Réparation Morphtronique</t>
  </si>
  <si>
    <t>RGBT-FR055</t>
  </si>
  <si>
    <t>Noyau d'Energie Koa'ki Meiru</t>
  </si>
  <si>
    <t>RGBT-FR056</t>
  </si>
  <si>
    <t>Elimination Immédiate du Noyau d'Energie</t>
  </si>
  <si>
    <t>RGBT-FR057</t>
  </si>
  <si>
    <t>Synthèse d'Urgence</t>
  </si>
  <si>
    <t>RGBT-FR058</t>
  </si>
  <si>
    <t>Espace Psychique</t>
  </si>
  <si>
    <t>RGBT-FR059</t>
  </si>
  <si>
    <t>Modification Naturelle</t>
  </si>
  <si>
    <t>RGBT-FR060</t>
  </si>
  <si>
    <t>Fruit Suprême</t>
  </si>
  <si>
    <t>RGBT-FR061</t>
  </si>
  <si>
    <t>Graal Interdit</t>
  </si>
  <si>
    <t>RGBT-FR062</t>
  </si>
  <si>
    <t>Magie Apaisante</t>
  </si>
  <si>
    <t>RGBT-FR063</t>
  </si>
  <si>
    <t>Ellipse Miraculeuse</t>
  </si>
  <si>
    <t>RGBT-FR064</t>
  </si>
  <si>
    <t>Feu de la Colère</t>
  </si>
  <si>
    <t>RGBT-FR065</t>
  </si>
  <si>
    <t>Attrape-Syntoniseurs</t>
  </si>
  <si>
    <t>RGBT-FR066</t>
  </si>
  <si>
    <t>Abîme de Calamité</t>
  </si>
  <si>
    <t>RGBT-FR067</t>
  </si>
  <si>
    <t>Modification des Ténèbres</t>
  </si>
  <si>
    <t>RGBT-FR068</t>
  </si>
  <si>
    <t>Corbeaux Delta - Anti Retournement</t>
  </si>
  <si>
    <t>RGBT-FR069</t>
  </si>
  <si>
    <t>Modificateur de Niveau</t>
  </si>
  <si>
    <t>RGBT-FR070</t>
  </si>
  <si>
    <t>Plume de Duplication</t>
  </si>
  <si>
    <t>RGBT-FR071</t>
  </si>
  <si>
    <t>Paralysateur de Piège</t>
  </si>
  <si>
    <t>RGBT-FR072</t>
  </si>
  <si>
    <t>Prison Morphtronique</t>
  </si>
  <si>
    <t>RGBT-FR073</t>
  </si>
  <si>
    <t>Pouvoir Redoutable</t>
  </si>
  <si>
    <t>RGBT-FR074</t>
  </si>
  <si>
    <t>Laser à Visée Automatique</t>
  </si>
  <si>
    <t>RGBT-FR075</t>
  </si>
  <si>
    <t>Attaque des Rats Morts-Vivants</t>
  </si>
  <si>
    <t>RGBT-FR076</t>
  </si>
  <si>
    <t>Preuve d'Impuissance</t>
  </si>
  <si>
    <t>RGBT-FR077</t>
  </si>
  <si>
    <t>Calices du Temple d'Os</t>
  </si>
  <si>
    <t>RGBT-FR078</t>
  </si>
  <si>
    <t>Cimetière des Créatures Millénaires</t>
  </si>
  <si>
    <t>RGBT-FR079</t>
  </si>
  <si>
    <t>Renversement de Situation</t>
  </si>
  <si>
    <t>RGBT-FR080</t>
  </si>
  <si>
    <t>Miroirs de la Malédiction</t>
  </si>
  <si>
    <t>RGBT-FR081</t>
  </si>
  <si>
    <t>Champion de Guerre Koa'ki Meiru</t>
  </si>
  <si>
    <t>RGBT-FR082</t>
  </si>
  <si>
    <t>Seigneur Immortel</t>
  </si>
  <si>
    <t>RGBT-FR083</t>
  </si>
  <si>
    <t>Dragon Squelette Cuirassé</t>
  </si>
  <si>
    <t>RGBT-FR084</t>
  </si>
  <si>
    <t>Doudou</t>
  </si>
  <si>
    <t>RGBT-FR085</t>
  </si>
  <si>
    <t>Minotaure de Combat</t>
  </si>
  <si>
    <t>RGBT-FR086</t>
  </si>
  <si>
    <t>Roi des Bêtes</t>
  </si>
  <si>
    <t>RGBT-FR087</t>
  </si>
  <si>
    <t>Nid d'Hirondelle</t>
  </si>
  <si>
    <t>RGBT-FR088</t>
  </si>
  <si>
    <t>Submergement de Puissance</t>
  </si>
  <si>
    <t>RGBT-FR089</t>
  </si>
  <si>
    <t>Roi de la Furie</t>
  </si>
  <si>
    <t>RGBT-FR090</t>
  </si>
  <si>
    <t>Sort de la Douleur</t>
  </si>
  <si>
    <t>RGBT-FR091</t>
  </si>
  <si>
    <t>Dragon Ultime de Lumière</t>
  </si>
  <si>
    <t>RGBT-FR092</t>
  </si>
  <si>
    <t>Maître Ultime du Chaos</t>
  </si>
  <si>
    <t>RGBT-FR093</t>
  </si>
  <si>
    <t>Sphère du Chaos</t>
  </si>
  <si>
    <t>RGBT-FR094</t>
  </si>
  <si>
    <t>Bonhomme de Neige Carnivore</t>
  </si>
  <si>
    <t>RGBT-FR095</t>
  </si>
  <si>
    <t>Loutre des Arbres</t>
  </si>
  <si>
    <t>RGBT-FR096</t>
  </si>
  <si>
    <t>Ojama Rouge</t>
  </si>
  <si>
    <t>RGBT-FR097</t>
  </si>
  <si>
    <t>Ojama Bleu</t>
  </si>
  <si>
    <t>RGBT-FR098</t>
  </si>
  <si>
    <t>Village Ojama</t>
  </si>
  <si>
    <t>RGBT-FR099</t>
  </si>
  <si>
    <t>Empereur Sem</t>
  </si>
  <si>
    <t>RGBT-FRSE1</t>
  </si>
  <si>
    <t>RGBT-FRSE2</t>
  </si>
  <si>
    <t>RGBT-FRSP1</t>
  </si>
  <si>
    <t>ANPR-FR000</t>
  </si>
  <si>
    <t>Briseur de Garde, Sabre XX</t>
  </si>
  <si>
    <t>ANPR-FR001</t>
  </si>
  <si>
    <t>Kuribon</t>
  </si>
  <si>
    <t>ANPR-FR002</t>
  </si>
  <si>
    <t>Pixie Enchanté</t>
  </si>
  <si>
    <t>ANPR-FR003</t>
  </si>
  <si>
    <t>Licorne du Soleil</t>
  </si>
  <si>
    <t>ANPR-FR004</t>
  </si>
  <si>
    <t>Aile Noire - Mistral le Bouclier d'Argent</t>
  </si>
  <si>
    <t>ANPR-FR005</t>
  </si>
  <si>
    <t>Aile Noire - Vâyu l'Etendard de la Justice</t>
  </si>
  <si>
    <t>ANPR-FR006</t>
  </si>
  <si>
    <t>Aile Noire - Foehn la Chaîne d'Acier</t>
  </si>
  <si>
    <t>ANPR-FR007</t>
  </si>
  <si>
    <t>Aimant Morphtronique</t>
  </si>
  <si>
    <t>ANPR-FR008</t>
  </si>
  <si>
    <t>Bouffon Jongleur</t>
  </si>
  <si>
    <t>ANPR-FR009</t>
  </si>
  <si>
    <t>Bouffon Equilibriste</t>
  </si>
  <si>
    <t>ANPR-FR010</t>
  </si>
  <si>
    <t>Lumina, Demoiselle de Fortune</t>
  </si>
  <si>
    <t>ANPR-FR011</t>
  </si>
  <si>
    <t>Furie, Demoiselle de Fortune</t>
  </si>
  <si>
    <t>ANPR-FR012</t>
  </si>
  <si>
    <t>Bête Enfernité</t>
  </si>
  <si>
    <t>ANPR-FR013</t>
  </si>
  <si>
    <t>Canot de la Mer Sombre</t>
  </si>
  <si>
    <t>ANPR-FR014</t>
  </si>
  <si>
    <t>Bouée de la Mer Sombre</t>
  </si>
  <si>
    <t>ANPR-FR015</t>
  </si>
  <si>
    <t>Roquette Turbo</t>
  </si>
  <si>
    <t>ANPR-FR016</t>
  </si>
  <si>
    <t>Esprit de la Terre Immortel Cusillu</t>
  </si>
  <si>
    <t>ANPR-FR017</t>
  </si>
  <si>
    <t>Esprit de la Terre Immortel Chacu Challhua</t>
  </si>
  <si>
    <t>ANPR-FR018</t>
  </si>
  <si>
    <t>Golem Koa'ki Meiru</t>
  </si>
  <si>
    <t>ANPR-FR019</t>
  </si>
  <si>
    <t>Paladin Koa'ki Meiru</t>
  </si>
  <si>
    <t>ANPR-FR020</t>
  </si>
  <si>
    <t>Chasseur Koa'ki Meiru</t>
  </si>
  <si>
    <t>ANPR-FR021</t>
  </si>
  <si>
    <t>Djinn de Tornade Koa'ki Meiru</t>
  </si>
  <si>
    <t>ANPR-FR022</t>
  </si>
  <si>
    <t>Lancier Vortex Koa'ki Meiru</t>
  </si>
  <si>
    <t>ANPR-FR023</t>
  </si>
  <si>
    <t>Papillon du Chaos</t>
  </si>
  <si>
    <t>ANPR-FR024</t>
  </si>
  <si>
    <t>Cancrelat Sombre Lumineux</t>
  </si>
  <si>
    <t>ANPR-FR025</t>
  </si>
  <si>
    <t>Chasseur des Mers</t>
  </si>
  <si>
    <t>ANPR-FR026</t>
  </si>
  <si>
    <t>Dragon Divin Aquasar</t>
  </si>
  <si>
    <t>ANPR-FR027</t>
  </si>
  <si>
    <t>Artilleur Poissonborg</t>
  </si>
  <si>
    <t>ANPR-FR028</t>
  </si>
  <si>
    <t>Croiseur Requin</t>
  </si>
  <si>
    <t>ANPR-FR029</t>
  </si>
  <si>
    <t>Champion Psyborg Blindé</t>
  </si>
  <si>
    <t>ANPR-FR030</t>
  </si>
  <si>
    <t>Guerrière Génétique</t>
  </si>
  <si>
    <t>ANPR-FR031</t>
  </si>
  <si>
    <t>Chat Magique</t>
  </si>
  <si>
    <t>ANPR-FR032</t>
  </si>
  <si>
    <t>Docteur Cyborg</t>
  </si>
  <si>
    <t>ANPR-FR033</t>
  </si>
  <si>
    <t>Gremlin Blanc</t>
  </si>
  <si>
    <t>ANPR-FR034</t>
  </si>
  <si>
    <t>Foreur de Terrain Miné</t>
  </si>
  <si>
    <t>ANPR-FR035</t>
  </si>
  <si>
    <t>Tueur de Trolls, Sabre XX</t>
  </si>
  <si>
    <t>ANPR-FR036</t>
  </si>
  <si>
    <t>Caméléon Espion, Sabre XX</t>
  </si>
  <si>
    <t>ANPR-FR037</t>
  </si>
  <si>
    <t>Cerbère De La Cloche De Feu</t>
  </si>
  <si>
    <t>ANPR-FR038</t>
  </si>
  <si>
    <t>Ancien Primate Ecarlate</t>
  </si>
  <si>
    <t>ANPR-FR039</t>
  </si>
  <si>
    <t>Fauchon β</t>
  </si>
  <si>
    <t>ANPR-FR040</t>
  </si>
  <si>
    <t>Ancien Dragon Féerique</t>
  </si>
  <si>
    <t>ANPR-FR041</t>
  </si>
  <si>
    <t>Canon Turbo</t>
  </si>
  <si>
    <t>ANPR-FR042</t>
  </si>
  <si>
    <t>Archdémon Zombie Squelette</t>
  </si>
  <si>
    <t>ANPR-FR043</t>
  </si>
  <si>
    <t>Ancienne Vouivre Sacrée</t>
  </si>
  <si>
    <t>ANPR-FR044</t>
  </si>
  <si>
    <t>Gottoms, Sabre XX</t>
  </si>
  <si>
    <t>ANPR-FR045</t>
  </si>
  <si>
    <t>Onde de Libération</t>
  </si>
  <si>
    <t>ANPR-FR046</t>
  </si>
  <si>
    <t>Aile de Platine</t>
  </si>
  <si>
    <t>ANPR-FR047</t>
  </si>
  <si>
    <t>Pioche Evoluée</t>
  </si>
  <si>
    <t>ANPR-FR048</t>
  </si>
  <si>
    <t>Forêt Ancienne</t>
  </si>
  <si>
    <t>ANPR-FR049</t>
  </si>
  <si>
    <t>Secours d'Urgence</t>
  </si>
  <si>
    <t>ANPR-FR050</t>
  </si>
  <si>
    <t>Absorption Spirituelle</t>
  </si>
  <si>
    <t>ANPR-FR051</t>
  </si>
  <si>
    <t>Vision du Futur</t>
  </si>
  <si>
    <t>ANPR-FR052</t>
  </si>
  <si>
    <t>Compression de Noyau</t>
  </si>
  <si>
    <t>ANPR-FR053</t>
  </si>
  <si>
    <t>Explosion de Noyau</t>
  </si>
  <si>
    <t>ANPR-FR054</t>
  </si>
  <si>
    <t>Solidarité</t>
  </si>
  <si>
    <t>ANPR-FR055</t>
  </si>
  <si>
    <t>Canon à Pression Hydraulique</t>
  </si>
  <si>
    <t>ANPR-FR056</t>
  </si>
  <si>
    <t>Tsunami</t>
  </si>
  <si>
    <t>ANPR-FR057</t>
  </si>
  <si>
    <t>Laboratoire de Recherche Cérébrale</t>
  </si>
  <si>
    <t>ANPR-FR058</t>
  </si>
  <si>
    <t>Lacération de Sabre</t>
  </si>
  <si>
    <t>ANPR-FR059</t>
  </si>
  <si>
    <t>Epée d'Etincelles</t>
  </si>
  <si>
    <t>ANPR-FR060</t>
  </si>
  <si>
    <t>Explosion Infernale</t>
  </si>
  <si>
    <t>ANPR-FR061</t>
  </si>
  <si>
    <t>Ancienne Feuille</t>
  </si>
  <si>
    <t>ANPR-FR062</t>
  </si>
  <si>
    <t>Recherche de Fossiles</t>
  </si>
  <si>
    <t>ANPR-FR063</t>
  </si>
  <si>
    <t>Héritier Talentueux</t>
  </si>
  <si>
    <t>ANPR-FR064</t>
  </si>
  <si>
    <t>Trêve Solide</t>
  </si>
  <si>
    <t>ANPR-FR065</t>
  </si>
  <si>
    <t>Halo de Pixie</t>
  </si>
  <si>
    <t>ANPR-FR066</t>
  </si>
  <si>
    <t>Fée du Vent</t>
  </si>
  <si>
    <t>ANPR-FR067</t>
  </si>
  <si>
    <t>Tradition Impériale</t>
  </si>
  <si>
    <t>ANPR-FR068</t>
  </si>
  <si>
    <t>Dissonance</t>
  </si>
  <si>
    <t>ANPR-FR069</t>
  </si>
  <si>
    <t>Faux Pas Heureux</t>
  </si>
  <si>
    <t>ANPR-FR070</t>
  </si>
  <si>
    <t>Amulettes des Abysses</t>
  </si>
  <si>
    <t>ANPR-FR071</t>
  </si>
  <si>
    <t>Transfert de Dommages</t>
  </si>
  <si>
    <t>ANPR-FR072</t>
  </si>
  <si>
    <t>Téléportation de Combat</t>
  </si>
  <si>
    <t>ANPR-FR073</t>
  </si>
  <si>
    <t>Renforcement de Noyau</t>
  </si>
  <si>
    <t>ANPR-FR074</t>
  </si>
  <si>
    <t>Explosion du Noyau d'Energie</t>
  </si>
  <si>
    <t>ANPR-FR075</t>
  </si>
  <si>
    <t>Conflit des Eléments.</t>
  </si>
  <si>
    <t>ANPR-FR076</t>
  </si>
  <si>
    <t>Egide du Seigneur Dragon des Océans</t>
  </si>
  <si>
    <t>ANPR-FR077</t>
  </si>
  <si>
    <t>Âme Psychique</t>
  </si>
  <si>
    <t>ANPR-FR078</t>
  </si>
  <si>
    <t>Riposte de la Cloche de Feu</t>
  </si>
  <si>
    <t>ANPR-FR079</t>
  </si>
  <si>
    <t>Union svec l'Epée</t>
  </si>
  <si>
    <t>ANPR-FR080</t>
  </si>
  <si>
    <t>Grosse Colère</t>
  </si>
  <si>
    <t>ANPR-FR081</t>
  </si>
  <si>
    <t>Chevalier à l'Epée Serpent, Sabre XX</t>
  </si>
  <si>
    <t>ANPR-FR082</t>
  </si>
  <si>
    <t>Maître des Goules Koa'ki Meiru</t>
  </si>
  <si>
    <t>ANPR-FR083</t>
  </si>
  <si>
    <t>Gravirose Koa'ki Meiru</t>
  </si>
  <si>
    <t>ANPR-FR084</t>
  </si>
  <si>
    <t>Empereur Psychique</t>
  </si>
  <si>
    <t>ANPR-FR085</t>
  </si>
  <si>
    <t>Garde des Cartes</t>
  </si>
  <si>
    <t>ANPR-FR086</t>
  </si>
  <si>
    <t>Commando de la Cloche de Feu</t>
  </si>
  <si>
    <t>ANPR-FR087</t>
  </si>
  <si>
    <t>Pseudo Espace</t>
  </si>
  <si>
    <t>ANPR-FR088</t>
  </si>
  <si>
    <t>Fréquence d'Avidité</t>
  </si>
  <si>
    <t>ANPR-FR089</t>
  </si>
  <si>
    <t>Résurrection des Immortels</t>
  </si>
  <si>
    <t>ANPR-FR090</t>
  </si>
  <si>
    <t>Alakan le Chevalier Harlequin</t>
  </si>
  <si>
    <t>ANPR-FR091</t>
  </si>
  <si>
    <t>Armityle le Fantôme du Chaos</t>
  </si>
  <si>
    <t>ANPR-FR092</t>
  </si>
  <si>
    <t>Dragon de la Nuit Blanche</t>
  </si>
  <si>
    <t>ANPR-FR093</t>
  </si>
  <si>
    <t>Bloqueur de Cartes</t>
  </si>
  <si>
    <t>ANPR-FR094</t>
  </si>
  <si>
    <t>Gaia, Géant de Terre</t>
  </si>
  <si>
    <t>ANPR-FR095</t>
  </si>
  <si>
    <t>Brachios la Bête Lézard</t>
  </si>
  <si>
    <t>ANPR-FR096</t>
  </si>
  <si>
    <t>Gaap, Maître de la Guerre</t>
  </si>
  <si>
    <t>ANPR-FR097</t>
  </si>
  <si>
    <t>Ür Barbarosaure, Bête Mécanique</t>
  </si>
  <si>
    <t>ANPR-FR098</t>
  </si>
  <si>
    <t>Chariot de Feu</t>
  </si>
  <si>
    <t>ANPR-FR099</t>
  </si>
  <si>
    <t>Gaia, Héros Elémentaire</t>
  </si>
  <si>
    <t>ANPR-FRSE1</t>
  </si>
  <si>
    <t>ANPR-FRSE2</t>
  </si>
  <si>
    <t>Vouivre aux Yeux Rouges</t>
  </si>
  <si>
    <t>ANPR-FRSP1</t>
  </si>
  <si>
    <t>SOVR-FR000</t>
  </si>
  <si>
    <t>Scarabée Koa'ki Meiru</t>
  </si>
  <si>
    <t>SOVR-FR001</t>
  </si>
  <si>
    <t>Dragon Majestueux</t>
  </si>
  <si>
    <t>SOVR-FR002</t>
  </si>
  <si>
    <t>Xiaolong Poussière d'Etoile</t>
  </si>
  <si>
    <t>SOVR-FR003</t>
  </si>
  <si>
    <t>Guerrier Maximum</t>
  </si>
  <si>
    <t>SOVR-FR004</t>
  </si>
  <si>
    <t>Hors-la-Loi Synchronique</t>
  </si>
  <si>
    <t>SOVR-FR005</t>
  </si>
  <si>
    <t>Dévoreur de Niveau</t>
  </si>
  <si>
    <t>SOVR-FR006</t>
  </si>
  <si>
    <t>Gardien Zéro</t>
  </si>
  <si>
    <t>SOVR-FR007</t>
  </si>
  <si>
    <t>Alpha Leonis</t>
  </si>
  <si>
    <t>SOVR-FR008</t>
  </si>
  <si>
    <t>Nécromancien Enfernité</t>
  </si>
  <si>
    <t>SOVR-FR009</t>
  </si>
  <si>
    <t>Zéphyria, Demoiselle de Fortune</t>
  </si>
  <si>
    <t>SOVR-FR010</t>
  </si>
  <si>
    <t>Ondine, Demoiselle de Fortune</t>
  </si>
  <si>
    <t>SOVR-FR011</t>
  </si>
  <si>
    <t>Ténèbra, Demoiselle de Fortune</t>
  </si>
  <si>
    <t>SOVR-FR012</t>
  </si>
  <si>
    <t>Gaïa, Demoiselle de Fortune</t>
  </si>
  <si>
    <t>SOVR-FR013</t>
  </si>
  <si>
    <t>Magicienne Solitaire</t>
  </si>
  <si>
    <t>SOVR-FR014</t>
  </si>
  <si>
    <t>Catoblepas et la Sorcière du Destin</t>
  </si>
  <si>
    <t>SOVR-FR015</t>
  </si>
  <si>
    <t>Araignée des Ténèbres</t>
  </si>
  <si>
    <t>SOVR-FR016</t>
  </si>
  <si>
    <t>Araignée des Cavernes</t>
  </si>
  <si>
    <t>SOVR-FR017</t>
  </si>
  <si>
    <t>Araignée du Sacrifice</t>
  </si>
  <si>
    <t>SOVR-FR018</t>
  </si>
  <si>
    <t>Araignée Sniper</t>
  </si>
  <si>
    <t>SOVR-FR019</t>
  </si>
  <si>
    <t>Araignée Matriarche</t>
  </si>
  <si>
    <t>SOVR-FR020</t>
  </si>
  <si>
    <t>Gorgone Reptilia</t>
  </si>
  <si>
    <t>SOVR-FR021</t>
  </si>
  <si>
    <t>Méduse Reptilia</t>
  </si>
  <si>
    <t>SOVR-FR022</t>
  </si>
  <si>
    <t>Scylla Reptilia</t>
  </si>
  <si>
    <t>SOVR-FR023</t>
  </si>
  <si>
    <t>Vipère Reptilia</t>
  </si>
  <si>
    <t>SOVR-FR024</t>
  </si>
  <si>
    <t>Esprit de la Terre Immortel Ccarayhua</t>
  </si>
  <si>
    <t>SOVR-FR025</t>
  </si>
  <si>
    <t>Esprit de la Terre Immortel Uru</t>
  </si>
  <si>
    <t>SOVR-FR026</t>
  </si>
  <si>
    <t>Esprit de la Terre Immortel Wiraqocha Rasca</t>
  </si>
  <si>
    <t>SOVR-FR027</t>
  </si>
  <si>
    <t>Panthère de Mer Koa'ki Meiru</t>
  </si>
  <si>
    <t>SOVR-FR028</t>
  </si>
  <si>
    <t>Maître des Tours Koa'ki Meiru</t>
  </si>
  <si>
    <t>SOVR-FR029</t>
  </si>
  <si>
    <t>Magicien Syntonisateur</t>
  </si>
  <si>
    <t>SOVR-FR030</t>
  </si>
  <si>
    <t>Croisé d'Endymion</t>
  </si>
  <si>
    <t>SOVR-FR031</t>
  </si>
  <si>
    <t>Archer des Sylves</t>
  </si>
  <si>
    <t>SOVR-FR032</t>
  </si>
  <si>
    <t>Guerrier Démon du Lotus Ecarlate</t>
  </si>
  <si>
    <t>SOVR-FR033</t>
  </si>
  <si>
    <t>Champion Energétique</t>
  </si>
  <si>
    <t>SOVR-FR034</t>
  </si>
  <si>
    <t>Grenouille Démon</t>
  </si>
  <si>
    <t>SOVR-FR035</t>
  </si>
  <si>
    <t>Vaisseau Spatial Lord British</t>
  </si>
  <si>
    <t>SOVR-FR036</t>
  </si>
  <si>
    <t>Camélégant</t>
  </si>
  <si>
    <t>SOVR-FR037</t>
  </si>
  <si>
    <t>Démon Jinn, Juge des Rituels</t>
  </si>
  <si>
    <t>SOVR-FR038</t>
  </si>
  <si>
    <t>Démon Jinn, Maître des Rituels</t>
  </si>
  <si>
    <t>SOVR-FR039</t>
  </si>
  <si>
    <t>Northwenko, Déesse de la Rédemption</t>
  </si>
  <si>
    <t>SOVR-FR040</t>
  </si>
  <si>
    <t>Dragon des Etoiles Majestueux</t>
  </si>
  <si>
    <t>SOVR-FR041</t>
  </si>
  <si>
    <t>Aile Noire - Vent d'Argent le Suprême</t>
  </si>
  <si>
    <t>SOVR-FR042</t>
  </si>
  <si>
    <t>Lamia Reptilia</t>
  </si>
  <si>
    <t>SOVR-FR043</t>
  </si>
  <si>
    <t>Dragobruto Sombre</t>
  </si>
  <si>
    <t>SOVR-FR044</t>
  </si>
  <si>
    <t>Magicien Explosif</t>
  </si>
  <si>
    <t>SOVR-FR045</t>
  </si>
  <si>
    <t>Toile d'Araignée</t>
  </si>
  <si>
    <t>SOVR-FR046</t>
  </si>
  <si>
    <t>Tornade des Esprits de la Terre</t>
  </si>
  <si>
    <t>SOVR-FR047</t>
  </si>
  <si>
    <t>Colisée Sauvage</t>
  </si>
  <si>
    <t>SOVR-FR048</t>
  </si>
  <si>
    <t>Attaque des Phéromones</t>
  </si>
  <si>
    <t>SOVR-FR049</t>
  </si>
  <si>
    <t>Mue d'Evasion</t>
  </si>
  <si>
    <t>SOVR-FR050</t>
  </si>
  <si>
    <t>Créatures Reptilia</t>
  </si>
  <si>
    <t>SOVR-FR051</t>
  </si>
  <si>
    <t>Futur de Fortune</t>
  </si>
  <si>
    <t>SOVR-FR052</t>
  </si>
  <si>
    <t>Passage Temporel</t>
  </si>
  <si>
    <t>SOVR-FR053</t>
  </si>
  <si>
    <t>Armure de Noyau d'Energie</t>
  </si>
  <si>
    <t>SOVR-FR054</t>
  </si>
  <si>
    <t>Force Herculéenne</t>
  </si>
  <si>
    <t>SOVR-FR055</t>
  </si>
  <si>
    <t>Tempête d'Electricité Gémeau</t>
  </si>
  <si>
    <t>SOVR-FR056</t>
  </si>
  <si>
    <t>Rituel de la Rédemption</t>
  </si>
  <si>
    <t>SOVR-FR057</t>
  </si>
  <si>
    <t>Préparation des Rites</t>
  </si>
  <si>
    <t>SOVR-FR058</t>
  </si>
  <si>
    <t>Murène de Cupidité</t>
  </si>
  <si>
    <t>SOVR-FR059</t>
  </si>
  <si>
    <t>Forêt Sprituelle</t>
  </si>
  <si>
    <t>SOVR-FR060</t>
  </si>
  <si>
    <t>Invasion des Plantes Infernales</t>
  </si>
  <si>
    <t>SOVR-FR061</t>
  </si>
  <si>
    <t>Insecte à la Rescousse</t>
  </si>
  <si>
    <t>SOVR-FR062</t>
  </si>
  <si>
    <t>Pacte avec le Diable</t>
  </si>
  <si>
    <t>SOVR-FR063</t>
  </si>
  <si>
    <t>Erreur d'Invocation</t>
  </si>
  <si>
    <t>SOVR-FR064</t>
  </si>
  <si>
    <t>Barrière Synchro</t>
  </si>
  <si>
    <t>SOVR-FR065</t>
  </si>
  <si>
    <t>Prophétie du Souverain du Futur</t>
  </si>
  <si>
    <t>SOVR-FR066</t>
  </si>
  <si>
    <t>Changement de Destinée</t>
  </si>
  <si>
    <t>SOVR-FR067</t>
  </si>
  <si>
    <t>Fortune Familiale</t>
  </si>
  <si>
    <t>SOVR-FR068</t>
  </si>
  <si>
    <t>Larves d'Araignées</t>
  </si>
  <si>
    <t>SOVR-FR069</t>
  </si>
  <si>
    <t>Loup Déguisé en Agneau</t>
  </si>
  <si>
    <t>SOVR-FR070</t>
  </si>
  <si>
    <t>Fissure des Esprits de la Terre</t>
  </si>
  <si>
    <t>SOVR-FR071</t>
  </si>
  <si>
    <t>Hurlement des Esprits de la Terre</t>
  </si>
  <si>
    <t>SOVR-FR072</t>
  </si>
  <si>
    <t>Impulsion Extrême</t>
  </si>
  <si>
    <t>SOVR-FR073</t>
  </si>
  <si>
    <t>Force de l'Enfernité</t>
  </si>
  <si>
    <t>SOVR-FR074</t>
  </si>
  <si>
    <t>Noyau Absorbeur d'Habileté</t>
  </si>
  <si>
    <t>SOVR-FR075</t>
  </si>
  <si>
    <t>Compteur Gémeau</t>
  </si>
  <si>
    <t>SOVR-FR076</t>
  </si>
  <si>
    <t>Générateur Gémeau</t>
  </si>
  <si>
    <t>SOVR-FR077</t>
  </si>
  <si>
    <t>Briseur de Rituel</t>
  </si>
  <si>
    <t>SOVR-FR078</t>
  </si>
  <si>
    <t>Chant Funèbre Stygien</t>
  </si>
  <si>
    <t>SOVR-FR079</t>
  </si>
  <si>
    <t>Sceau de Cruauté</t>
  </si>
  <si>
    <t>SOVR-FR080</t>
  </si>
  <si>
    <t>Emissaire du Lotus Écarlate</t>
  </si>
  <si>
    <t>SOVR-FR081</t>
  </si>
  <si>
    <t>Maximus Koa'ki Meiru</t>
  </si>
  <si>
    <t>SOVR-FR082</t>
  </si>
  <si>
    <t>Shire l'Esprit, Seigneur Lumière</t>
  </si>
  <si>
    <t>SOVR-FR083</t>
  </si>
  <si>
    <t>Ryan le Voleur, Seigneur Lumière</t>
  </si>
  <si>
    <t>SOVR-FR084</t>
  </si>
  <si>
    <t>Babouin Jaune, Archer de la Forêt</t>
  </si>
  <si>
    <t>SOVR-FR085</t>
  </si>
  <si>
    <t>Scorpion Gémeau</t>
  </si>
  <si>
    <t>SOVR-FR086</t>
  </si>
  <si>
    <t>Requin Métabolique</t>
  </si>
  <si>
    <t>SOVR-FR087</t>
  </si>
  <si>
    <t>Résurrection des Esprits de la Terre</t>
  </si>
  <si>
    <t>SOVR-FR088</t>
  </si>
  <si>
    <t>Poison Reptilia</t>
  </si>
  <si>
    <t>SOVR-FR089</t>
  </si>
  <si>
    <t>Portail des Six</t>
  </si>
  <si>
    <t>SOVR-FR090</t>
  </si>
  <si>
    <t>Lapin des Ténèbres</t>
  </si>
  <si>
    <t>SOVR-FR091</t>
  </si>
  <si>
    <t>Château Lumineux</t>
  </si>
  <si>
    <t>SOVR-FR092</t>
  </si>
  <si>
    <t>Simorgh des Ténèbres</t>
  </si>
  <si>
    <t>SOVR-FR093</t>
  </si>
  <si>
    <t>Victoria</t>
  </si>
  <si>
    <t>SOVR-FR094</t>
  </si>
  <si>
    <t>Reine de Glace</t>
  </si>
  <si>
    <t>SOVR-FR095</t>
  </si>
  <si>
    <t>Démon Shutendoji</t>
  </si>
  <si>
    <t>SOVR-FR096</t>
  </si>
  <si>
    <t>Archange Kristya</t>
  </si>
  <si>
    <t>SOVR-FR097</t>
  </si>
  <si>
    <t>Gardien Eatos</t>
  </si>
  <si>
    <t>SOVR-FR098</t>
  </si>
  <si>
    <t>Dragon Malicieux Transparent</t>
  </si>
  <si>
    <t>SOVR-FR099</t>
  </si>
  <si>
    <t>Monde Transparent</t>
  </si>
  <si>
    <t>SOVR-FRSE1</t>
  </si>
  <si>
    <t>SOVR-FRSE2</t>
  </si>
  <si>
    <t>SOVR-FRSP1</t>
  </si>
  <si>
    <t>RGBT-ENSP1</t>
  </si>
  <si>
    <t>ABPF-FR000</t>
  </si>
  <si>
    <t>Prêtresse des Protecteurs du Tombeau</t>
  </si>
  <si>
    <t>ABPF-FR001</t>
  </si>
  <si>
    <t>Unicycular</t>
  </si>
  <si>
    <t>ABPF-FR002</t>
  </si>
  <si>
    <t>Bicular</t>
  </si>
  <si>
    <t>ABPF-FR003</t>
  </si>
  <si>
    <t>Tricular</t>
  </si>
  <si>
    <t>ABPF-FR004</t>
  </si>
  <si>
    <t>Perceuse Synchronique</t>
  </si>
  <si>
    <t>ABPF-FR005</t>
  </si>
  <si>
    <t>Ogre de la Tristesse de Sang</t>
  </si>
  <si>
    <t>ABPF-FR006</t>
  </si>
  <si>
    <t>Pendulier de Combat</t>
  </si>
  <si>
    <t>ABPF-FR007</t>
  </si>
  <si>
    <t>Enchanteur de Puissance</t>
  </si>
  <si>
    <t>ABPF-FR008</t>
  </si>
  <si>
    <t>Anneau Magique de Golem</t>
  </si>
  <si>
    <t>ABPF-FR009</t>
  </si>
  <si>
    <t>Envahisseur Surpuissant</t>
  </si>
  <si>
    <t>ABPF-FR010</t>
  </si>
  <si>
    <t>Insecte des Ténèbres</t>
  </si>
  <si>
    <t>ABPF-FR011</t>
  </si>
  <si>
    <t>Maître de l'Epée</t>
  </si>
  <si>
    <t>ABPF-FR012</t>
  </si>
  <si>
    <t>Sorcière de la Rose Noire</t>
  </si>
  <si>
    <t>ABPF-FR013</t>
  </si>
  <si>
    <t>Fée de la Rose</t>
  </si>
  <si>
    <t>ABPF-FR014</t>
  </si>
  <si>
    <t>Reine Dragon de la Destinée Tragique</t>
  </si>
  <si>
    <t>ABPF-FR015</t>
  </si>
  <si>
    <t>Servante Reptilia</t>
  </si>
  <si>
    <t>ABPF-FR016</t>
  </si>
  <si>
    <t>Protectrice Reptilia</t>
  </si>
  <si>
    <t>ABPF-FR017</t>
  </si>
  <si>
    <t>Naga Reptilia</t>
  </si>
  <si>
    <t>ABPF-FR018</t>
  </si>
  <si>
    <t>Vaskii Reptilia</t>
  </si>
  <si>
    <t>ABPF-FR019</t>
  </si>
  <si>
    <t>Oracle du Soleil</t>
  </si>
  <si>
    <t>ABPF-FR020</t>
  </si>
  <si>
    <t>Fourmi de Feu Ascator</t>
  </si>
  <si>
    <t>ABPF-FR021</t>
  </si>
  <si>
    <t>Idole Triste</t>
  </si>
  <si>
    <t>ABPF-FR022</t>
  </si>
  <si>
    <t>Apocatequil</t>
  </si>
  <si>
    <t>ABPF-FR023</t>
  </si>
  <si>
    <t>Supay</t>
  </si>
  <si>
    <t>ABPF-FR024</t>
  </si>
  <si>
    <t>Araignée Espion</t>
  </si>
  <si>
    <t>ABPF-FR025</t>
  </si>
  <si>
    <t>Chevalier d'Ur Koa'ki Meiru</t>
  </si>
  <si>
    <t>ABPF-FR026</t>
  </si>
  <si>
    <t>Garsem, Sabre XX</t>
  </si>
  <si>
    <t>ABPF-FR027</t>
  </si>
  <si>
    <t>Oracle des Protecteurs du Tombeau</t>
  </si>
  <si>
    <t>ABPF-FR028</t>
  </si>
  <si>
    <t>Héritier des Protecteurs du Tombeau</t>
  </si>
  <si>
    <t>ABPF-FR029</t>
  </si>
  <si>
    <t>Potan Sombre</t>
  </si>
  <si>
    <t>ABPF-FR030</t>
  </si>
  <si>
    <t>Déchiqueteur</t>
  </si>
  <si>
    <t>ABPF-FR031</t>
  </si>
  <si>
    <t>Pandaborg</t>
  </si>
  <si>
    <t>ABPF-FR032</t>
  </si>
  <si>
    <t>Codarus</t>
  </si>
  <si>
    <t>ABPF-FR033</t>
  </si>
  <si>
    <t>Lumière Sacrée</t>
  </si>
  <si>
    <t>ABPF-FR034</t>
  </si>
  <si>
    <t>Gundari</t>
  </si>
  <si>
    <t>ABPF-FR035</t>
  </si>
  <si>
    <t>Cyber Dragon Zwei</t>
  </si>
  <si>
    <t>ABPF-FR036</t>
  </si>
  <si>
    <t>Super Fuelman</t>
  </si>
  <si>
    <t>ABPF-FR037</t>
  </si>
  <si>
    <t>Démon Jinn, Nécromancien des Rituels</t>
  </si>
  <si>
    <t>ABPF-FR038</t>
  </si>
  <si>
    <t>Démon Jinn, Prophète des Rituels</t>
  </si>
  <si>
    <t>ABPF-FR039</t>
  </si>
  <si>
    <t>Garlandolf, Roi de la Destruction</t>
  </si>
  <si>
    <t>ABPF-FR040</t>
  </si>
  <si>
    <t>Dragon Rouge Majestueux</t>
  </si>
  <si>
    <t>ABPF-FR041</t>
  </si>
  <si>
    <t>Guerrier Foreur</t>
  </si>
  <si>
    <t>ABPF-FR042</t>
  </si>
  <si>
    <t>Inti le Dragon du Soleil</t>
  </si>
  <si>
    <t>ABPF-FR043</t>
  </si>
  <si>
    <t>Quilla le Dragon de la Lune</t>
  </si>
  <si>
    <t>ABPF-FR044</t>
  </si>
  <si>
    <t>Hyunlei, Sabre XX</t>
  </si>
  <si>
    <t>ABPF-FR045</t>
  </si>
  <si>
    <t>Cartes de l'Harmonie</t>
  </si>
  <si>
    <t>ABPF-FR046</t>
  </si>
  <si>
    <t>Variétés en Vrac</t>
  </si>
  <si>
    <t>ABPF-FR047</t>
  </si>
  <si>
    <t>Rage Reptilia</t>
  </si>
  <si>
    <t>ABPF-FR048</t>
  </si>
  <si>
    <t>Force Supérieure</t>
  </si>
  <si>
    <t>ABPF-FR049</t>
  </si>
  <si>
    <t>Renaissance de la Vipère</t>
  </si>
  <si>
    <t>ABPF-FR050</t>
  </si>
  <si>
    <t>Temple du Soleil</t>
  </si>
  <si>
    <t>ABPF-FR051</t>
  </si>
  <si>
    <t>Roquette Autoguidée</t>
  </si>
  <si>
    <t>ABPF-FR052</t>
  </si>
  <si>
    <t>Destruction ! Pioche !</t>
  </si>
  <si>
    <t>ABPF-FR053</t>
  </si>
  <si>
    <t>Piolet de Puissance</t>
  </si>
  <si>
    <t>ABPF-FR054</t>
  </si>
  <si>
    <t>Antre des Araignées</t>
  </si>
  <si>
    <t>ABPF-FR055</t>
  </si>
  <si>
    <t>Laboratoire du Noyau d'Energie</t>
  </si>
  <si>
    <t>ABPF-FR056</t>
  </si>
  <si>
    <t>Stèle des Protecteurs du Tombeau</t>
  </si>
  <si>
    <t>ABPF-FR057</t>
  </si>
  <si>
    <t>Chaîne de Montage Robotique</t>
  </si>
  <si>
    <t>ABPF-FR058</t>
  </si>
  <si>
    <t>Rituel de Destruction</t>
  </si>
  <si>
    <t>ABPF-FR059</t>
  </si>
  <si>
    <t>Âme Ascendante</t>
  </si>
  <si>
    <t>ABPF-FR060</t>
  </si>
  <si>
    <t>Cage Rituelle</t>
  </si>
  <si>
    <t>ABPF-FR061</t>
  </si>
  <si>
    <t>Pot de Bienveillance</t>
  </si>
  <si>
    <t>ABPF-FR062</t>
  </si>
  <si>
    <t>Contrôle Synchronique</t>
  </si>
  <si>
    <t>ABPF-FR063</t>
  </si>
  <si>
    <t>Portes du Destin</t>
  </si>
  <si>
    <t>ABPF-FR064</t>
  </si>
  <si>
    <t>Chaîne Démoniaque</t>
  </si>
  <si>
    <t>ABPF-FR065</t>
  </si>
  <si>
    <t>Reflet de la Nature</t>
  </si>
  <si>
    <t>ABPF-FR066</t>
  </si>
  <si>
    <t>Constriction Reptilienne</t>
  </si>
  <si>
    <t>ABPF-FR067</t>
  </si>
  <si>
    <t>Eruption Solaire</t>
  </si>
  <si>
    <t>ABPF-FR068</t>
  </si>
  <si>
    <t>Offrande aux Immortels</t>
  </si>
  <si>
    <t>ABPF-FR069</t>
  </si>
  <si>
    <t>Potion de Destruction</t>
  </si>
  <si>
    <t>ABPF-FR070</t>
  </si>
  <si>
    <t>Appel de la Faucheuse</t>
  </si>
  <si>
    <t>ABPF-FR071</t>
  </si>
  <si>
    <t>Fil de Chasse</t>
  </si>
  <si>
    <t>ABPF-FR072</t>
  </si>
  <si>
    <t>Désintégration de Noyau</t>
  </si>
  <si>
    <t>ABPF-FR073</t>
  </si>
  <si>
    <t>Ravin du Sabre</t>
  </si>
  <si>
    <t>ABPF-FR074</t>
  </si>
  <si>
    <t>Roi Machine - 3000 AV. J.-C.</t>
  </si>
  <si>
    <t>ABPF-FR075</t>
  </si>
  <si>
    <t>Cerveau Alien</t>
  </si>
  <si>
    <t>ABPF-FR076</t>
  </si>
  <si>
    <t>Temple Oublié des Profondeurs</t>
  </si>
  <si>
    <t>ABPF-FR077</t>
  </si>
  <si>
    <t>Conspiration du Syntoniseur</t>
  </si>
  <si>
    <t>ABPF-FR078</t>
  </si>
  <si>
    <t>Malédiction Psychique</t>
  </si>
  <si>
    <t>ABPF-FR079</t>
  </si>
  <si>
    <t>Faux Big Bang</t>
  </si>
  <si>
    <t>ABPF-FR080</t>
  </si>
  <si>
    <t>Univers Inversé</t>
  </si>
  <si>
    <t>ABPF-FR081</t>
  </si>
  <si>
    <t>Emmersblade, Sabre XX</t>
  </si>
  <si>
    <t>ABPF-FR082</t>
  </si>
  <si>
    <t>Alchimiste de la Magie Noire</t>
  </si>
  <si>
    <t>ABPF-FR083</t>
  </si>
  <si>
    <t>Super Méga Agile Hamster</t>
  </si>
  <si>
    <t>ABPF-FR084</t>
  </si>
  <si>
    <t>Videur Cactus</t>
  </si>
  <si>
    <t>ABPF-FR085</t>
  </si>
  <si>
    <t>Garde Draconique</t>
  </si>
  <si>
    <t>ABPF-FR086</t>
  </si>
  <si>
    <t>Dragon des Profondeurs</t>
  </si>
  <si>
    <t>ABPF-FR087</t>
  </si>
  <si>
    <t>Démon Jinn, Exorciste des Rituels</t>
  </si>
  <si>
    <t>ABPF-FR088</t>
  </si>
  <si>
    <t>Esprit de la Terre Linewalker</t>
  </si>
  <si>
    <t>ABPF-FR089</t>
  </si>
  <si>
    <t>Unité de Transport Cellulaire</t>
  </si>
  <si>
    <t>ABPF-FR090</t>
  </si>
  <si>
    <t>Vent Dogra</t>
  </si>
  <si>
    <t>ABPF-FR091</t>
  </si>
  <si>
    <t>Berfomet</t>
  </si>
  <si>
    <t>ABPF-FR092</t>
  </si>
  <si>
    <t>Chimère, Bête Mythique Volante</t>
  </si>
  <si>
    <t>ABPF-FR093</t>
  </si>
  <si>
    <t>Viser Des le Maléfique</t>
  </si>
  <si>
    <t>ABPF-FR094</t>
  </si>
  <si>
    <t>Explosion Maléfique</t>
  </si>
  <si>
    <t>ABPF-FR095</t>
  </si>
  <si>
    <t>Ptérosaure Bouclier</t>
  </si>
  <si>
    <t>ABPF-FR096</t>
  </si>
  <si>
    <t>Arachnée Souterraine</t>
  </si>
  <si>
    <t>ABPF-FR097</t>
  </si>
  <si>
    <t>Zeman, Roi Singe Démoniaque</t>
  </si>
  <si>
    <t>ABPF-FR098</t>
  </si>
  <si>
    <t>Commandant des Crânes</t>
  </si>
  <si>
    <t>ABPF-FR099</t>
  </si>
  <si>
    <t>Ver Bouclier</t>
  </si>
  <si>
    <t>ABPF-FRSE1</t>
  </si>
  <si>
    <t>Dandelion</t>
  </si>
  <si>
    <t>ABPF-FRSE2</t>
  </si>
  <si>
    <t>Dragon Sombre Métallique aux Yeux Rouges</t>
  </si>
  <si>
    <t>ABPF-FRSP1</t>
  </si>
  <si>
    <t>TSHD-FR000</t>
  </si>
  <si>
    <t>Chevalier Epouvantard, Sabre XX</t>
  </si>
  <si>
    <t>TSHD-FR001</t>
  </si>
  <si>
    <t>Aile Noire - Ghibli le Vent Flamboyant</t>
  </si>
  <si>
    <t>TSHD-FR002</t>
  </si>
  <si>
    <t>Aile Noire - Rafale la Bourrasque</t>
  </si>
  <si>
    <t>TSHD-FR003</t>
  </si>
  <si>
    <t>Aile Noire - Brise le Zéphyr</t>
  </si>
  <si>
    <t>TSHD-FR004</t>
  </si>
  <si>
    <t>Alternateur Synchronique</t>
  </si>
  <si>
    <t>TSHD-FR005</t>
  </si>
  <si>
    <t>Briseur de Carte</t>
  </si>
  <si>
    <t>TSHD-FR006</t>
  </si>
  <si>
    <t>Appareil de Support</t>
  </si>
  <si>
    <t>TSHD-FR007</t>
  </si>
  <si>
    <t>Quaterback Archdémon</t>
  </si>
  <si>
    <t>TSHD-FR008</t>
  </si>
  <si>
    <t>Dragon Rasta</t>
  </si>
  <si>
    <t>TSHD-FR009</t>
  </si>
  <si>
    <t>Gardien de la Paix</t>
  </si>
  <si>
    <t>TSHD-FR010</t>
  </si>
  <si>
    <t>Résonateur des Flammes</t>
  </si>
  <si>
    <t>TSHD-FR011</t>
  </si>
  <si>
    <t>Aimant Synchro</t>
  </si>
  <si>
    <t>TSHD-FR012</t>
  </si>
  <si>
    <t>Mirage Enfernité</t>
  </si>
  <si>
    <t>TSHD-FR013</t>
  </si>
  <si>
    <t>Rechargeur Enfernité</t>
  </si>
  <si>
    <t>TSHD-FR014</t>
  </si>
  <si>
    <t>Scarabée Enfernité</t>
  </si>
  <si>
    <t>TSHD-FR015</t>
  </si>
  <si>
    <t>Vengeur Enfernité</t>
  </si>
  <si>
    <t>TSHD-FR016</t>
  </si>
  <si>
    <t>Rose de Résurrection</t>
  </si>
  <si>
    <t>TSHD-FR017</t>
  </si>
  <si>
    <t>Nettoyeur Morphtronique</t>
  </si>
  <si>
    <t>TSHD-FR018</t>
  </si>
  <si>
    <t>Oiseau de Rose</t>
  </si>
  <si>
    <t>TSHD-FR019</t>
  </si>
  <si>
    <t>Spore</t>
  </si>
  <si>
    <t>TSHD-FR020</t>
  </si>
  <si>
    <t>Sagittaire Féerique</t>
  </si>
  <si>
    <t>TSHD-FR021</t>
  </si>
  <si>
    <t>Faucon Bionique</t>
  </si>
  <si>
    <t>TSHD-FR022</t>
  </si>
  <si>
    <t>Prisomate Cerise</t>
  </si>
  <si>
    <t>TSHD-FR023</t>
  </si>
  <si>
    <t>Chien Magique</t>
  </si>
  <si>
    <t>TSHD-FR024</t>
  </si>
  <si>
    <t>Lyna l'Invocatrice de Lumière</t>
  </si>
  <si>
    <t>TSHD-FR025</t>
  </si>
  <si>
    <t>Electro-Girafe</t>
  </si>
  <si>
    <t>TSHD-FR026</t>
  </si>
  <si>
    <t>Electro-Renard</t>
  </si>
  <si>
    <t>TSHD-FR027</t>
  </si>
  <si>
    <t>Electro-Pic Vert</t>
  </si>
  <si>
    <t>TSHD-FR028</t>
  </si>
  <si>
    <t>Golem de Sable Koa'ki Meiru</t>
  </si>
  <si>
    <t>TSHD-FR029</t>
  </si>
  <si>
    <t>Roi de la Destruction Mémorielle</t>
  </si>
  <si>
    <t>TSHD-FR030</t>
  </si>
  <si>
    <t>Delta Tri</t>
  </si>
  <si>
    <t>TSHD-FR031</t>
  </si>
  <si>
    <t>Trigon</t>
  </si>
  <si>
    <t>TSHD-FR032</t>
  </si>
  <si>
    <t>Testudo Erat Numen</t>
  </si>
  <si>
    <t>TSHD-FR033</t>
  </si>
  <si>
    <t>Crapaud Samouraï</t>
  </si>
  <si>
    <t>TSHD-FR034</t>
  </si>
  <si>
    <t>Homme-Batterie AAA</t>
  </si>
  <si>
    <t>TSHD-FR035</t>
  </si>
  <si>
    <t>Homme-Batterie à Combustible</t>
  </si>
  <si>
    <t>TSHD-FR036</t>
  </si>
  <si>
    <t>Souris des Clés</t>
  </si>
  <si>
    <t>TSHD-FR037</t>
  </si>
  <si>
    <t>Destructeur de Noyau, Allié de la Justice</t>
  </si>
  <si>
    <t>TSHD-FR038</t>
  </si>
  <si>
    <t>Chasseur Plumes Noires</t>
  </si>
  <si>
    <t>TSHD-FR039</t>
  </si>
  <si>
    <t>Héraut de la Perfection</t>
  </si>
  <si>
    <t>TSHD-FR040</t>
  </si>
  <si>
    <t>Dragon Ailes Sombres</t>
  </si>
  <si>
    <t>TSHD-FR041</t>
  </si>
  <si>
    <t>Roi Archdémon du Chaos</t>
  </si>
  <si>
    <t>TSHD-FR042</t>
  </si>
  <si>
    <t>Dragon de la Catastrophe Enfernité</t>
  </si>
  <si>
    <t>TSHD-FR043</t>
  </si>
  <si>
    <t>Rose Splendide</t>
  </si>
  <si>
    <t>TSHD-FR044</t>
  </si>
  <si>
    <t>Déesse du Chaos</t>
  </si>
  <si>
    <t>TSHD-FR045</t>
  </si>
  <si>
    <t>Mitrailleuse Ailes Sombres</t>
  </si>
  <si>
    <t>TSHD-FR046</t>
  </si>
  <si>
    <t>Cartes Plumes Noires</t>
  </si>
  <si>
    <t>TSHD-FR047</t>
  </si>
  <si>
    <t>Zéro Maximum</t>
  </si>
  <si>
    <t>TSHD-FR048</t>
  </si>
  <si>
    <t>Canon Enfernité</t>
  </si>
  <si>
    <t>TSHD-FR049</t>
  </si>
  <si>
    <t>Néant Absolu</t>
  </si>
  <si>
    <t>TSHD-FR050</t>
  </si>
  <si>
    <t>Fréquence de Perturbation</t>
  </si>
  <si>
    <t>TSHD-FR051</t>
  </si>
  <si>
    <t>Pyramide des Merveilles</t>
  </si>
  <si>
    <t>TSHD-FR052</t>
  </si>
  <si>
    <t>Fontaine du Ciel</t>
  </si>
  <si>
    <t>TSHD-FR053</t>
  </si>
  <si>
    <t>Dragon Laser</t>
  </si>
  <si>
    <t>TSHD-FR054</t>
  </si>
  <si>
    <t>Electro-Cube</t>
  </si>
  <si>
    <t>TSHD-FR055</t>
  </si>
  <si>
    <t>Bouclier Electromagnétique</t>
  </si>
  <si>
    <t>TSHD-FR056</t>
  </si>
  <si>
    <t>Appel du Ver</t>
  </si>
  <si>
    <t>TSHD-FR057</t>
  </si>
  <si>
    <t>Triangle Magique de la Barrière de Glace</t>
  </si>
  <si>
    <t>TSHD-FR058</t>
  </si>
  <si>
    <t>Réinitialisation Koa'ki Meiru !</t>
  </si>
  <si>
    <t>TSHD-FR059</t>
  </si>
  <si>
    <t>Aube du Héraut</t>
  </si>
  <si>
    <t>TSHD-FR060</t>
  </si>
  <si>
    <t>Cimetière Interdit</t>
  </si>
  <si>
    <t>TSHD-FR061</t>
  </si>
  <si>
    <t>Absorption de Lumière</t>
  </si>
  <si>
    <t>TSHD-FR062</t>
  </si>
  <si>
    <t>Couloir de l'Agonie</t>
  </si>
  <si>
    <t>TSHD-FR063</t>
  </si>
  <si>
    <t>Armature de Puissance</t>
  </si>
  <si>
    <t>TSHD-FR064</t>
  </si>
  <si>
    <t>Aile Noire - Bourrasque</t>
  </si>
  <si>
    <t>TSHD-FR065</t>
  </si>
  <si>
    <t>Aile Noire - Bombardement</t>
  </si>
  <si>
    <t>TSHD-FR066</t>
  </si>
  <si>
    <t>Tonnerre Sombre</t>
  </si>
  <si>
    <t>TSHD-FR067</t>
  </si>
  <si>
    <t>Défense Anti-Mines</t>
  </si>
  <si>
    <t>TSHD-FR068</t>
  </si>
  <si>
    <t>Miroir Enfernité</t>
  </si>
  <si>
    <t>TSHD-FR069</t>
  </si>
  <si>
    <t>Foudre Enfernité</t>
  </si>
  <si>
    <t>TSHD-FR070</t>
  </si>
  <si>
    <t>Portail de la Douleur</t>
  </si>
  <si>
    <t>TSHD-FR071</t>
  </si>
  <si>
    <t>Pandémonium Enfernité</t>
  </si>
  <si>
    <t>TSHD-FR072</t>
  </si>
  <si>
    <t>Main Fantôme</t>
  </si>
  <si>
    <t>TSHD-FR073</t>
  </si>
  <si>
    <t>Esprit Vengeurs</t>
  </si>
  <si>
    <t>TSHD-FR074</t>
  </si>
  <si>
    <t>Bombardement de Pétales</t>
  </si>
  <si>
    <t>TSHD-FR075</t>
  </si>
  <si>
    <t>Rassemblement Morphtronique !</t>
  </si>
  <si>
    <t>TSHD-FR076</t>
  </si>
  <si>
    <t>Coupure de Courant</t>
  </si>
  <si>
    <t>TSHD-FR077</t>
  </si>
  <si>
    <t>Bouclier Koa'ki Meiru</t>
  </si>
  <si>
    <t>TSHD-FR078</t>
  </si>
  <si>
    <t>Brèche Interdimensionnelle</t>
  </si>
  <si>
    <t>TSHD-FR079</t>
  </si>
  <si>
    <t>Propulsion Synchronique</t>
  </si>
  <si>
    <t>TSHD-FR080</t>
  </si>
  <si>
    <t>Trappe du Chaos</t>
  </si>
  <si>
    <t>TSHD-FR081</t>
  </si>
  <si>
    <t>Âme Sombre, Sabre XX</t>
  </si>
  <si>
    <t>TSHD-FR082</t>
  </si>
  <si>
    <t>Prototype Koa'ki Meiru</t>
  </si>
  <si>
    <t>TSHD-FR083</t>
  </si>
  <si>
    <t>Snyffus</t>
  </si>
  <si>
    <t>TSHD-FR084</t>
  </si>
  <si>
    <t>Poisson Lune Agile</t>
  </si>
  <si>
    <t>TSHD-FR085</t>
  </si>
  <si>
    <t>Akz, le Guerrier Puma</t>
  </si>
  <si>
    <t>TSHD-FR086</t>
  </si>
  <si>
    <t>Chambre Forte du Sabre</t>
  </si>
  <si>
    <t>TSHD-FR087</t>
  </si>
  <si>
    <t>Surfréquençage de Noyau</t>
  </si>
  <si>
    <t>TSHD-FR088</t>
  </si>
  <si>
    <t>Vague d'Energie Infernale</t>
  </si>
  <si>
    <t>TSHD-FR089</t>
  </si>
  <si>
    <t>Barrière Enfernité</t>
  </si>
  <si>
    <t>TSHD-FR090</t>
  </si>
  <si>
    <t>Contrôleur Genex</t>
  </si>
  <si>
    <t>TSHD-FR091</t>
  </si>
  <si>
    <t>Fée Aquatique Genex</t>
  </si>
  <si>
    <t>TSHD-FR092</t>
  </si>
  <si>
    <t>Chercheur Genex</t>
  </si>
  <si>
    <t>TSHD-FR093</t>
  </si>
  <si>
    <t>Palomuro, Sabre X</t>
  </si>
  <si>
    <t>TSHD-FR094</t>
  </si>
  <si>
    <t>Pashuul, Sabre X</t>
  </si>
  <si>
    <t>TSHD-FR095</t>
  </si>
  <si>
    <t>Hydro Genex</t>
  </si>
  <si>
    <t>TSHD-FR096</t>
  </si>
  <si>
    <t>Contemplateur de Lumière, Allié de la Justice</t>
  </si>
  <si>
    <t>TSHD-FR097</t>
  </si>
  <si>
    <t>Neutron Genex</t>
  </si>
  <si>
    <t>TSHD-FR098</t>
  </si>
  <si>
    <t>Destructeur Enfernité</t>
  </si>
  <si>
    <t>TSHD-FR099</t>
  </si>
  <si>
    <t>Bergzak Koa'ki Meiru</t>
  </si>
  <si>
    <t>TSHD-FRSP1</t>
  </si>
  <si>
    <t>DREV-FR000</t>
  </si>
  <si>
    <t>Archdémon de Ferraille</t>
  </si>
  <si>
    <t>DREV-FR001</t>
  </si>
  <si>
    <t>Géant Sismique</t>
  </si>
  <si>
    <t>DREV-FR002</t>
  </si>
  <si>
    <t>Illusionniste d'Effet</t>
  </si>
  <si>
    <t>DREV-FR003</t>
  </si>
  <si>
    <t>Guerrier de Rapidité</t>
  </si>
  <si>
    <t>DREV-FR004</t>
  </si>
  <si>
    <t>Dévoreur de Dommages</t>
  </si>
  <si>
    <t>DREV-FR005</t>
  </si>
  <si>
    <t>Changeur A/D</t>
  </si>
  <si>
    <t>DREV-FR006</t>
  </si>
  <si>
    <t>Gardien de la Citadelle</t>
  </si>
  <si>
    <t>DREV-FR007</t>
  </si>
  <si>
    <t>Opossum Taquin</t>
  </si>
  <si>
    <t>DREV-FR008</t>
  </si>
  <si>
    <t>Gorille Narcissique</t>
  </si>
  <si>
    <t>DREV-FR009</t>
  </si>
  <si>
    <t>Diablotin Unicorne</t>
  </si>
  <si>
    <t>DREV-FR010</t>
  </si>
  <si>
    <t>Monocéros</t>
  </si>
  <si>
    <t>DREV-FR011</t>
  </si>
  <si>
    <t>Chevalier Unicorne D.D.</t>
  </si>
  <si>
    <t>DREV-FR012</t>
  </si>
  <si>
    <t>Picolaton</t>
  </si>
  <si>
    <t>DREV-FR013</t>
  </si>
  <si>
    <t>Re'em Bicorne</t>
  </si>
  <si>
    <t>DREV-FR014</t>
  </si>
  <si>
    <t>Taupe Minière</t>
  </si>
  <si>
    <t>DREV-FR015</t>
  </si>
  <si>
    <t>Guerrier au Trident</t>
  </si>
  <si>
    <t>DREV-FR016</t>
  </si>
  <si>
    <t>Griffon Delta</t>
  </si>
  <si>
    <t>DREV-FR017</t>
  </si>
  <si>
    <t>Rhinotaurus</t>
  </si>
  <si>
    <t>DREV-FR018</t>
  </si>
  <si>
    <t>Hypnocorne</t>
  </si>
  <si>
    <t>DREV-FR019</t>
  </si>
  <si>
    <t>Chimère de Ferraille</t>
  </si>
  <si>
    <t>DREV-FR020</t>
  </si>
  <si>
    <t>Gobelin de Ferraille</t>
  </si>
  <si>
    <t>DREV-FR021</t>
  </si>
  <si>
    <t>Bête de Ferraille</t>
  </si>
  <si>
    <t>DREV-FR022</t>
  </si>
  <si>
    <t>Chasseur de Ferraille</t>
  </si>
  <si>
    <t>DREV-FR023</t>
  </si>
  <si>
    <t>Golem de Ferraille</t>
  </si>
  <si>
    <t>DREV-FR024</t>
  </si>
  <si>
    <t>Electro-Poisson</t>
  </si>
  <si>
    <t>DREV-FR025</t>
  </si>
  <si>
    <t>Electro-Lémur</t>
  </si>
  <si>
    <t>DREV-FR026</t>
  </si>
  <si>
    <t>Electro-Faisan</t>
  </si>
  <si>
    <t>DREV-FR027</t>
  </si>
  <si>
    <t>Moustique Naturia</t>
  </si>
  <si>
    <t>DREV-FR028</t>
  </si>
  <si>
    <t>Haricots Naturia</t>
  </si>
  <si>
    <t>DREV-FR029</t>
  </si>
  <si>
    <t>Pousse de Bambou Naturia</t>
  </si>
  <si>
    <t>DREV-FR030</t>
  </si>
  <si>
    <t>Shaman Amazonesse</t>
  </si>
  <si>
    <t>DREV-FR031</t>
  </si>
  <si>
    <t>Apprentie Amazonesse</t>
  </si>
  <si>
    <t>DREV-FR032</t>
  </si>
  <si>
    <t>Reine Amazonesse</t>
  </si>
  <si>
    <t>DREV-FR033</t>
  </si>
  <si>
    <t>Chat au Cadenas</t>
  </si>
  <si>
    <t>DREV-FR034</t>
  </si>
  <si>
    <t>Eléphanimbus</t>
  </si>
  <si>
    <t>DREV-FR035</t>
  </si>
  <si>
    <t>Fusionniste Synchro</t>
  </si>
  <si>
    <t>DREV-FR036</t>
  </si>
  <si>
    <t>Gofer Ambitieux</t>
  </si>
  <si>
    <t>DREV-FR037</t>
  </si>
  <si>
    <t>Ogre Psychique</t>
  </si>
  <si>
    <t>DREV-FR038</t>
  </si>
  <si>
    <t>Draco Equiste, Paladin Dragon</t>
  </si>
  <si>
    <t>DREV-FR039</t>
  </si>
  <si>
    <t>Démon Ultime Kinésique</t>
  </si>
  <si>
    <t>DREV-FR040</t>
  </si>
  <si>
    <t>Licorne du Tonnerre</t>
  </si>
  <si>
    <t>DREV-FR041</t>
  </si>
  <si>
    <t>Bicorne Vortex</t>
  </si>
  <si>
    <t>DREV-FR042</t>
  </si>
  <si>
    <t>Tricorne de la Foudre</t>
  </si>
  <si>
    <t>DREV-FR043</t>
  </si>
  <si>
    <t>Dragon de Ferraille</t>
  </si>
  <si>
    <t>DREV-FR044</t>
  </si>
  <si>
    <t>Electro-Chimère</t>
  </si>
  <si>
    <t>DREV-FR045</t>
  </si>
  <si>
    <t>Attaque en Angle Mort</t>
  </si>
  <si>
    <t>DREV-FR046</t>
  </si>
  <si>
    <t>Double Cyclone</t>
  </si>
  <si>
    <t>DREV-FR047</t>
  </si>
  <si>
    <t>Cour de Ferraille</t>
  </si>
  <si>
    <t>DREV-FR048</t>
  </si>
  <si>
    <t>Orage de Ferraille</t>
  </si>
  <si>
    <t>DREV-FR049</t>
  </si>
  <si>
    <t>Reflet de Ferraille</t>
  </si>
  <si>
    <t>DREV-FR050</t>
  </si>
  <si>
    <t>Electro-Sphèrum</t>
  </si>
  <si>
    <t>DREV-FR051</t>
  </si>
  <si>
    <t>Forêt Naturia</t>
  </si>
  <si>
    <t>DREV-FR052</t>
  </si>
  <si>
    <t>Mousse Lumineuse Landoise</t>
  </si>
  <si>
    <t>DREV-FR053</t>
  </si>
  <si>
    <t>Village Amazonesse</t>
  </si>
  <si>
    <t>DREV-FR054</t>
  </si>
  <si>
    <t>Combativité Amazonesse</t>
  </si>
  <si>
    <t>DREV-FR055</t>
  </si>
  <si>
    <t>Puissance de la Licorne</t>
  </si>
  <si>
    <t>DREV-FR056</t>
  </si>
  <si>
    <t>Rage Bestiale</t>
  </si>
  <si>
    <t>DREV-FR057</t>
  </si>
  <si>
    <t>Fusion Synchro Miracle</t>
  </si>
  <si>
    <t>DREV-FR058</t>
  </si>
  <si>
    <t>Pestilence</t>
  </si>
  <si>
    <t>DREV-FR059</t>
  </si>
  <si>
    <t>Armements Maudits</t>
  </si>
  <si>
    <t>DREV-FR060</t>
  </si>
  <si>
    <t>Calice de la Sagesse</t>
  </si>
  <si>
    <t>DREV-FR061</t>
  </si>
  <si>
    <t>Malédiction d'Invocation</t>
  </si>
  <si>
    <t>DREV-FR062</t>
  </si>
  <si>
    <t>Pot de Dualité</t>
  </si>
  <si>
    <t>DREV-FR063</t>
  </si>
  <si>
    <t>Changement Désespéré</t>
  </si>
  <si>
    <t>DREV-FR064</t>
  </si>
  <si>
    <t>Instinct de Combat</t>
  </si>
  <si>
    <t>DREV-FR065</t>
  </si>
  <si>
    <t>Hurlement Sauvage</t>
  </si>
  <si>
    <t>DREV-FR066</t>
  </si>
  <si>
    <t>Sélection Parallèle</t>
  </si>
  <si>
    <t>DREV-FR067</t>
  </si>
  <si>
    <t>Vague de Réanimation</t>
  </si>
  <si>
    <t>DREV-FR068</t>
  </si>
  <si>
    <t>Vague de Protection</t>
  </si>
  <si>
    <t>DREV-FR069</t>
  </si>
  <si>
    <t>Tornade de Chaîne</t>
  </si>
  <si>
    <t>DREV-FR070</t>
  </si>
  <si>
    <t>Rage de Ferraille</t>
  </si>
  <si>
    <t>DREV-FR071</t>
  </si>
  <si>
    <t>Electro-Canon</t>
  </si>
  <si>
    <t>DREV-FR072</t>
  </si>
  <si>
    <t>Volonté Amazonesse</t>
  </si>
  <si>
    <t>DREV-FR073</t>
  </si>
  <si>
    <t>Pion de la Reine</t>
  </si>
  <si>
    <t>DREV-FR074</t>
  </si>
  <si>
    <t>Déchaînement Bestial</t>
  </si>
  <si>
    <t>DREV-FR075</t>
  </si>
  <si>
    <t>Corne de la Bête Fantôme</t>
  </si>
  <si>
    <t>DREV-FR076</t>
  </si>
  <si>
    <t>Fusion Paradoxe</t>
  </si>
  <si>
    <t>DREV-FR077</t>
  </si>
  <si>
    <t>Avertissement Divin</t>
  </si>
  <si>
    <t>DREV-FR078</t>
  </si>
  <si>
    <t>Prisme Anti-Magie</t>
  </si>
  <si>
    <t>DREV-FR079</t>
  </si>
  <si>
    <t>Chevalerie</t>
  </si>
  <si>
    <t>DREV-FR080</t>
  </si>
  <si>
    <t>Lumière de la Destruction</t>
  </si>
  <si>
    <t>DREV-FR081</t>
  </si>
  <si>
    <t>Scouts Amazonesse</t>
  </si>
  <si>
    <t>DREV-FR082</t>
  </si>
  <si>
    <t>Ananas Naturia</t>
  </si>
  <si>
    <t>DREV-FR083</t>
  </si>
  <si>
    <t>Destructeur D.D.</t>
  </si>
  <si>
    <t>DREV-FR084</t>
  </si>
  <si>
    <t>Tapir Sauvage des Ténèbres</t>
  </si>
  <si>
    <t>DREV-FR085</t>
  </si>
  <si>
    <t>Démon du Cauchemar Psychique</t>
  </si>
  <si>
    <t>DREV-FR086</t>
  </si>
  <si>
    <t>Courage d'Acier</t>
  </si>
  <si>
    <t>DREV-FR087</t>
  </si>
  <si>
    <t>Héritage Amazonesse</t>
  </si>
  <si>
    <t>DREV-FR088</t>
  </si>
  <si>
    <t>Rituel Shamanique Amazonesse</t>
  </si>
  <si>
    <t>DREV-FR089</t>
  </si>
  <si>
    <t>Charge Intrépide Violente</t>
  </si>
  <si>
    <t>DREV-FR090</t>
  </si>
  <si>
    <t>Miroir Mystique</t>
  </si>
  <si>
    <t>DREV-FR091</t>
  </si>
  <si>
    <t>Raven Mythologique</t>
  </si>
  <si>
    <t>DREV-FR092</t>
  </si>
  <si>
    <t>Créateur de Cyclone, Allié de la Justice</t>
  </si>
  <si>
    <t>DREV-FR093</t>
  </si>
  <si>
    <t>Lueur du Miracle</t>
  </si>
  <si>
    <t>DREV-FR094</t>
  </si>
  <si>
    <t>Soldat de la Cloche de Feu</t>
  </si>
  <si>
    <t>DREV-FR095</t>
  </si>
  <si>
    <t>Archer de la Cloche de Feu</t>
  </si>
  <si>
    <t>DREV-FR096</t>
  </si>
  <si>
    <t>Démon de la Cloche de Feu</t>
  </si>
  <si>
    <t>DREV-FR097</t>
  </si>
  <si>
    <t>Char Genex</t>
  </si>
  <si>
    <t>DREV-FR098</t>
  </si>
  <si>
    <t>Distributeur de Puissance Genex</t>
  </si>
  <si>
    <t>DREV-FR099</t>
  </si>
  <si>
    <t>Patrouilleur Stygien</t>
  </si>
  <si>
    <t>DREV-FRSE1</t>
  </si>
  <si>
    <t>DREV-FRSE2</t>
  </si>
  <si>
    <t>Sarcophage Doré</t>
  </si>
  <si>
    <t>DREV-FRSP1</t>
  </si>
  <si>
    <t>STBL-FR000</t>
  </si>
  <si>
    <t>Impératrice Archdémon</t>
  </si>
  <si>
    <t>STBL-FR001</t>
  </si>
  <si>
    <t>Attaque de l'Epouvantail</t>
  </si>
  <si>
    <t>STBL-FR002</t>
  </si>
  <si>
    <t>Coccinelle Miroir</t>
  </si>
  <si>
    <t>STBL-FR003</t>
  </si>
  <si>
    <t>Papillon Captivant</t>
  </si>
  <si>
    <t>STBL-FR004</t>
  </si>
  <si>
    <t>Mitrailleur d'Aiguilles</t>
  </si>
  <si>
    <t>STBL-FR005</t>
  </si>
  <si>
    <t>Nécromancien Dimensionnel</t>
  </si>
  <si>
    <t>STBL-FR006</t>
  </si>
  <si>
    <t>Guerrier de Sauvetage</t>
  </si>
  <si>
    <t>STBL-FR007</t>
  </si>
  <si>
    <t>Géant de Puissance</t>
  </si>
  <si>
    <t>STBL-FR008</t>
  </si>
  <si>
    <t>Berserker Démoniaque</t>
  </si>
  <si>
    <t>STBL-FR009</t>
  </si>
  <si>
    <t>Archdémon Lancier</t>
  </si>
  <si>
    <t>STBL-FR010</t>
  </si>
  <si>
    <t>Briseur de Puissance</t>
  </si>
  <si>
    <t>STBL-FR011</t>
  </si>
  <si>
    <t>Illusionniste Extra</t>
  </si>
  <si>
    <t>STBL-FR012</t>
  </si>
  <si>
    <t>Soldat Synchro</t>
  </si>
  <si>
    <t>STBL-FR013</t>
  </si>
  <si>
    <t>Créateur de Diapason</t>
  </si>
  <si>
    <t>STBL-FR014</t>
  </si>
  <si>
    <t>Absorbeur d'Attaque</t>
  </si>
  <si>
    <t>STBL-FR015</t>
  </si>
  <si>
    <t>Aile Noire - Etesia la Double Lame</t>
  </si>
  <si>
    <t>STBL-FR016</t>
  </si>
  <si>
    <t>Aile Noire - Aurora la Lumière du Nord</t>
  </si>
  <si>
    <t>STBL-FR017</t>
  </si>
  <si>
    <t>Aile Noire - Abrolhos le Méga Séisme</t>
  </si>
  <si>
    <t>STBL-FR018</t>
  </si>
  <si>
    <t>Bulbe Luisant</t>
  </si>
  <si>
    <t>STBL-FR019</t>
  </si>
  <si>
    <t>Karakuri 236 "Nisamu" le Soldat</t>
  </si>
  <si>
    <t>STBL-FR020</t>
  </si>
  <si>
    <t>Karakuri 177 "Inashichi" le Marchand</t>
  </si>
  <si>
    <t>STBL-FR021</t>
  </si>
  <si>
    <t>Karakuri 248 "Nishipachi" le Stratège</t>
  </si>
  <si>
    <t>STBL-FR022</t>
  </si>
  <si>
    <t>Karakuri 339 "Sazank" le Ninja</t>
  </si>
  <si>
    <t>STBL-FR023</t>
  </si>
  <si>
    <t>Karakuri 6318 "Muzanichiha" le Bushi</t>
  </si>
  <si>
    <t>STBL-FR024</t>
  </si>
  <si>
    <t>Soldat de Ferraille</t>
  </si>
  <si>
    <t>STBL-FR025</t>
  </si>
  <si>
    <t>Explorateur de Ferraille</t>
  </si>
  <si>
    <t>STBL-FR026</t>
  </si>
  <si>
    <t>Electro-Kiwi</t>
  </si>
  <si>
    <t>STBL-FR027</t>
  </si>
  <si>
    <t>Electro-Sauterelle</t>
  </si>
  <si>
    <t>STBL-FR028</t>
  </si>
  <si>
    <t>Electro-Libellule</t>
  </si>
  <si>
    <t>STBL-FR029</t>
  </si>
  <si>
    <t>Electro-Ecureuil</t>
  </si>
  <si>
    <t>STBL-FR030</t>
  </si>
  <si>
    <t>Cerises Naturia</t>
  </si>
  <si>
    <t>STBL-FR031</t>
  </si>
  <si>
    <t>Citrouille Naturia</t>
  </si>
  <si>
    <t>STBL-FR032</t>
  </si>
  <si>
    <t>Lucane Naturia</t>
  </si>
  <si>
    <t>STBL-FR033</t>
  </si>
  <si>
    <t>Princesse Dansante de la Barrière de Glace</t>
  </si>
  <si>
    <t>STBL-FR034</t>
  </si>
  <si>
    <t>Chien à la Chaîne</t>
  </si>
  <si>
    <t>STBL-FR035</t>
  </si>
  <si>
    <t>Cauchemar du Crâne Serviteur</t>
  </si>
  <si>
    <t>STBL-FR036</t>
  </si>
  <si>
    <t>Ranshin le Prêtre Arnachiste</t>
  </si>
  <si>
    <t>STBL-FR037</t>
  </si>
  <si>
    <t>Delg le Monarque des Ténèbres</t>
  </si>
  <si>
    <t>STBL-FR038</t>
  </si>
  <si>
    <t>Magicien Arcanite Suprème</t>
  </si>
  <si>
    <t>STBL-FR039</t>
  </si>
  <si>
    <t>Gaïa Drakonien, Chevalier Universel</t>
  </si>
  <si>
    <t>STBL-FR040</t>
  </si>
  <si>
    <t>Dragon Etoile Filante</t>
  </si>
  <si>
    <t>STBL-FR041</t>
  </si>
  <si>
    <t>Formule Synchronique</t>
  </si>
  <si>
    <t>STBL-FR042</t>
  </si>
  <si>
    <t>Dragon Nova Rouge</t>
  </si>
  <si>
    <t>STBL-FR043</t>
  </si>
  <si>
    <t>Karakuri 00 "Burei" le Shogun</t>
  </si>
  <si>
    <t>STBL-FR044</t>
  </si>
  <si>
    <t>Dragon Gémeau de Ferraille</t>
  </si>
  <si>
    <t>STBL-FR045</t>
  </si>
  <si>
    <t>Réglage</t>
  </si>
  <si>
    <t>STBL-FR046</t>
  </si>
  <si>
    <t>Château de Confrontation Karakuri</t>
  </si>
  <si>
    <t>STBL-FR047</t>
  </si>
  <si>
    <t>Appareil à Engrenage d'Or</t>
  </si>
  <si>
    <t>STBL-FR048</t>
  </si>
  <si>
    <t>Parchemin d'Anatomie Karakuri</t>
  </si>
  <si>
    <t>STBL-FR049</t>
  </si>
  <si>
    <t>Lubrifiant de Feraille</t>
  </si>
  <si>
    <t>STBL-FR050</t>
  </si>
  <si>
    <t>Electro-Château</t>
  </si>
  <si>
    <t>STBL-FR051</t>
  </si>
  <si>
    <t>Electro-Ajustement</t>
  </si>
  <si>
    <t>STBL-FR052</t>
  </si>
  <si>
    <t>Ecorce de Barkion</t>
  </si>
  <si>
    <t>STBL-FR053</t>
  </si>
  <si>
    <t>Crinière de Dragolion</t>
  </si>
  <si>
    <t>STBL-FR054</t>
  </si>
  <si>
    <t>Emblème de la Barrière de Glace</t>
  </si>
  <si>
    <t>STBL-FR055</t>
  </si>
  <si>
    <t>Miroir de la Barrière de Glace</t>
  </si>
  <si>
    <t>STBL-FR056</t>
  </si>
  <si>
    <t>Anneau Koa'ki</t>
  </si>
  <si>
    <t>STBL-FR057</t>
  </si>
  <si>
    <t>Boulet des Ténèbres</t>
  </si>
  <si>
    <t>STBL-FR058</t>
  </si>
  <si>
    <t>Hache des Fous</t>
  </si>
  <si>
    <t>STBL-FR059</t>
  </si>
  <si>
    <t>Ecrit Maudit</t>
  </si>
  <si>
    <t>STBL-FR060</t>
  </si>
  <si>
    <t>Dagues Rituelles d'Exorcisation</t>
  </si>
  <si>
    <t>STBL-FR061</t>
  </si>
  <si>
    <t>Onde de Chaleur</t>
  </si>
  <si>
    <t>STBL-FR062</t>
  </si>
  <si>
    <t>Cadeau de l'Eléphant Blanc</t>
  </si>
  <si>
    <t>STBL-FR063</t>
  </si>
  <si>
    <t>Bouclier D2</t>
  </si>
  <si>
    <t>STBL-FR064</t>
  </si>
  <si>
    <t>Ecran Rouge</t>
  </si>
  <si>
    <t>STBL-FR065</t>
  </si>
  <si>
    <t>Retour Funèbre</t>
  </si>
  <si>
    <t>STBL-FR066</t>
  </si>
  <si>
    <t>Duel de Défenseurs</t>
  </si>
  <si>
    <t>STBL-FR067</t>
  </si>
  <si>
    <t>Fracture de Gravité</t>
  </si>
  <si>
    <t>STBL-FR068</t>
  </si>
  <si>
    <t>Mine Aile Noire</t>
  </si>
  <si>
    <t>STBL-FR069</t>
  </si>
  <si>
    <t>Etoile Siphon</t>
  </si>
  <si>
    <t>STBL-FR070</t>
  </si>
  <si>
    <t>Demi-Contre</t>
  </si>
  <si>
    <t>STBL-FR071</t>
  </si>
  <si>
    <t>Manoir Karakuri</t>
  </si>
  <si>
    <t>STBL-FR072</t>
  </si>
  <si>
    <t>Horloge Karakuri</t>
  </si>
  <si>
    <t>STBL-FR073</t>
  </si>
  <si>
    <t>Ecrasement de Ferraille</t>
  </si>
  <si>
    <t>STBL-FR074</t>
  </si>
  <si>
    <t>Electro-Garde</t>
  </si>
  <si>
    <t>STBL-FR075</t>
  </si>
  <si>
    <t>Griffe d'Exterio</t>
  </si>
  <si>
    <t>STBL-FR076</t>
  </si>
  <si>
    <t>Espace de Négation</t>
  </si>
  <si>
    <t>STBL-FR077</t>
  </si>
  <si>
    <t>Zone de Dimension Parallèle</t>
  </si>
  <si>
    <t>STBL-FR078</t>
  </si>
  <si>
    <t>Pierre d'Absorption de Puissance</t>
  </si>
  <si>
    <t>STBL-FR079</t>
  </si>
  <si>
    <t>Intimidation du Tyran</t>
  </si>
  <si>
    <t>STBL-FR080</t>
  </si>
  <si>
    <t>Trappe Enorme des Ténèbres</t>
  </si>
  <si>
    <t>STBL-FR081</t>
  </si>
  <si>
    <t>Maître des Crânes</t>
  </si>
  <si>
    <t>STBL-FR082</t>
  </si>
  <si>
    <t>Hurluberlu et Oiseau de Verrouillage</t>
  </si>
  <si>
    <t>STBL-FR083</t>
  </si>
  <si>
    <t>Karood le Sorcier de la Pierre Magique</t>
  </si>
  <si>
    <t>STBL-FR084</t>
  </si>
  <si>
    <t>Télépathe de Ferraille</t>
  </si>
  <si>
    <t>STBL-FR085</t>
  </si>
  <si>
    <t>Recruteur des Protecteurs du Tombeau</t>
  </si>
  <si>
    <t>STBL-FR086</t>
  </si>
  <si>
    <t>Inhibiteur Psi</t>
  </si>
  <si>
    <t>STBL-FR087</t>
  </si>
  <si>
    <t>Rempart Koa'ki Meiru</t>
  </si>
  <si>
    <t>STBL-FR088</t>
  </si>
  <si>
    <t>Karakuri 96 "Shinkuro" le Baril</t>
  </si>
  <si>
    <t>STBL-FR089</t>
  </si>
  <si>
    <t>Espièglerie de Yokai</t>
  </si>
  <si>
    <t>STBL-FR090</t>
  </si>
  <si>
    <t>Araignée Karakuri</t>
  </si>
  <si>
    <t>STBL-FR091</t>
  </si>
  <si>
    <t>Chevalier Royal de la Barrière de Glace</t>
  </si>
  <si>
    <t>STBL-FR092</t>
  </si>
  <si>
    <t>Bombe Alliée</t>
  </si>
  <si>
    <t>STBL-FR093</t>
  </si>
  <si>
    <t>Mille Bras, Allié de la Justice</t>
  </si>
  <si>
    <t>STBL-FR094</t>
  </si>
  <si>
    <t>Broyeur Inconnu, Allié de la Justice</t>
  </si>
  <si>
    <t>STBL-FR095</t>
  </si>
  <si>
    <t>Duradark, Allié Genex</t>
  </si>
  <si>
    <t>STBL-FR096</t>
  </si>
  <si>
    <t>Rubyruda le Mythologique</t>
  </si>
  <si>
    <t>STBL-FR097</t>
  </si>
  <si>
    <t>Chevalier Dragunité - Vajrayana</t>
  </si>
  <si>
    <t>STBL-FR098</t>
  </si>
  <si>
    <t>Chevalier Dragunité - Gae Dearg</t>
  </si>
  <si>
    <t>STBL-FR099</t>
  </si>
  <si>
    <t>Axel, Allié Genex</t>
  </si>
  <si>
    <t>STBL-FRSP1</t>
  </si>
  <si>
    <t>STOR-FR000</t>
  </si>
  <si>
    <t>Vortex le Tourbillon</t>
  </si>
  <si>
    <t>STOR-FR001</t>
  </si>
  <si>
    <t>Compas Cosmique</t>
  </si>
  <si>
    <t>STOR-FR002</t>
  </si>
  <si>
    <t>Guerrier Double</t>
  </si>
  <si>
    <t>STOR-FR003</t>
  </si>
  <si>
    <t>Fantôme Poussière d'Etoile</t>
  </si>
  <si>
    <t>STOR-FR004</t>
  </si>
  <si>
    <t>Lutine D.D.</t>
  </si>
  <si>
    <t>STOR-FR005</t>
  </si>
  <si>
    <t>Sprinteur Top</t>
  </si>
  <si>
    <t>STOR-FR006</t>
  </si>
  <si>
    <t>Diapason Magnétique</t>
  </si>
  <si>
    <t>STOR-FR007</t>
  </si>
  <si>
    <t>Aile Noire - Boreas le Tranchant</t>
  </si>
  <si>
    <t>STOR-FR008</t>
  </si>
  <si>
    <t>Aile Noire - Brisote le Vent Arrière</t>
  </si>
  <si>
    <t>STOR-FR009</t>
  </si>
  <si>
    <t>Aile Noire - Calima la Brume</t>
  </si>
  <si>
    <t>STOR-FR010</t>
  </si>
  <si>
    <t>Tanngrisnir, Bête Nordique</t>
  </si>
  <si>
    <t>STOR-FR011</t>
  </si>
  <si>
    <t>Gullfaxi, Bête Nordique</t>
  </si>
  <si>
    <t>STOR-FR012</t>
  </si>
  <si>
    <t>Garmr, Bête Nordique</t>
  </si>
  <si>
    <t>STOR-FR013</t>
  </si>
  <si>
    <t>Tanngnjostr, Bête Nordique</t>
  </si>
  <si>
    <t>STOR-FR014</t>
  </si>
  <si>
    <t>Ljosalfur, Alfe Nordique</t>
  </si>
  <si>
    <t>STOR-FR015</t>
  </si>
  <si>
    <t>Svartalfur, Alfe Nordique</t>
  </si>
  <si>
    <t>STOR-FR016</t>
  </si>
  <si>
    <t>Dverg, Alfe Nordique</t>
  </si>
  <si>
    <t>STOR-FR017</t>
  </si>
  <si>
    <t>Valkyrie, Ascendant Nordique</t>
  </si>
  <si>
    <t>STOR-FR018</t>
  </si>
  <si>
    <t>Mimir, Ascendant Nordique</t>
  </si>
  <si>
    <t>STOR-FR019</t>
  </si>
  <si>
    <t>Tyr, Champion Nordique</t>
  </si>
  <si>
    <t>STOR-FR020</t>
  </si>
  <si>
    <t>Six Samouraïs Légendaires - Kizan</t>
  </si>
  <si>
    <t>STOR-FR021</t>
  </si>
  <si>
    <t>Six Samouraïs Légendaires - Enishi</t>
  </si>
  <si>
    <t>STOR-FR022</t>
  </si>
  <si>
    <t>Six Samouraïs Légendaires - Kageki</t>
  </si>
  <si>
    <t>STOR-FR023</t>
  </si>
  <si>
    <t>Six Samouraïs Légendaires - Shinai</t>
  </si>
  <si>
    <t>STOR-FR024</t>
  </si>
  <si>
    <t>Six Samouraïs Légendaires - Mizuho</t>
  </si>
  <si>
    <t>STOR-FR025</t>
  </si>
  <si>
    <t>Kagemusha des Six Samouraïs</t>
  </si>
  <si>
    <t>STOR-FR026</t>
  </si>
  <si>
    <t>Ecuyer de Shien</t>
  </si>
  <si>
    <t>STOR-FR027</t>
  </si>
  <si>
    <t>Karakuri 313 "Saizan" le Chien de Garde</t>
  </si>
  <si>
    <t>STOR-FR028</t>
  </si>
  <si>
    <t>Karakuri 919 "Kuick" le Ninja</t>
  </si>
  <si>
    <t>STOR-FR029</t>
  </si>
  <si>
    <t>Ver de Ferraille</t>
  </si>
  <si>
    <t>STOR-FR030</t>
  </si>
  <si>
    <t>Requin de Ferraille</t>
  </si>
  <si>
    <t>STOR-FR031</t>
  </si>
  <si>
    <t>Electro-Beryx</t>
  </si>
  <si>
    <t>STOR-FR032</t>
  </si>
  <si>
    <t>Electro-Taupe</t>
  </si>
  <si>
    <t>STOR-FR033</t>
  </si>
  <si>
    <t>Basso, Guerrier Symphonique</t>
  </si>
  <si>
    <t>STOR-FR034</t>
  </si>
  <si>
    <t>Tambourino, Guerrier Symphonique</t>
  </si>
  <si>
    <t>STOR-FR035</t>
  </si>
  <si>
    <t>Pianissimo, Guerrier Symphonique</t>
  </si>
  <si>
    <t>STOR-FR036</t>
  </si>
  <si>
    <t>Majioshaleon</t>
  </si>
  <si>
    <t>STOR-FR037</t>
  </si>
  <si>
    <t>Yasha</t>
  </si>
  <si>
    <t>STOR-FR038</t>
  </si>
  <si>
    <t>Thor, Seigneur des Ases</t>
  </si>
  <si>
    <t>STOR-FR039</t>
  </si>
  <si>
    <t>Loki, Seigneur des Ases</t>
  </si>
  <si>
    <t>STOR-FR040</t>
  </si>
  <si>
    <t>Odin, Dieu des Ases</t>
  </si>
  <si>
    <t>STOR-FR041</t>
  </si>
  <si>
    <t>Six Samouraïs Légendaires - Shi En</t>
  </si>
  <si>
    <t>STOR-FR042</t>
  </si>
  <si>
    <t>Karakuri 00X "Bureido" le Shogun d'Acier</t>
  </si>
  <si>
    <t>STOR-FR043</t>
  </si>
  <si>
    <t>Dragon de Ferraille Atomique</t>
  </si>
  <si>
    <t>STOR-FR044</t>
  </si>
  <si>
    <t>Electro-Hydre</t>
  </si>
  <si>
    <t>STOR-FR045</t>
  </si>
  <si>
    <t>Draupnir, Relique Nordique</t>
  </si>
  <si>
    <t>STOR-FR046</t>
  </si>
  <si>
    <t>Le Crépuscule des Dieux</t>
  </si>
  <si>
    <t>STOR-FR047</t>
  </si>
  <si>
    <t>Le Chemin vers Ragnarök</t>
  </si>
  <si>
    <t>STOR-FR048</t>
  </si>
  <si>
    <t>Signaux de Fumée de Shien</t>
  </si>
  <si>
    <t>STOR-FR049</t>
  </si>
  <si>
    <t>Rafale Six - Triple Attaque</t>
  </si>
  <si>
    <t>STOR-FR050</t>
  </si>
  <si>
    <t>Ascétisme des Six Samouraïs</t>
  </si>
  <si>
    <t>STOR-FR051</t>
  </si>
  <si>
    <t>Temple des Six</t>
  </si>
  <si>
    <t>STOR-FR052</t>
  </si>
  <si>
    <t>Coffre-Fort Karakuri</t>
  </si>
  <si>
    <t>STOR-FR053</t>
  </si>
  <si>
    <t>Poussière d'Or Karakuri</t>
  </si>
  <si>
    <t>STOR-FR054</t>
  </si>
  <si>
    <t>Electro-Clé</t>
  </si>
  <si>
    <t>STOR-FR055</t>
  </si>
  <si>
    <t>Scintillement Poussière d'Etoile</t>
  </si>
  <si>
    <t>STOR-FR056</t>
  </si>
  <si>
    <t>Diapason à Réaction</t>
  </si>
  <si>
    <t>STOR-FR057</t>
  </si>
  <si>
    <t>Sundae au Jeton</t>
  </si>
  <si>
    <t>STOR-FR058</t>
  </si>
  <si>
    <t>Retour Inutile</t>
  </si>
  <si>
    <t>STOR-FR059</t>
  </si>
  <si>
    <t>Vent Divin de la Vallée de Brume</t>
  </si>
  <si>
    <t>STOR-FR060</t>
  </si>
  <si>
    <t>Matière Vylon</t>
  </si>
  <si>
    <t>STOR-FR061</t>
  </si>
  <si>
    <t>Lance Interdite</t>
  </si>
  <si>
    <t>STOR-FR062</t>
  </si>
  <si>
    <t>Monde Cyber</t>
  </si>
  <si>
    <t>STOR-FR063</t>
  </si>
  <si>
    <t>Espoir d'Evasion</t>
  </si>
  <si>
    <t>STOR-FR064</t>
  </si>
  <si>
    <t>Force Zéro</t>
  </si>
  <si>
    <t>STOR-FR065</t>
  </si>
  <si>
    <t>Assistance Noire</t>
  </si>
  <si>
    <t>STOR-FR066</t>
  </si>
  <si>
    <t>Mjöllnir, Relique Divine</t>
  </si>
  <si>
    <t>STOR-FR067</t>
  </si>
  <si>
    <t>Autorité Solennelle</t>
  </si>
  <si>
    <t>STOR-FR068</t>
  </si>
  <si>
    <t>Brisingamen, Relique Nordique</t>
  </si>
  <si>
    <t>STOR-FR069</t>
  </si>
  <si>
    <t>Laevateinn, Relique Nordique</t>
  </si>
  <si>
    <t>STOR-FR070</t>
  </si>
  <si>
    <t>Gungnir, Relique Nordique</t>
  </si>
  <si>
    <t>STOR-FR071</t>
  </si>
  <si>
    <t>Pommes d'Or</t>
  </si>
  <si>
    <t>STOR-FR072</t>
  </si>
  <si>
    <t>Oeil d'Odin</t>
  </si>
  <si>
    <t>STOR-FR073</t>
  </si>
  <si>
    <t>Gleipnir, Chaînes de Fenrir</t>
  </si>
  <si>
    <t>STOR-FR074</t>
  </si>
  <si>
    <t>Musakani Magatama</t>
  </si>
  <si>
    <t>STOR-FR075</t>
  </si>
  <si>
    <t>Stratégie de Shien</t>
  </si>
  <si>
    <t>STOR-FR076</t>
  </si>
  <si>
    <t>Ruée de Jetons</t>
  </si>
  <si>
    <t>STOR-FR077</t>
  </si>
  <si>
    <t>Réplique de Xing Zhen Hu</t>
  </si>
  <si>
    <t>STOR-FR078</t>
  </si>
  <si>
    <t>Tirade du Tyran</t>
  </si>
  <si>
    <t>STOR-FR079</t>
  </si>
  <si>
    <t>Malédiction Tiki</t>
  </si>
  <si>
    <t>STOR-FR080</t>
  </si>
  <si>
    <t>Âme Tiki</t>
  </si>
  <si>
    <t>STOR-FR081</t>
  </si>
  <si>
    <t>Vanadis, Ascendant Nordique</t>
  </si>
  <si>
    <t>STOR-FR082</t>
  </si>
  <si>
    <t>Légionnaire de Shien</t>
  </si>
  <si>
    <t>STOR-FR083</t>
  </si>
  <si>
    <t>Karakuri 818 "Haipa" le Muso</t>
  </si>
  <si>
    <t>STOR-FR084</t>
  </si>
  <si>
    <t>Fracasseur de Ferraille</t>
  </si>
  <si>
    <t>STOR-FR085</t>
  </si>
  <si>
    <t>Chasseresse du Chaos</t>
  </si>
  <si>
    <t>STOR-FR086</t>
  </si>
  <si>
    <t>Cancrelat Maxx</t>
  </si>
  <si>
    <t>STOR-FR087</t>
  </si>
  <si>
    <t>Lumière Nordique</t>
  </si>
  <si>
    <t>STOR-FR088</t>
  </si>
  <si>
    <t>Megingjord, Relique Nordique</t>
  </si>
  <si>
    <t>STOR-FR089</t>
  </si>
  <si>
    <t>Rafale Six - Explosion de Tonnerre</t>
  </si>
  <si>
    <t>STOR-FR090</t>
  </si>
  <si>
    <t>Cyberbouclier</t>
  </si>
  <si>
    <t>STOR-FR091</t>
  </si>
  <si>
    <t>Sablier du Courage</t>
  </si>
  <si>
    <t>STOR-FR092</t>
  </si>
  <si>
    <t>Balle d'Aiguilles</t>
  </si>
  <si>
    <t>STOR-FR093</t>
  </si>
  <si>
    <t>Sangsue</t>
  </si>
  <si>
    <t>STOR-FR094</t>
  </si>
  <si>
    <t>Oeil de la Domination</t>
  </si>
  <si>
    <t>STOR-FR095</t>
  </si>
  <si>
    <t>Ver - Illidan</t>
  </si>
  <si>
    <t>STOR-FR096</t>
  </si>
  <si>
    <t>Ver - Jetelikpse</t>
  </si>
  <si>
    <t>STOR-FR097</t>
  </si>
  <si>
    <t>Ver - King</t>
  </si>
  <si>
    <t>STOR-FR098</t>
  </si>
  <si>
    <t>Ice Edge, Héros Elémentaire</t>
  </si>
  <si>
    <t>STOR-FR099</t>
  </si>
  <si>
    <t>Delta Vylon</t>
  </si>
  <si>
    <t>STOR-FRSE1</t>
  </si>
  <si>
    <t>Dragon de la Lumière et des Ténèbres</t>
  </si>
  <si>
    <t>STOR-FRSE2</t>
  </si>
  <si>
    <t>STOR-FRSP1</t>
  </si>
  <si>
    <t>EXVC-FR000</t>
  </si>
  <si>
    <t>Tengu Réincarné</t>
  </si>
  <si>
    <t>EXVC-FR001</t>
  </si>
  <si>
    <t>Serviteur Robot</t>
  </si>
  <si>
    <t>EXVC-FR002</t>
  </si>
  <si>
    <t>Inconnu Synchronique</t>
  </si>
  <si>
    <t>EXVC-FR003</t>
  </si>
  <si>
    <t>Guerrier Sauveteur</t>
  </si>
  <si>
    <t>EXVC-FR004</t>
  </si>
  <si>
    <t>Défenseur Nécro</t>
  </si>
  <si>
    <t>EXVC-FR005</t>
  </si>
  <si>
    <t>Flûtiste Mystique</t>
  </si>
  <si>
    <t>EXVC-FR006</t>
  </si>
  <si>
    <t>Diapason de Force</t>
  </si>
  <si>
    <t>EXVC-FR007</t>
  </si>
  <si>
    <t>Diapason Horloge</t>
  </si>
  <si>
    <t>EXVC-FR008</t>
  </si>
  <si>
    <t>Aile Noire - Hillen le Vent de Tengu</t>
  </si>
  <si>
    <t>EXVC-FR009</t>
  </si>
  <si>
    <t>Aile Noire - Kogarashi le Vagabond</t>
  </si>
  <si>
    <t>EXVC-FR010</t>
  </si>
  <si>
    <t>Lampe Morphtronique</t>
  </si>
  <si>
    <t>EXVC-FR011</t>
  </si>
  <si>
    <t>Agrafeuse Morphtronique</t>
  </si>
  <si>
    <t>EXVC-FR012</t>
  </si>
  <si>
    <t>Armée Meklord de Wisel</t>
  </si>
  <si>
    <t>EXVC-FR013</t>
  </si>
  <si>
    <t>Armée Meklord de Skiel</t>
  </si>
  <si>
    <t>EXVC-FR014</t>
  </si>
  <si>
    <t>Armée Meklord de Granel</t>
  </si>
  <si>
    <t>EXVC-FR015</t>
  </si>
  <si>
    <t>Dragon Astro Meklord Astérisque</t>
  </si>
  <si>
    <t>EXVC-FR016</t>
  </si>
  <si>
    <t>Magicien Cyber T.G.</t>
  </si>
  <si>
    <t>EXVC-FR017</t>
  </si>
  <si>
    <t>Attaquant T.G.</t>
  </si>
  <si>
    <t>EXVC-FR018</t>
  </si>
  <si>
    <t>Faucon Jet T.G.</t>
  </si>
  <si>
    <t>EXVC-FR019</t>
  </si>
  <si>
    <t>Catapulte Dragon T.G.</t>
  </si>
  <si>
    <t>EXVC-FR020</t>
  </si>
  <si>
    <t>Loup de Guerre T.G.</t>
  </si>
  <si>
    <t>EXVC-FR021</t>
  </si>
  <si>
    <t>Rhino Rueur T.G.</t>
  </si>
  <si>
    <t>EXVC-FR022</t>
  </si>
  <si>
    <t>Buster Blaster</t>
  </si>
  <si>
    <t>EXVC-FR023</t>
  </si>
  <si>
    <t>Fille Esper</t>
  </si>
  <si>
    <t>EXVC-FR024</t>
  </si>
  <si>
    <t>Chercheur Mental</t>
  </si>
  <si>
    <t>EXVC-FR025</t>
  </si>
  <si>
    <t>Magicien Psychique du Silence</t>
  </si>
  <si>
    <t>EXVC-FR026</t>
  </si>
  <si>
    <t>Sorcière Psychique de la Sérénité</t>
  </si>
  <si>
    <t>EXVC-FR027</t>
  </si>
  <si>
    <t>Clerc Psychique du Calme</t>
  </si>
  <si>
    <t>EXVC-FR028</t>
  </si>
  <si>
    <t>Ancien des Six Samouraïs</t>
  </si>
  <si>
    <t>EXVC-FR029</t>
  </si>
  <si>
    <t>Conseiller de Shien</t>
  </si>
  <si>
    <t>EXVC-FR030</t>
  </si>
  <si>
    <t>Karakuri 224 "Ninishi" la Komachi</t>
  </si>
  <si>
    <t>EXVC-FR031</t>
  </si>
  <si>
    <t>Karakuri 7749 "Nanashick" le Ninja</t>
  </si>
  <si>
    <t>EXVC-FR032</t>
  </si>
  <si>
    <t>Kong de Ferraille</t>
  </si>
  <si>
    <t>EXVC-FR033</t>
  </si>
  <si>
    <t>Crapaud Angémon</t>
  </si>
  <si>
    <t>EXVC-FR034</t>
  </si>
  <si>
    <t>Tygerius, Bête Gladiateur</t>
  </si>
  <si>
    <t>EXVC-FR035</t>
  </si>
  <si>
    <t>Tortue Jarre</t>
  </si>
  <si>
    <t>EXVC-FR036</t>
  </si>
  <si>
    <t>Saint Aurora</t>
  </si>
  <si>
    <t>EXVC-FR037</t>
  </si>
  <si>
    <t>Robot Berserker</t>
  </si>
  <si>
    <t>EXVC-FR038</t>
  </si>
  <si>
    <t>Dragon de Vitalité</t>
  </si>
  <si>
    <t>EXVC-FR039</t>
  </si>
  <si>
    <t>Libellule Alternative T.G.</t>
  </si>
  <si>
    <t>EXVC-FR040</t>
  </si>
  <si>
    <t>Magicienne des Merveilles T.G.</t>
  </si>
  <si>
    <t>EXVC-FR041</t>
  </si>
  <si>
    <t>Gladiateur de Puissance T.G.</t>
  </si>
  <si>
    <t>EXVC-FR042</t>
  </si>
  <si>
    <t>Blade Blaster T.G.</t>
  </si>
  <si>
    <t>EXVC-FR043</t>
  </si>
  <si>
    <t>Canon Hallebarde T.G.</t>
  </si>
  <si>
    <t>EXVC-FR044</t>
  </si>
  <si>
    <t>Archdémon Psycérébral</t>
  </si>
  <si>
    <t>EXVC-FR045</t>
  </si>
  <si>
    <t>Sécurité Ecarlate</t>
  </si>
  <si>
    <t>EXVC-FR046</t>
  </si>
  <si>
    <t>Vase du Dragon Rouge</t>
  </si>
  <si>
    <t>EXVC-FR047</t>
  </si>
  <si>
    <t>Appel du Diapason</t>
  </si>
  <si>
    <t>EXVC-FR048</t>
  </si>
  <si>
    <t>Destruction Retentissante</t>
  </si>
  <si>
    <t>EXVC-FR049</t>
  </si>
  <si>
    <t>Fortissimo la Fortresse Mobile</t>
  </si>
  <si>
    <t>EXVC-FR050</t>
  </si>
  <si>
    <t>Bénédiction de l'Empereur Meklord</t>
  </si>
  <si>
    <t>EXVC-FR051</t>
  </si>
  <si>
    <t>Armée Meklord Détérminée</t>
  </si>
  <si>
    <t>EXVC-FR052</t>
  </si>
  <si>
    <t>Redémarrage</t>
  </si>
  <si>
    <t>EXVC-FR053</t>
  </si>
  <si>
    <t>TGX1-HL</t>
  </si>
  <si>
    <t>EXVC-FR054</t>
  </si>
  <si>
    <t>TGX300</t>
  </si>
  <si>
    <t>EXVC-FR055</t>
  </si>
  <si>
    <t>Amplificateur ESP</t>
  </si>
  <si>
    <t>EXVC-FR056</t>
  </si>
  <si>
    <t>Zone de Repos Psychique</t>
  </si>
  <si>
    <t>EXVC-FR057</t>
  </si>
  <si>
    <t>Dojo de Shien</t>
  </si>
  <si>
    <t>EXVC-FR058</t>
  </si>
  <si>
    <t>Karakuri Incontrôlable</t>
  </si>
  <si>
    <t>EXVC-FR059</t>
  </si>
  <si>
    <t>Communication avec l'Aquamiroir</t>
  </si>
  <si>
    <t>EXVC-FR060</t>
  </si>
  <si>
    <t>Insonorisé</t>
  </si>
  <si>
    <t>EXVC-FR061</t>
  </si>
  <si>
    <t>Sans Avertissement</t>
  </si>
  <si>
    <t>EXVC-FR062</t>
  </si>
  <si>
    <t>Auto-Momification</t>
  </si>
  <si>
    <t>EXVC-FR063</t>
  </si>
  <si>
    <t>Tapis Rouge</t>
  </si>
  <si>
    <t>EXVC-FR064</t>
  </si>
  <si>
    <t>Prise Electrique</t>
  </si>
  <si>
    <t>EXVC-FR065</t>
  </si>
  <si>
    <t>Chaos Infini</t>
  </si>
  <si>
    <t>EXVC-FR066</t>
  </si>
  <si>
    <t>Explosion Mek</t>
  </si>
  <si>
    <t>EXVC-FR067</t>
  </si>
  <si>
    <t>Usine Meklord</t>
  </si>
  <si>
    <t>EXVC-FR068</t>
  </si>
  <si>
    <t>TGX3-DX2</t>
  </si>
  <si>
    <t>EXVC-FR069</t>
  </si>
  <si>
    <t>TG-SX1</t>
  </si>
  <si>
    <t>EXVC-FR070</t>
  </si>
  <si>
    <t>TG1-EM1</t>
  </si>
  <si>
    <t>EXVC-FR071</t>
  </si>
  <si>
    <t>Réacteur Psychique</t>
  </si>
  <si>
    <t>EXVC-FR072</t>
  </si>
  <si>
    <t>Cerveau Dangereux</t>
  </si>
  <si>
    <t>EXVC-FR073</t>
  </si>
  <si>
    <t>Six Styles - Double Lame</t>
  </si>
  <si>
    <t>EXVC-FR074</t>
  </si>
  <si>
    <t>Dépôt Karakuri</t>
  </si>
  <si>
    <t>EXVC-FR075</t>
  </si>
  <si>
    <t>Colère du Tyran</t>
  </si>
  <si>
    <t>EXVC-FR076</t>
  </si>
  <si>
    <t>Dévoilement</t>
  </si>
  <si>
    <t>EXVC-FR077</t>
  </si>
  <si>
    <t>Cérémonie de Sceau du Mokuton</t>
  </si>
  <si>
    <t>EXVC-FR078</t>
  </si>
  <si>
    <t>Zone Sûre</t>
  </si>
  <si>
    <t>EXVC-FR079</t>
  </si>
  <si>
    <t>Tornade Localisée</t>
  </si>
  <si>
    <t>EXVC-FR080</t>
  </si>
  <si>
    <t>Météorite de la Nébuleuse W</t>
  </si>
  <si>
    <t>EXVC-FR081</t>
  </si>
  <si>
    <t>Dragon Vampire</t>
  </si>
  <si>
    <t>EXVC-FR082</t>
  </si>
  <si>
    <t>Dragon Rusé</t>
  </si>
  <si>
    <t>EXVC-FR083</t>
  </si>
  <si>
    <t>Mara, Alfe Nordique</t>
  </si>
  <si>
    <t>EXVC-FR084</t>
  </si>
  <si>
    <t>Guide des Enfers</t>
  </si>
  <si>
    <t>EXVC-FR085</t>
  </si>
  <si>
    <t>Bête Psionique</t>
  </si>
  <si>
    <t>EXVC-FR086</t>
  </si>
  <si>
    <t>Essedarii, Bête Gladiateur</t>
  </si>
  <si>
    <t>EXVC-FR087</t>
  </si>
  <si>
    <t>Dressage de Gladiateur</t>
  </si>
  <si>
    <t>EXVC-FR088</t>
  </si>
  <si>
    <t>Full House</t>
  </si>
  <si>
    <t>EXVC-FR089</t>
  </si>
  <si>
    <t>Onde de Choc Psychique</t>
  </si>
  <si>
    <t>EXVC-FR090</t>
  </si>
  <si>
    <t>Dragonute à la Hache</t>
  </si>
  <si>
    <t>EXVC-FR091</t>
  </si>
  <si>
    <t>Dragonute Lancier</t>
  </si>
  <si>
    <t>EXVC-FR092</t>
  </si>
  <si>
    <t>Lindwurm Lancier</t>
  </si>
  <si>
    <t>EXVC-FR093</t>
  </si>
  <si>
    <t>Chevalier Néos, Héros Elémentaire</t>
  </si>
  <si>
    <t>EXVC-FR094</t>
  </si>
  <si>
    <t>Skiel, Empereur Meklord</t>
  </si>
  <si>
    <t>EXVC-FR095</t>
  </si>
  <si>
    <t>Fortresse Meklord</t>
  </si>
  <si>
    <t>EXVC-FR096</t>
  </si>
  <si>
    <t>Aile Noire - Jin l'Ombre de Pluie</t>
  </si>
  <si>
    <t>EXVC-FR097</t>
  </si>
  <si>
    <t>Orthros de Feraille</t>
  </si>
  <si>
    <t>EXVC-FR098</t>
  </si>
  <si>
    <t>Aubergine Naturia</t>
  </si>
  <si>
    <t>EXVC-FR099</t>
  </si>
  <si>
    <t>Dragon Rose Bleue</t>
  </si>
  <si>
    <t>EXVC-FRSP1</t>
  </si>
  <si>
    <t>GENF-FR000</t>
  </si>
  <si>
    <t>Voile Xyz</t>
  </si>
  <si>
    <t>GENF-FR001</t>
  </si>
  <si>
    <t>Magicien Gagaga</t>
  </si>
  <si>
    <t>GENF-FR002</t>
  </si>
  <si>
    <t>Golem Gogogo</t>
  </si>
  <si>
    <t>GENF-FR003</t>
  </si>
  <si>
    <t>Archer Achacha</t>
  </si>
  <si>
    <t>GENF-FR004</t>
  </si>
  <si>
    <t>Gobelindbergh</t>
  </si>
  <si>
    <t>GENF-FR005</t>
  </si>
  <si>
    <t>Grandes Mâchoires</t>
  </si>
  <si>
    <t>GENF-FR006</t>
  </si>
  <si>
    <t>Crâne Kraken</t>
  </si>
  <si>
    <t>GENF-FR007</t>
  </si>
  <si>
    <t>Bernacle Foreuse</t>
  </si>
  <si>
    <t>GENF-FR008</t>
  </si>
  <si>
    <t>Homme-Machoires</t>
  </si>
  <si>
    <t>GENF-FR009</t>
  </si>
  <si>
    <t>Bogue X</t>
  </si>
  <si>
    <t>GENF-FR010</t>
  </si>
  <si>
    <t>Bogue Y</t>
  </si>
  <si>
    <t>GENF-FR011</t>
  </si>
  <si>
    <t>Bogue Z</t>
  </si>
  <si>
    <t>GENF-FR012</t>
  </si>
  <si>
    <t>Super Bogue</t>
  </si>
  <si>
    <t>GENF-FR013</t>
  </si>
  <si>
    <t>Soldat Automate</t>
  </si>
  <si>
    <t>GENF-FR014</t>
  </si>
  <si>
    <t>Magicien Automate</t>
  </si>
  <si>
    <t>GENF-FR015</t>
  </si>
  <si>
    <t>Jongleur Automate</t>
  </si>
  <si>
    <t>GENF-FR016</t>
  </si>
  <si>
    <t>Chien Automate</t>
  </si>
  <si>
    <t>GENF-FR017</t>
  </si>
  <si>
    <t>Escargot Automate</t>
  </si>
  <si>
    <t>GENF-FR018</t>
  </si>
  <si>
    <t>Soldat Marlin</t>
  </si>
  <si>
    <t>GENF-FR019</t>
  </si>
  <si>
    <t>Dents du Vol</t>
  </si>
  <si>
    <t>GENF-FR020</t>
  </si>
  <si>
    <t>Raie du Ciel</t>
  </si>
  <si>
    <t>GENF-FR021</t>
  </si>
  <si>
    <t>Orque à Air</t>
  </si>
  <si>
    <t>GENF-FR022</t>
  </si>
  <si>
    <t>Tortue à Ailes</t>
  </si>
  <si>
    <t>GENF-FR023</t>
  </si>
  <si>
    <t>Policier Spatiotemporel</t>
  </si>
  <si>
    <t>GENF-FR024</t>
  </si>
  <si>
    <t>Echappé du Temps</t>
  </si>
  <si>
    <t>GENF-FR025</t>
  </si>
  <si>
    <t>Eléphant-Gemmes</t>
  </si>
  <si>
    <t>GENF-FR026</t>
  </si>
  <si>
    <t>Artilleur Magma Laval</t>
  </si>
  <si>
    <t>GENF-FR027</t>
  </si>
  <si>
    <t>Devin Gishki</t>
  </si>
  <si>
    <t>GENF-FR028</t>
  </si>
  <si>
    <t>Gusto Codor</t>
  </si>
  <si>
    <t>GENF-FR029</t>
  </si>
  <si>
    <t>Saambell l'Invocatrice</t>
  </si>
  <si>
    <t>GENF-FR030</t>
  </si>
  <si>
    <t>Geargiano</t>
  </si>
  <si>
    <t>GENF-FR031</t>
  </si>
  <si>
    <t>Poki Draco</t>
  </si>
  <si>
    <t>GENF-FR032</t>
  </si>
  <si>
    <t>Maître des Epées Dragon de Feu</t>
  </si>
  <si>
    <t>GENF-FR033</t>
  </si>
  <si>
    <t>Marionnettiste de l'Enfer</t>
  </si>
  <si>
    <t>GENF-FR034</t>
  </si>
  <si>
    <t>Oni au Sang Bleu</t>
  </si>
  <si>
    <t>GENF-FR035</t>
  </si>
  <si>
    <t>Bateau Fantôme</t>
  </si>
  <si>
    <t>GENF-FR036</t>
  </si>
  <si>
    <t>Croisé Suprême</t>
  </si>
  <si>
    <t>GENF-FR037</t>
  </si>
  <si>
    <t>Le Grand Empereur Pingouin</t>
  </si>
  <si>
    <t>GENF-FR038</t>
  </si>
  <si>
    <t>Milla la Magicienne Temporelle</t>
  </si>
  <si>
    <t>GENF-FR039</t>
  </si>
  <si>
    <t>Numéro 17 : Dragon Léviathan</t>
  </si>
  <si>
    <t>GENF-FR040</t>
  </si>
  <si>
    <t>Porte-Submersibles Aéro Requin</t>
  </si>
  <si>
    <t>GENF-FR041</t>
  </si>
  <si>
    <t>Numéro 34 : Terreur-Byte</t>
  </si>
  <si>
    <t>GENF-FR042</t>
  </si>
  <si>
    <t>Zenmaister Automate</t>
  </si>
  <si>
    <t>GENF-FR043</t>
  </si>
  <si>
    <t>Leviair le Dragon des Mers</t>
  </si>
  <si>
    <t>GENF-FR044</t>
  </si>
  <si>
    <t>Tiras, Gardien de la Genèse</t>
  </si>
  <si>
    <t>GENF-FR045</t>
  </si>
  <si>
    <t>Baguette Magique</t>
  </si>
  <si>
    <t>GENF-FR046</t>
  </si>
  <si>
    <t>Quitte ou Double !</t>
  </si>
  <si>
    <t>GENF-FR047</t>
  </si>
  <si>
    <t>Court-Circuit de Tonnerre</t>
  </si>
  <si>
    <t>GENF-FR048</t>
  </si>
  <si>
    <t>Jet Aqua</t>
  </si>
  <si>
    <t>GENF-FR049</t>
  </si>
  <si>
    <t>Surface</t>
  </si>
  <si>
    <t>GENF-FR050</t>
  </si>
  <si>
    <t>Route du Bogue</t>
  </si>
  <si>
    <t>GENF-FR051</t>
  </si>
  <si>
    <t>Courrier Infecté</t>
  </si>
  <si>
    <t>GENF-FR052</t>
  </si>
  <si>
    <t>Fracture</t>
  </si>
  <si>
    <t>GENF-FR053</t>
  </si>
  <si>
    <t>Clé Légendaire des Automates</t>
  </si>
  <si>
    <t>GENF-FR054</t>
  </si>
  <si>
    <t>Usine des Automates</t>
  </si>
  <si>
    <t>GENF-FR055</t>
  </si>
  <si>
    <t>Poissons Carnivores</t>
  </si>
  <si>
    <t>GENF-FR056</t>
  </si>
  <si>
    <t>Lueur du Futur</t>
  </si>
  <si>
    <t>GENF-FR057</t>
  </si>
  <si>
    <t>Filaments Vylon</t>
  </si>
  <si>
    <t>GENF-FR058</t>
  </si>
  <si>
    <t>Plume de Gulldos</t>
  </si>
  <si>
    <t>GENF-FR059</t>
  </si>
  <si>
    <t>Changeur d'Etoiles</t>
  </si>
  <si>
    <t>GENF-FR060</t>
  </si>
  <si>
    <t>Combo de l'Oni-Gami</t>
  </si>
  <si>
    <t>GENF-FR061</t>
  </si>
  <si>
    <t>Système de Résonnance</t>
  </si>
  <si>
    <t>GENF-FR062</t>
  </si>
  <si>
    <t>Gobelin Voyeur</t>
  </si>
  <si>
    <t>GENF-FR063</t>
  </si>
  <si>
    <t>Négligence est Notre Pire Ennemie</t>
  </si>
  <si>
    <t>GENF-FR064</t>
  </si>
  <si>
    <t>Vague de Poséidon</t>
  </si>
  <si>
    <t>GENF-FR065</t>
  </si>
  <si>
    <t>Oursin Explosif</t>
  </si>
  <si>
    <t>GENF-FR066</t>
  </si>
  <si>
    <t>Vaccin Mortel Ω Max</t>
  </si>
  <si>
    <t>GENF-FR067</t>
  </si>
  <si>
    <t>Surcadence</t>
  </si>
  <si>
    <t>GENF-FR068</t>
  </si>
  <si>
    <t>Couvée d'Oeufs Démoniaques</t>
  </si>
  <si>
    <t>GENF-FR069</t>
  </si>
  <si>
    <t>Oh Requ!n !</t>
  </si>
  <si>
    <t>GENF-FR070</t>
  </si>
  <si>
    <t>Avenir Radieux</t>
  </si>
  <si>
    <t>GENF-FR071</t>
  </si>
  <si>
    <t>Image du Passé</t>
  </si>
  <si>
    <t>GENF-FR072</t>
  </si>
  <si>
    <t>Vortex du Feu Grandissant</t>
  </si>
  <si>
    <t>GENF-FR073</t>
  </si>
  <si>
    <t>Traité sur l'Uniformité</t>
  </si>
  <si>
    <t>GENF-FR074</t>
  </si>
  <si>
    <t>Aura d'Utopie</t>
  </si>
  <si>
    <t>GENF-FR075</t>
  </si>
  <si>
    <t>Front Unifié</t>
  </si>
  <si>
    <t>GENF-FR076</t>
  </si>
  <si>
    <t>Malédiction du Cercle</t>
  </si>
  <si>
    <t>GENF-FR077</t>
  </si>
  <si>
    <t>Gloutonnerie du Tyran</t>
  </si>
  <si>
    <t>GENF-FR078</t>
  </si>
  <si>
    <t>Garde-à-Vous !</t>
  </si>
  <si>
    <t>GENF-FR079</t>
  </si>
  <si>
    <t>Bouteille Raigeki</t>
  </si>
  <si>
    <t>GENF-FR080</t>
  </si>
  <si>
    <t>Tempête de Cailloux</t>
  </si>
  <si>
    <t>GENF-FR081</t>
  </si>
  <si>
    <t>Cavalier des Mers</t>
  </si>
  <si>
    <t>GENF-FR082</t>
  </si>
  <si>
    <t>Morue Perçante</t>
  </si>
  <si>
    <t>GENF-FR083</t>
  </si>
  <si>
    <t>Destructeur du Grand Bleu</t>
  </si>
  <si>
    <t>GENF-FR084</t>
  </si>
  <si>
    <t>Peintre de la Douleur</t>
  </si>
  <si>
    <t>GENF-FR085</t>
  </si>
  <si>
    <t>Dragon Oriental</t>
  </si>
  <si>
    <t>GENF-FR086</t>
  </si>
  <si>
    <t>Adreus, Gardien de l'Armageddon</t>
  </si>
  <si>
    <t>GENF-FR087</t>
  </si>
  <si>
    <t>Troc de Poissons</t>
  </si>
  <si>
    <t>GENF-FR088</t>
  </si>
  <si>
    <t>Retour Douloureux</t>
  </si>
  <si>
    <t>GENF-FR089</t>
  </si>
  <si>
    <t>Corne de Destruction</t>
  </si>
  <si>
    <t>GENF-FR090</t>
  </si>
  <si>
    <t>Flash, Héros Elémentaire</t>
  </si>
  <si>
    <t>GENF-FR091</t>
  </si>
  <si>
    <t>Trinity, Héros Vision</t>
  </si>
  <si>
    <t>GENF-FR092</t>
  </si>
  <si>
    <t>Magicien Fantôme</t>
  </si>
  <si>
    <t>GENF-FR093</t>
  </si>
  <si>
    <t>Maître Nova, Héros Elémentaire</t>
  </si>
  <si>
    <t>GENF-FR094</t>
  </si>
  <si>
    <t>Goka, Héros Masqué</t>
  </si>
  <si>
    <t>GENF-FR095</t>
  </si>
  <si>
    <t>Vapor, Héros Masqué</t>
  </si>
  <si>
    <t>GENF-FR096</t>
  </si>
  <si>
    <t>Adoration, Héros Vision</t>
  </si>
  <si>
    <t>GENF-FR097</t>
  </si>
  <si>
    <t>Changement de Masque</t>
  </si>
  <si>
    <t>GENF-FR098</t>
  </si>
  <si>
    <t>Héros Vivant</t>
  </si>
  <si>
    <t>GENF-FR099</t>
  </si>
  <si>
    <t>Cafard Colonie de Chrome</t>
  </si>
  <si>
    <t>GENF-FRSE1</t>
  </si>
  <si>
    <t>Zéro Absolu, HEROS Elémentaire</t>
  </si>
  <si>
    <t>GENF-FRSE2</t>
  </si>
  <si>
    <t>GENF-FRSP1</t>
  </si>
  <si>
    <t>PHSW-FR000</t>
  </si>
  <si>
    <t>Dragon Alexandrite</t>
  </si>
  <si>
    <t>PHSW-FR001</t>
  </si>
  <si>
    <t>Lapinilla</t>
  </si>
  <si>
    <t>PHSW-FR002</t>
  </si>
  <si>
    <t>Dragolapin</t>
  </si>
  <si>
    <t>PHSW-FR003</t>
  </si>
  <si>
    <t>Motard Rai</t>
  </si>
  <si>
    <t>PHSW-FR004</t>
  </si>
  <si>
    <t>Spadassin Piquant</t>
  </si>
  <si>
    <t>PHSW-FR005</t>
  </si>
  <si>
    <t>Kagetokage</t>
  </si>
  <si>
    <t>PHSW-FR006</t>
  </si>
  <si>
    <t>Acorno</t>
  </si>
  <si>
    <t>PHSW-FR007</t>
  </si>
  <si>
    <t>Pinecono</t>
  </si>
  <si>
    <t>PHSW-FR008</t>
  </si>
  <si>
    <t>Rabca Tueur</t>
  </si>
  <si>
    <t>PHSW-FR009</t>
  </si>
  <si>
    <t>Requin Autocollant</t>
  </si>
  <si>
    <t>PHSW-FR010</t>
  </si>
  <si>
    <t>Perche-Soleil à Aiguilles</t>
  </si>
  <si>
    <t>PHSW-FR011</t>
  </si>
  <si>
    <t>Dragon Photon aux Yeux Galactiques</t>
  </si>
  <si>
    <t>PHSW-FR012</t>
  </si>
  <si>
    <t>Briseur de Jour</t>
  </si>
  <si>
    <t>PHSW-FR013</t>
  </si>
  <si>
    <t>Serpent Lumineux</t>
  </si>
  <si>
    <t>PHSW-FR014</t>
  </si>
  <si>
    <t>Balle Plasma</t>
  </si>
  <si>
    <t>PHSW-FR015</t>
  </si>
  <si>
    <t>Cerbère Photon</t>
  </si>
  <si>
    <t>PHSW-FR016</t>
  </si>
  <si>
    <t>Evoltile Gephyro</t>
  </si>
  <si>
    <t>PHSW-FR017</t>
  </si>
  <si>
    <t>Evoltile Westlo</t>
  </si>
  <si>
    <t>PHSW-FR018</t>
  </si>
  <si>
    <t>Evoltile Odonto</t>
  </si>
  <si>
    <t>PHSW-FR019</t>
  </si>
  <si>
    <t>Evolsaure Vulcano</t>
  </si>
  <si>
    <t>PHSW-FR020</t>
  </si>
  <si>
    <t>Evolsaure Cerato</t>
  </si>
  <si>
    <t>PHSW-FR021</t>
  </si>
  <si>
    <t>Evolsaure Diplo</t>
  </si>
  <si>
    <t>PHSW-FR022</t>
  </si>
  <si>
    <t>Guerrier Automate</t>
  </si>
  <si>
    <t>PHSW-FR023</t>
  </si>
  <si>
    <t>Chevalier Automate</t>
  </si>
  <si>
    <t>PHSW-FR024</t>
  </si>
  <si>
    <t>Chasseur Automate</t>
  </si>
  <si>
    <t>PHSW-FR025</t>
  </si>
  <si>
    <t>Chauve-Souris Automate</t>
  </si>
  <si>
    <t>PHSW-FR026</t>
  </si>
  <si>
    <t>Chaton Automate</t>
  </si>
  <si>
    <t>PHSW-FR027</t>
  </si>
  <si>
    <t>Télépon D.D.</t>
  </si>
  <si>
    <t>PHSW-FR028</t>
  </si>
  <si>
    <t>Electro-Cobra</t>
  </si>
  <si>
    <t>PHSW-FR029</t>
  </si>
  <si>
    <t>Châtaigne Naturia</t>
  </si>
  <si>
    <t>PHSW-FR030</t>
  </si>
  <si>
    <t>Prieur de la Barrière de Glace</t>
  </si>
  <si>
    <t>PHSW-FR031</t>
  </si>
  <si>
    <t>Ninja Argent Emérite</t>
  </si>
  <si>
    <t>PHSW-FR032</t>
  </si>
  <si>
    <t>Rodenut</t>
  </si>
  <si>
    <t>PHSW-FR033</t>
  </si>
  <si>
    <t>Fenghuang</t>
  </si>
  <si>
    <t>PHSW-FR034</t>
  </si>
  <si>
    <t>Virus de Choc Tribal</t>
  </si>
  <si>
    <t>PHSW-FR035</t>
  </si>
  <si>
    <t>Unité Gobeline Nid-de-Poule</t>
  </si>
  <si>
    <t>PHSW-FR036</t>
  </si>
  <si>
    <t>Sinistre Lièvre</t>
  </si>
  <si>
    <t>PHSW-FR037</t>
  </si>
  <si>
    <t>Lapin Sauveteur</t>
  </si>
  <si>
    <t>PHSW-FR038</t>
  </si>
  <si>
    <t>Bébé Tiragon</t>
  </si>
  <si>
    <t>PHSW-FR039</t>
  </si>
  <si>
    <t>Numéro 83 : Reine Galactique</t>
  </si>
  <si>
    <t>PHSW-FR040</t>
  </si>
  <si>
    <t>Lancier Rayon Sombre</t>
  </si>
  <si>
    <t>PHSW-FR041</t>
  </si>
  <si>
    <t>Numéro 10 : Illumiknight</t>
  </si>
  <si>
    <t>PHSW-FR042</t>
  </si>
  <si>
    <t>Numéro 20 : Giga-Brillant</t>
  </si>
  <si>
    <t>PHSW-FR043</t>
  </si>
  <si>
    <t>Evolzar Laggia</t>
  </si>
  <si>
    <t>PHSW-FR044</t>
  </si>
  <si>
    <t>Dragon Tonnerre Final</t>
  </si>
  <si>
    <t>PHSW-FR045</t>
  </si>
  <si>
    <t>Contrôle Attractif</t>
  </si>
  <si>
    <t>PHSW-FR046</t>
  </si>
  <si>
    <t>Boost d'Ego</t>
  </si>
  <si>
    <t>PHSW-FR047</t>
  </si>
  <si>
    <t>Monstre-Surprise</t>
  </si>
  <si>
    <t>PHSW-FR048</t>
  </si>
  <si>
    <t>Attaque Croisée</t>
  </si>
  <si>
    <t>PHSW-FR049</t>
  </si>
  <si>
    <t>Cadeau Xyz</t>
  </si>
  <si>
    <t>PHSW-FR050</t>
  </si>
  <si>
    <t>Voile Photon</t>
  </si>
  <si>
    <t>PHSW-FR051</t>
  </si>
  <si>
    <t>Guide Photon</t>
  </si>
  <si>
    <t>PHSW-FR052</t>
  </si>
  <si>
    <t>Support Photon</t>
  </si>
  <si>
    <t>PHSW-FR053</t>
  </si>
  <si>
    <t>Evokarma</t>
  </si>
  <si>
    <t>PHSW-FR054</t>
  </si>
  <si>
    <t>Evomiracle</t>
  </si>
  <si>
    <t>PHSW-FR055</t>
  </si>
  <si>
    <t>Défaillance Zenmai</t>
  </si>
  <si>
    <t>PHSW-FR056</t>
  </si>
  <si>
    <t>Porte Supplémentaire</t>
  </si>
  <si>
    <t>PHSW-FR057</t>
  </si>
  <si>
    <t>Fragment de Cupidité</t>
  </si>
  <si>
    <t>PHSW-FR058</t>
  </si>
  <si>
    <t>Murmure de la Forêt</t>
  </si>
  <si>
    <t>PHSW-FR059</t>
  </si>
  <si>
    <t>Tri-Wight</t>
  </si>
  <si>
    <t>PHSW-FR060</t>
  </si>
  <si>
    <t>Un Jour de Paix</t>
  </si>
  <si>
    <t>PHSW-FR061</t>
  </si>
  <si>
    <t>Cyclone Spatial</t>
  </si>
  <si>
    <t>PHSW-FR062</t>
  </si>
  <si>
    <t>Vents Toxiques</t>
  </si>
  <si>
    <t>PHSW-FR063</t>
  </si>
  <si>
    <t>Appel Chaleureux</t>
  </si>
  <si>
    <t>PHSW-FR064</t>
  </si>
  <si>
    <t>Ferveur Ardente</t>
  </si>
  <si>
    <t>PHSW-FR065</t>
  </si>
  <si>
    <t>Régime Détériorant</t>
  </si>
  <si>
    <t>PHSW-FR066</t>
  </si>
  <si>
    <t>Chevalier Copieur</t>
  </si>
  <si>
    <t>PHSW-FR067</t>
  </si>
  <si>
    <t>Cotte de Maille Miroir</t>
  </si>
  <si>
    <t>PHSW-FR068</t>
  </si>
  <si>
    <t>Chute de Poisson</t>
  </si>
  <si>
    <t>PHSW-FR069</t>
  </si>
  <si>
    <t>Crevasse Verglacée</t>
  </si>
  <si>
    <t>PHSW-FR070</t>
  </si>
  <si>
    <t>Lumièrisation</t>
  </si>
  <si>
    <t>PHSW-FR071</t>
  </si>
  <si>
    <t>Couloir d'Evolution</t>
  </si>
  <si>
    <t>PHSW-FR072</t>
  </si>
  <si>
    <t>Zenmairch</t>
  </si>
  <si>
    <t>PHSW-FR073</t>
  </si>
  <si>
    <t>Electro-Annulation</t>
  </si>
  <si>
    <t>PHSW-FR074</t>
  </si>
  <si>
    <t>Vigilance de Champion</t>
  </si>
  <si>
    <t>PHSW-FR075</t>
  </si>
  <si>
    <t>Lumière des Ténèbres</t>
  </si>
  <si>
    <t>PHSW-FR076</t>
  </si>
  <si>
    <t>Agonie du Tyrant</t>
  </si>
  <si>
    <t>PHSW-FR077</t>
  </si>
  <si>
    <t>Sonnez la Retraite !</t>
  </si>
  <si>
    <t>PHSW-FR078</t>
  </si>
  <si>
    <t>Enorme Trappe Profonde des Ténèbres</t>
  </si>
  <si>
    <t>PHSW-FR079</t>
  </si>
  <si>
    <t>Eisbahn</t>
  </si>
  <si>
    <t>PHSW-FR080</t>
  </si>
  <si>
    <t>Cérémonie de Sceau du Suiton</t>
  </si>
  <si>
    <t>PHSW-FR081</t>
  </si>
  <si>
    <t>Tigre Photon</t>
  </si>
  <si>
    <t>PHSW-FR082</t>
  </si>
  <si>
    <t>Evolsaure Pelta</t>
  </si>
  <si>
    <t>PHSW-FR083</t>
  </si>
  <si>
    <t>Lapin Automate</t>
  </si>
  <si>
    <t>PHSW-FR084</t>
  </si>
  <si>
    <t>D-Boyz</t>
  </si>
  <si>
    <t>PHSW-FR085</t>
  </si>
  <si>
    <t>Latinum, Exarque du Monde Ténébreux</t>
  </si>
  <si>
    <t>PHSW-FR086</t>
  </si>
  <si>
    <t>Evolzar Dolkka</t>
  </si>
  <si>
    <t>PHSW-FR087</t>
  </si>
  <si>
    <t>Zenmaines Automate</t>
  </si>
  <si>
    <t>PHSW-FR088</t>
  </si>
  <si>
    <t>Territoire Xyz</t>
  </si>
  <si>
    <t>PHSW-FR089</t>
  </si>
  <si>
    <t>Brouillard des Ténèbres</t>
  </si>
  <si>
    <t>PHSW-FR090</t>
  </si>
  <si>
    <t>Sergent Electrique</t>
  </si>
  <si>
    <t>PHSW-FR091</t>
  </si>
  <si>
    <t>Ohm Vylon</t>
  </si>
  <si>
    <t>PHSW-FR092</t>
  </si>
  <si>
    <t>Double Lame Laval</t>
  </si>
  <si>
    <t>PHSW-FR093</t>
  </si>
  <si>
    <t>Tortue-Gemmes</t>
  </si>
  <si>
    <t>PHSW-FR094</t>
  </si>
  <si>
    <t>Lancelord Laval</t>
  </si>
  <si>
    <t>PHSW-FR095</t>
  </si>
  <si>
    <t>Bête Gishki</t>
  </si>
  <si>
    <t>PHSW-FR096</t>
  </si>
  <si>
    <t>Emeraude, Chevalier-Gemmes</t>
  </si>
  <si>
    <t>PHSW-FR097</t>
  </si>
  <si>
    <t>Robot Défenseur</t>
  </si>
  <si>
    <t>PHSW-FR098</t>
  </si>
  <si>
    <t>Metaion le Seigneur du Temps</t>
  </si>
  <si>
    <t>PHSW-FR099</t>
  </si>
  <si>
    <t>Chevalier Enfernité</t>
  </si>
  <si>
    <t>PHSW-FRSP1</t>
  </si>
  <si>
    <t>ORCS-FR000</t>
  </si>
  <si>
    <t>Hache Inzektor - Zektahawk</t>
  </si>
  <si>
    <t>ORCS-FR001</t>
  </si>
  <si>
    <t>Kurivolt</t>
  </si>
  <si>
    <t>ORCS-FR002</t>
  </si>
  <si>
    <t>Darklon</t>
  </si>
  <si>
    <t>ORCS-FR003</t>
  </si>
  <si>
    <t>Fille Gagaga</t>
  </si>
  <si>
    <t>ORCS-FR004</t>
  </si>
  <si>
    <t>Géant Gogogo</t>
  </si>
  <si>
    <t>ORCS-FR005</t>
  </si>
  <si>
    <t>ZW - Lance Unicorne</t>
  </si>
  <si>
    <t>ORCS-FR006</t>
  </si>
  <si>
    <t>Choctopus</t>
  </si>
  <si>
    <t>ORCS-FR007</t>
  </si>
  <si>
    <t>Lézard Photon</t>
  </si>
  <si>
    <t>ORCS-FR008</t>
  </si>
  <si>
    <t>Lanceur Photon</t>
  </si>
  <si>
    <t>ORCS-FR009</t>
  </si>
  <si>
    <t>Broyeur Photon</t>
  </si>
  <si>
    <t>ORCS-FR010</t>
  </si>
  <si>
    <t>Léo Photon</t>
  </si>
  <si>
    <t>ORCS-FR011</t>
  </si>
  <si>
    <t>Cercle Photon</t>
  </si>
  <si>
    <t>ORCS-FR012</t>
  </si>
  <si>
    <t>Destructeur de Retournement</t>
  </si>
  <si>
    <t>ORCS-FR013</t>
  </si>
  <si>
    <t>Ninja Armure Feu</t>
  </si>
  <si>
    <t>ORCS-FR014</t>
  </si>
  <si>
    <t>Ninja Armure Vent</t>
  </si>
  <si>
    <t>ORCS-FR015</t>
  </si>
  <si>
    <t>Ninja Armure Eau</t>
  </si>
  <si>
    <t>ORCS-FR016</t>
  </si>
  <si>
    <t>Ninja Armure Terre</t>
  </si>
  <si>
    <t>ORCS-FR017</t>
  </si>
  <si>
    <t>Inzektor Frelon</t>
  </si>
  <si>
    <t>ORCS-FR018</t>
  </si>
  <si>
    <t>Inzektor Fourmi</t>
  </si>
  <si>
    <t>ORCS-FR019</t>
  </si>
  <si>
    <t>Inzektor Mille-Pattes</t>
  </si>
  <si>
    <t>ORCS-FR020</t>
  </si>
  <si>
    <t>Inzektor Libellule</t>
  </si>
  <si>
    <t>ORCS-FR021</t>
  </si>
  <si>
    <t>Inzektor Giga-Mante</t>
  </si>
  <si>
    <t>ORCS-FR022</t>
  </si>
  <si>
    <t>Inzektor Giga-Charançon</t>
  </si>
  <si>
    <t>ORCS-FR023</t>
  </si>
  <si>
    <t>Rat Automate</t>
  </si>
  <si>
    <t>ORCS-FR024</t>
  </si>
  <si>
    <t>Abeille Automate</t>
  </si>
  <si>
    <t>ORCS-FR025</t>
  </si>
  <si>
    <t>Evoltile Pleuro</t>
  </si>
  <si>
    <t>ORCS-FR026</t>
  </si>
  <si>
    <t>Evoltile Casinerio</t>
  </si>
  <si>
    <t>ORCS-FR027</t>
  </si>
  <si>
    <t>Evolsaure Elias</t>
  </si>
  <si>
    <t>ORCS-FR028</t>
  </si>
  <si>
    <t>Evolsaure Terias</t>
  </si>
  <si>
    <t>ORCS-FR029</t>
  </si>
  <si>
    <t>Maestro Ninja Hanzo</t>
  </si>
  <si>
    <t>ORCS-FR030</t>
  </si>
  <si>
    <t>Ninja Masqué Ebisu</t>
  </si>
  <si>
    <t>ORCS-FR031</t>
  </si>
  <si>
    <t>Ninja d'Or Arriviste</t>
  </si>
  <si>
    <t>ORCS-FR032</t>
  </si>
  <si>
    <t>Chow Len le Prophète</t>
  </si>
  <si>
    <t>ORCS-FR033</t>
  </si>
  <si>
    <t>Dharc - Familier Possédé</t>
  </si>
  <si>
    <t>ORCS-FR034</t>
  </si>
  <si>
    <t>Lame Sombre le Capitaine du Monde Maléfique</t>
  </si>
  <si>
    <t>ORCS-FR035</t>
  </si>
  <si>
    <t>Transe Archdémon</t>
  </si>
  <si>
    <t>ORCS-FR036</t>
  </si>
  <si>
    <t>Dragon Divin Apocralyphe</t>
  </si>
  <si>
    <t>ORCS-FR037</t>
  </si>
  <si>
    <t>Dragon Orage Ténébreux</t>
  </si>
  <si>
    <t>ORCS-FR038</t>
  </si>
  <si>
    <t>Numen Erat Testudo</t>
  </si>
  <si>
    <t>ORCS-FR039</t>
  </si>
  <si>
    <t>Lézard Jumeau Photon</t>
  </si>
  <si>
    <t>ORCS-FR040</t>
  </si>
  <si>
    <t>Numéro C39 : Rayon Utopie</t>
  </si>
  <si>
    <t>ORCS-FR041</t>
  </si>
  <si>
    <t>Ninja Armure Lames</t>
  </si>
  <si>
    <t>ORCS-FR042</t>
  </si>
  <si>
    <t>Numéro 12 : Ninja Armure Ombre Pourpre</t>
  </si>
  <si>
    <t>ORCS-FR043</t>
  </si>
  <si>
    <t>Numéro 96 : Brume Sombre</t>
  </si>
  <si>
    <t>ORCS-FR044</t>
  </si>
  <si>
    <t>Transporteur Zenmaity Automate</t>
  </si>
  <si>
    <t>ORCS-FR045</t>
  </si>
  <si>
    <t>Evolzar Solda</t>
  </si>
  <si>
    <t>ORCS-FR046</t>
  </si>
  <si>
    <t>Inzektor Exa-Scarabée</t>
  </si>
  <si>
    <t>ORCS-FR047</t>
  </si>
  <si>
    <t>Attaque à Force Maximale</t>
  </si>
  <si>
    <t>ORCS-FR048</t>
  </si>
  <si>
    <t>Gagagaclair</t>
  </si>
  <si>
    <t>ORCS-FR049</t>
  </si>
  <si>
    <t>Double Défenseur</t>
  </si>
  <si>
    <t>ORCS-FR050</t>
  </si>
  <si>
    <t>Orage Galactique</t>
  </si>
  <si>
    <t>ORCS-FR051</t>
  </si>
  <si>
    <t>Art Ninjitsu Armure d'Alchimie</t>
  </si>
  <si>
    <t>ORCS-FR052</t>
  </si>
  <si>
    <t>Lumière Brille, Etoile Brille</t>
  </si>
  <si>
    <t>ORCS-FR053</t>
  </si>
  <si>
    <t>Explose-Armure</t>
  </si>
  <si>
    <t>ORCS-FR054</t>
  </si>
  <si>
    <t>Epée Inzektor - Zektkalibur</t>
  </si>
  <si>
    <t>ORCS-FR055</t>
  </si>
  <si>
    <t>Poids et Zenmaisures</t>
  </si>
  <si>
    <t>ORCS-FR056</t>
  </si>
  <si>
    <t>Soupe Primitive</t>
  </si>
  <si>
    <t>ORCS-FR057</t>
  </si>
  <si>
    <t>Force-Evo</t>
  </si>
  <si>
    <t>ORCS-FR058</t>
  </si>
  <si>
    <t>Mambele des Ténèbres</t>
  </si>
  <si>
    <t>ORCS-FR059</t>
  </si>
  <si>
    <t>Ténèbres Absorbantes</t>
  </si>
  <si>
    <t>ORCS-FR060</t>
  </si>
  <si>
    <t>Temple de la Vallée de Brume</t>
  </si>
  <si>
    <t>ORCS-FR061</t>
  </si>
  <si>
    <t>Impact Xyz</t>
  </si>
  <si>
    <t>ORCS-FR062</t>
  </si>
  <si>
    <t>Vague Galactique</t>
  </si>
  <si>
    <t>ORCS-FR063</t>
  </si>
  <si>
    <t>Déphon</t>
  </si>
  <si>
    <t>ORCS-FR064</t>
  </si>
  <si>
    <t>Contreforce</t>
  </si>
  <si>
    <t>ORCS-FR065</t>
  </si>
  <si>
    <t>Gagagagarde</t>
  </si>
  <si>
    <t>ORCS-FR066</t>
  </si>
  <si>
    <t>Reflet Xyz</t>
  </si>
  <si>
    <t>ORCS-FR067</t>
  </si>
  <si>
    <t>Capture Splash</t>
  </si>
  <si>
    <t>ORCS-FR068</t>
  </si>
  <si>
    <t>Art Ninjitsu Armure d'Immobilisation</t>
  </si>
  <si>
    <t>ORCS-FR069</t>
  </si>
  <si>
    <t>Art Ninjitsu Armure de Brume de Rouille</t>
  </si>
  <si>
    <t>ORCS-FR070</t>
  </si>
  <si>
    <t>Orbe Inzektor</t>
  </si>
  <si>
    <t>ORCS-FR071</t>
  </si>
  <si>
    <t>Forme Variable</t>
  </si>
  <si>
    <t>ORCS-FR072</t>
  </si>
  <si>
    <t>Zenmailstrom</t>
  </si>
  <si>
    <t>ORCS-FR073</t>
  </si>
  <si>
    <t>Force-Dégen</t>
  </si>
  <si>
    <t>ORCS-FR074</t>
  </si>
  <si>
    <t>Branche-Evo</t>
  </si>
  <si>
    <t>ORCS-FR075</t>
  </si>
  <si>
    <t>Art Ninjitsu de la Supermétamorphose</t>
  </si>
  <si>
    <t>ORCS-FR076</t>
  </si>
  <si>
    <t>Renaissance Xyz</t>
  </si>
  <si>
    <t>ORCS-FR077</t>
  </si>
  <si>
    <t>Surcapacité</t>
  </si>
  <si>
    <t>ORCS-FR078</t>
  </si>
  <si>
    <t>La Révolution Globale est Finie</t>
  </si>
  <si>
    <t>ORCS-FR079</t>
  </si>
  <si>
    <t>Prison Royale</t>
  </si>
  <si>
    <t>ORCS-FR080</t>
  </si>
  <si>
    <t>Cérémonie de Sceau du Katon</t>
  </si>
  <si>
    <t>ORCS-FR081</t>
  </si>
  <si>
    <t>Inzektor Sauterelle</t>
  </si>
  <si>
    <t>ORCS-FR082</t>
  </si>
  <si>
    <t>Requin Automate</t>
  </si>
  <si>
    <t>ORCS-FR083</t>
  </si>
  <si>
    <t>Evoltile Najasho</t>
  </si>
  <si>
    <t>ORCS-FR084</t>
  </si>
  <si>
    <t>Ninja Dragon Blanc</t>
  </si>
  <si>
    <t>ORCS-FR085</t>
  </si>
  <si>
    <t>Dragon Interplanétaireviolépineux</t>
  </si>
  <si>
    <t>ORCS-FR086</t>
  </si>
  <si>
    <t>Bus des Enfers</t>
  </si>
  <si>
    <t>ORCS-FR087</t>
  </si>
  <si>
    <t>Trident Photon</t>
  </si>
  <si>
    <t>ORCS-FR088</t>
  </si>
  <si>
    <t>Rapide-Evo</t>
  </si>
  <si>
    <t>ORCS-FR089</t>
  </si>
  <si>
    <t>Art Ninjitsu de la Duplication</t>
  </si>
  <si>
    <t>ORCS-FR090</t>
  </si>
  <si>
    <t>Reine de la Nuit Blanche</t>
  </si>
  <si>
    <t>ORCS-FR091</t>
  </si>
  <si>
    <t>Danipon</t>
  </si>
  <si>
    <t>ORCS-FR092</t>
  </si>
  <si>
    <t>Maïs Doux</t>
  </si>
  <si>
    <t>ORCS-FR093</t>
  </si>
  <si>
    <t>Koala Vampire</t>
  </si>
  <si>
    <t>ORCS-FR094</t>
  </si>
  <si>
    <t>Koalo-Koala</t>
  </si>
  <si>
    <t>ORCS-FR095</t>
  </si>
  <si>
    <t>Médium des Ténèbres</t>
  </si>
  <si>
    <t>ORCS-FR096</t>
  </si>
  <si>
    <t>Porte-Avions des Ténèbres</t>
  </si>
  <si>
    <t>ORCS-FR097</t>
  </si>
  <si>
    <t>Casse-Cou Déterminé</t>
  </si>
  <si>
    <t>ORCS-FR098</t>
  </si>
  <si>
    <t>Arsenal Zenmaioh Automate</t>
  </si>
  <si>
    <t>ORCS-FR099</t>
  </si>
  <si>
    <t>Invocateur Sabre XM</t>
  </si>
  <si>
    <t>ORCS-FRSE1</t>
  </si>
  <si>
    <t>ORCS-FRSE2</t>
  </si>
  <si>
    <t>Le Dragon Ailé de Ra</t>
  </si>
  <si>
    <t>ORCS-FRSP1</t>
  </si>
  <si>
    <t>GAOV-FR000</t>
  </si>
  <si>
    <t>Artorigus le Chevalier Noble</t>
  </si>
  <si>
    <t>GAOV-FR001</t>
  </si>
  <si>
    <t>Electro-Dragonqueue</t>
  </si>
  <si>
    <t>GAOV-FR002</t>
  </si>
  <si>
    <t>Sceau Hiératique du Seigneur Dragon Soleil</t>
  </si>
  <si>
    <t>GAOV-FR003</t>
  </si>
  <si>
    <t>Hibou Habillé</t>
  </si>
  <si>
    <t>GAOV-FR004</t>
  </si>
  <si>
    <t>Chevalier Tasuke</t>
  </si>
  <si>
    <t>GAOV-FR005</t>
  </si>
  <si>
    <t>Gardna Gagaga</t>
  </si>
  <si>
    <t>GAOV-FR006</t>
  </si>
  <si>
    <t>Voiturcarte D</t>
  </si>
  <si>
    <t>GAOV-FR007</t>
  </si>
  <si>
    <t>Mangeur Habillé</t>
  </si>
  <si>
    <t>GAOV-FR008</t>
  </si>
  <si>
    <t>Requin Marteau</t>
  </si>
  <si>
    <t>GAOV-FR009</t>
  </si>
  <si>
    <t>Marteau Bounzer</t>
  </si>
  <si>
    <t>GAOV-FR010</t>
  </si>
  <si>
    <t>Lame Bounzer</t>
  </si>
  <si>
    <t>GAOV-FR011</t>
  </si>
  <si>
    <t>Fantôme Bounzer</t>
  </si>
  <si>
    <t>GAOV-FR012</t>
  </si>
  <si>
    <t>Espillon Morpho</t>
  </si>
  <si>
    <t>GAOV-FR013</t>
  </si>
  <si>
    <t>Espillon Machaon</t>
  </si>
  <si>
    <t>GAOV-FR014</t>
  </si>
  <si>
    <t>Papillon Lumière de Lune</t>
  </si>
  <si>
    <t>GAOV-FR015</t>
  </si>
  <si>
    <t>Foreuse Jumbo</t>
  </si>
  <si>
    <t>GAOV-FR016</t>
  </si>
  <si>
    <t>Flèche Roquette Express</t>
  </si>
  <si>
    <t>GAOV-FR017</t>
  </si>
  <si>
    <t>Caméraclops</t>
  </si>
  <si>
    <t>GAOV-FR018</t>
  </si>
  <si>
    <t>Dragon Hiératique de Nuit</t>
  </si>
  <si>
    <t>GAOV-FR019</t>
  </si>
  <si>
    <t>Dragon Hiératique de Gebeb</t>
  </si>
  <si>
    <t>GAOV-FR020</t>
  </si>
  <si>
    <t>Dragon Hiératique d'Eset</t>
  </si>
  <si>
    <t>GAOV-FR021</t>
  </si>
  <si>
    <t>Dragon Hiératique de Nebthet</t>
  </si>
  <si>
    <t>GAOV-FR022</t>
  </si>
  <si>
    <t>Dragon Hiératique de Tefnuit</t>
  </si>
  <si>
    <t>GAOV-FR023</t>
  </si>
  <si>
    <t>Dragon Hiératique de Su</t>
  </si>
  <si>
    <t>GAOV-FR024</t>
  </si>
  <si>
    <t>Dragon Hiératique d'Asar</t>
  </si>
  <si>
    <t>GAOV-FR025</t>
  </si>
  <si>
    <t>Dragon Hiératique de Sutekh</t>
  </si>
  <si>
    <t>GAOV-FR026</t>
  </si>
  <si>
    <t>Evoltile Lagosucho</t>
  </si>
  <si>
    <t>GAOV-FR027</t>
  </si>
  <si>
    <t>Evolsaure Darwino</t>
  </si>
  <si>
    <t>GAOV-FR028</t>
  </si>
  <si>
    <t>Inzektor Luciole</t>
  </si>
  <si>
    <t>GAOV-FR029</t>
  </si>
  <si>
    <t>Inzektor Coccinelle</t>
  </si>
  <si>
    <t>GAOV-FR030</t>
  </si>
  <si>
    <t>Inzektor Forficule</t>
  </si>
  <si>
    <t>GAOV-FR031</t>
  </si>
  <si>
    <t>Inzektor Giga-Criquet</t>
  </si>
  <si>
    <t>GAOV-FR032</t>
  </si>
  <si>
    <t>Sorcier Rayon Lumineux</t>
  </si>
  <si>
    <t>GAOV-FR033</t>
  </si>
  <si>
    <t>Dédale Rayon Lumineux</t>
  </si>
  <si>
    <t>GAOV-FR034</t>
  </si>
  <si>
    <t>Gearfried Rayon Lumineux</t>
  </si>
  <si>
    <t>GAOV-FR035</t>
  </si>
  <si>
    <t>Diabolos Rayon Lumineux</t>
  </si>
  <si>
    <t>GAOV-FR036</t>
  </si>
  <si>
    <t>Dame Des D</t>
  </si>
  <si>
    <t>GAOV-FR037</t>
  </si>
  <si>
    <t>Jarre Absorbante</t>
  </si>
  <si>
    <t>GAOV-FR038</t>
  </si>
  <si>
    <t>Oni à la Tête Rouge</t>
  </si>
  <si>
    <t>GAOV-FR039</t>
  </si>
  <si>
    <t>Tigre des Flammes</t>
  </si>
  <si>
    <t>GAOV-FR040</t>
  </si>
  <si>
    <t>La Troupe Nomade</t>
  </si>
  <si>
    <t>GAOV-FR041</t>
  </si>
  <si>
    <t>Néo Dragon Photon aux Yeux Galactiques</t>
  </si>
  <si>
    <t>GAOV-FR042</t>
  </si>
  <si>
    <t>Numéro 32 : Requin Drakonien</t>
  </si>
  <si>
    <t>GAOV-FR043</t>
  </si>
  <si>
    <t>Riposteur Bounzer Photon</t>
  </si>
  <si>
    <t>GAOV-FR044</t>
  </si>
  <si>
    <t>Papillopérative Photon</t>
  </si>
  <si>
    <t>GAOV-FR045</t>
  </si>
  <si>
    <t>Numéro 25 : Force Focus</t>
  </si>
  <si>
    <t>GAOV-FR046</t>
  </si>
  <si>
    <t>Dragon Gaïa, le Chargeur de Tonnerre</t>
  </si>
  <si>
    <t>GAOV-FR047</t>
  </si>
  <si>
    <t>Dragon Hiératique Roi d'Atum</t>
  </si>
  <si>
    <t>GAOV-FR048</t>
  </si>
  <si>
    <t>Dragon Hiératique du Seigneur Soleil d'Héliopolis</t>
  </si>
  <si>
    <t>GAOV-FR049</t>
  </si>
  <si>
    <t>Génie Reine Dragun</t>
  </si>
  <si>
    <t>GAOV-FR050</t>
  </si>
  <si>
    <t>Inzektor Exa-Lucane</t>
  </si>
  <si>
    <t>GAOV-FR051</t>
  </si>
  <si>
    <t>Sceptre du Bond</t>
  </si>
  <si>
    <t>GAOV-FR052</t>
  </si>
  <si>
    <t>Mini Courage</t>
  </si>
  <si>
    <t>GAOV-FR053</t>
  </si>
  <si>
    <t>Courant en Chute</t>
  </si>
  <si>
    <t>GAOV-FR054</t>
  </si>
  <si>
    <t>Ecailles d'Enragement</t>
  </si>
  <si>
    <t>GAOV-FR055</t>
  </si>
  <si>
    <t>Rayon Nocturne</t>
  </si>
  <si>
    <t>GAOV-FR056</t>
  </si>
  <si>
    <t>Sceau Hiératique de la Convocation</t>
  </si>
  <si>
    <t>GAOV-FR057</t>
  </si>
  <si>
    <t>Sceau Hiératique de la Suprématie</t>
  </si>
  <si>
    <t>GAOV-FR058</t>
  </si>
  <si>
    <t>Diversité-Evo</t>
  </si>
  <si>
    <t>GAOV-FR059</t>
  </si>
  <si>
    <t>Prix-Evo</t>
  </si>
  <si>
    <t>GAOV-FR060</t>
  </si>
  <si>
    <t>Inzektion Terminale</t>
  </si>
  <si>
    <t>GAOV-FR061</t>
  </si>
  <si>
    <t>Arbalète Inzektor - Zektarrow</t>
  </si>
  <si>
    <t>GAOV-FR062</t>
  </si>
  <si>
    <t>Unité Xyz</t>
  </si>
  <si>
    <t>GAOV-FR063</t>
  </si>
  <si>
    <t>Quelle Magie !</t>
  </si>
  <si>
    <t>GAOV-FR064</t>
  </si>
  <si>
    <t>Ceinture Constellée</t>
  </si>
  <si>
    <t>GAOV-FR065</t>
  </si>
  <si>
    <t>Tempête</t>
  </si>
  <si>
    <t>GAOV-FR066</t>
  </si>
  <si>
    <t>Nitwit Outwit</t>
  </si>
  <si>
    <t>GAOV-FR067</t>
  </si>
  <si>
    <t>Gamushara</t>
  </si>
  <si>
    <t>GAOV-FR068</t>
  </si>
  <si>
    <t>Commandant des Épées</t>
  </si>
  <si>
    <t>GAOV-FR069</t>
  </si>
  <si>
    <t>Garde Bounzer</t>
  </si>
  <si>
    <t>GAOV-FR070</t>
  </si>
  <si>
    <t>Assujettissement Papillonnant</t>
  </si>
  <si>
    <t>GAOV-FR071</t>
  </si>
  <si>
    <t>Sceau Hiératique du Bannissement</t>
  </si>
  <si>
    <t>GAOV-FR072</t>
  </si>
  <si>
    <t>Sceau Hiératique du Reflet</t>
  </si>
  <si>
    <t>GAOV-FR073</t>
  </si>
  <si>
    <t>Transformation Zekt</t>
  </si>
  <si>
    <t>GAOV-FR074</t>
  </si>
  <si>
    <t>Gantelet Inzektor</t>
  </si>
  <si>
    <t>GAOV-FR075</t>
  </si>
  <si>
    <t>Retour</t>
  </si>
  <si>
    <t>GAOV-FR076</t>
  </si>
  <si>
    <t>Coupure de Dimension</t>
  </si>
  <si>
    <t>GAOV-FR077</t>
  </si>
  <si>
    <t>Hijiri, Artiste de la Lumière Spirituelle</t>
  </si>
  <si>
    <t>GAOV-FR078</t>
  </si>
  <si>
    <t>Cérémonie de Sceau du Raiton</t>
  </si>
  <si>
    <t>GAOV-FR079</t>
  </si>
  <si>
    <t>Cycle Aquamiroir</t>
  </si>
  <si>
    <t>GAOV-FR080</t>
  </si>
  <si>
    <t>Double Remboursement</t>
  </si>
  <si>
    <t>GAOV-FR081</t>
  </si>
  <si>
    <t>Ancien Dragon</t>
  </si>
  <si>
    <t>GAOV-FR082</t>
  </si>
  <si>
    <t>Sceau Hiératique du Roi Dragon</t>
  </si>
  <si>
    <t>GAOV-FR083</t>
  </si>
  <si>
    <t>Evoltile Elginero</t>
  </si>
  <si>
    <t>GAOV-FR084</t>
  </si>
  <si>
    <t>Grepher Rayon Lumineux</t>
  </si>
  <si>
    <t>GAOV-FR085</t>
  </si>
  <si>
    <t>Orc en Retard</t>
  </si>
  <si>
    <t>GAOV-FR086</t>
  </si>
  <si>
    <t>Draconnexion</t>
  </si>
  <si>
    <t>GAOV-FR087</t>
  </si>
  <si>
    <t>Essai et Châtiment</t>
  </si>
  <si>
    <t>GAOV-FR088</t>
  </si>
  <si>
    <t>Sceau Hiératique des Cendres</t>
  </si>
  <si>
    <t>GAOV-FR089</t>
  </si>
  <si>
    <t>Fureur Xyz</t>
  </si>
  <si>
    <t>GAOV-FR090</t>
  </si>
  <si>
    <t>Numéro 11 : Gros Oeil</t>
  </si>
  <si>
    <t>GAOV-FR091</t>
  </si>
  <si>
    <t>Numéro 7 : Ligne de la Chance</t>
  </si>
  <si>
    <t>GAOV-FR092</t>
  </si>
  <si>
    <t>Beetron</t>
  </si>
  <si>
    <t>GAOV-FR093</t>
  </si>
  <si>
    <t>Dragon Influence</t>
  </si>
  <si>
    <t>GAOV-FR094</t>
  </si>
  <si>
    <t>Dragon Etoile Brillante</t>
  </si>
  <si>
    <t>GAOV-FR095</t>
  </si>
  <si>
    <t>Buten</t>
  </si>
  <si>
    <t>GAOV-FR096</t>
  </si>
  <si>
    <t>Beignet de la Mort</t>
  </si>
  <si>
    <t>GAOV-FR097</t>
  </si>
  <si>
    <t>Manta Agile</t>
  </si>
  <si>
    <t>GAOV-FR098</t>
  </si>
  <si>
    <t>Elfe Etincelant</t>
  </si>
  <si>
    <t>GAOV-FR099</t>
  </si>
  <si>
    <t>Flelfe</t>
  </si>
  <si>
    <t>GAOV-FRSP1</t>
  </si>
  <si>
    <t>Artorigus Le Chevalier Noble</t>
  </si>
  <si>
    <t>REDU-FR000</t>
  </si>
  <si>
    <t>Gawayn le Chevalier Noble</t>
  </si>
  <si>
    <t>REDU-FR001</t>
  </si>
  <si>
    <t>Transe le Spadassin Magique</t>
  </si>
  <si>
    <t>REDU-FR002</t>
  </si>
  <si>
    <t>Mage de Dommages</t>
  </si>
  <si>
    <t>REDU-FR003</t>
  </si>
  <si>
    <t>ZW - Arc Phénix</t>
  </si>
  <si>
    <t>REDU-FR004</t>
  </si>
  <si>
    <t>César Photon</t>
  </si>
  <si>
    <t>REDU-FR005</t>
  </si>
  <si>
    <t>Challenger Héroïque - Spartiate</t>
  </si>
  <si>
    <t>REDU-FR006</t>
  </si>
  <si>
    <t>Challenger Héroïque - Marteau de Guerre</t>
  </si>
  <si>
    <t>REDU-FR007</t>
  </si>
  <si>
    <t>Challenger Héroïque - Boucliépée</t>
  </si>
  <si>
    <t>REDU-FR008</t>
  </si>
  <si>
    <t>Challenger Héroïque - Double Lance</t>
  </si>
  <si>
    <t>REDU-FR009</t>
  </si>
  <si>
    <t>Machine Maya Chronomal</t>
  </si>
  <si>
    <t>REDU-FR010</t>
  </si>
  <si>
    <t>Tête Colossale Chronomal</t>
  </si>
  <si>
    <t>REDU-FR011</t>
  </si>
  <si>
    <t>Jet Doré Chronomal</t>
  </si>
  <si>
    <t>REDU-FR012</t>
  </si>
  <si>
    <t>Os de Cristal Chronomal</t>
  </si>
  <si>
    <t>REDU-FR013</t>
  </si>
  <si>
    <t>Crâne de Cristal Chronomal</t>
  </si>
  <si>
    <t>REDU-FR014</t>
  </si>
  <si>
    <t>Moai Chronomal</t>
  </si>
  <si>
    <t>REDU-FR015</t>
  </si>
  <si>
    <t>Magicien du Livre de Magie de la Prophétie</t>
  </si>
  <si>
    <t>REDU-FR016</t>
  </si>
  <si>
    <t>Amores de la Prophétie</t>
  </si>
  <si>
    <t>REDU-FR017</t>
  </si>
  <si>
    <t>Tempérance de la Prophétie</t>
  </si>
  <si>
    <t>REDU-FR018</t>
  </si>
  <si>
    <t>Force de la Prophétie</t>
  </si>
  <si>
    <t>REDU-FR019</t>
  </si>
  <si>
    <t>Cocher de la Prophétie</t>
  </si>
  <si>
    <t>REDU-FR020</t>
  </si>
  <si>
    <t>Grande Prêtresse de la Prophétie</t>
  </si>
  <si>
    <t>REDU-FR021</t>
  </si>
  <si>
    <t>Miaoufeuille Magidolce</t>
  </si>
  <si>
    <t>REDU-FR022</t>
  </si>
  <si>
    <t>Mêrable Magidolce</t>
  </si>
  <si>
    <t>REDU-FR023</t>
  </si>
  <si>
    <t>Chouvalier Magidolce</t>
  </si>
  <si>
    <t>REDU-FR024</t>
  </si>
  <si>
    <t>Magideleine Magidolce</t>
  </si>
  <si>
    <t>REDU-FR025</t>
  </si>
  <si>
    <t>Majordoscotte Magidolce</t>
  </si>
  <si>
    <t>REDU-FR026</t>
  </si>
  <si>
    <t>Puddingcesse Magidolce</t>
  </si>
  <si>
    <t>REDU-FR027</t>
  </si>
  <si>
    <t>Geargiano Mk-II</t>
  </si>
  <si>
    <t>REDU-FR028</t>
  </si>
  <si>
    <t>Geargiaccélérateur</t>
  </si>
  <si>
    <t>REDU-FR029</t>
  </si>
  <si>
    <t>Geargiarsenal</t>
  </si>
  <si>
    <t>REDU-FR030</t>
  </si>
  <si>
    <t>Geargiarmure</t>
  </si>
  <si>
    <t>REDU-FR031</t>
  </si>
  <si>
    <t>Uniflora, Bête Mystique de la Forêt</t>
  </si>
  <si>
    <t>REDU-FR032</t>
  </si>
  <si>
    <t>Petit Soldat</t>
  </si>
  <si>
    <t>REDU-FR033</t>
  </si>
  <si>
    <t>Sentinelle Argent</t>
  </si>
  <si>
    <t>REDU-FR034</t>
  </si>
  <si>
    <t>Chevalier de Poussière</t>
  </si>
  <si>
    <t>REDU-FR035</t>
  </si>
  <si>
    <t>Golem en Briques</t>
  </si>
  <si>
    <t>REDU-FR036</t>
  </si>
  <si>
    <t>Escouade d'Attaque de l'Atlantide</t>
  </si>
  <si>
    <t>REDU-FR037</t>
  </si>
  <si>
    <t>Ravisseur Illusoire</t>
  </si>
  <si>
    <t>REDU-FR038</t>
  </si>
  <si>
    <t>Grandsoil le Seigneur Elémentaire</t>
  </si>
  <si>
    <t>REDU-FR039</t>
  </si>
  <si>
    <t>Trois Mille Aiguilles</t>
  </si>
  <si>
    <t>REDU-FR040</t>
  </si>
  <si>
    <t>Unité Gobeline de Pillage</t>
  </si>
  <si>
    <t>REDU-FR041</t>
  </si>
  <si>
    <t>Champion Héroïque - Excalibur</t>
  </si>
  <si>
    <t>REDU-FR042</t>
  </si>
  <si>
    <t>Chrononaute de Cristal Chronomal</t>
  </si>
  <si>
    <t>REDU-FR043</t>
  </si>
  <si>
    <t>Numéro 33 : Machu Mech Chronomal</t>
  </si>
  <si>
    <t>REDU-FR044</t>
  </si>
  <si>
    <t>Destructeur Galactique Superdimensionnel</t>
  </si>
  <si>
    <t>REDU-FR045</t>
  </si>
  <si>
    <t>Hiérophante de la Prophétie</t>
  </si>
  <si>
    <t>REDU-FR046</t>
  </si>
  <si>
    <t>Gear Gigant X</t>
  </si>
  <si>
    <t>REDU-FR047</t>
  </si>
  <si>
    <t>Magicienne Alchimique</t>
  </si>
  <si>
    <t>REDU-FR048</t>
  </si>
  <si>
    <t>Âme de la Montagne Argent</t>
  </si>
  <si>
    <t>REDU-FR049</t>
  </si>
  <si>
    <t>Roi des Fées Albverdich</t>
  </si>
  <si>
    <t>REDU-FR050</t>
  </si>
  <si>
    <t>Briseur d'Epée</t>
  </si>
  <si>
    <t>REDU-FR051</t>
  </si>
  <si>
    <t>Gagagarevanche</t>
  </si>
  <si>
    <t>REDU-FR052</t>
  </si>
  <si>
    <t>Régénérateur Habillé</t>
  </si>
  <si>
    <t>REDU-FR053</t>
  </si>
  <si>
    <t>Chance Héroïque</t>
  </si>
  <si>
    <t>REDU-FR054</t>
  </si>
  <si>
    <t>Technologie Chronomal</t>
  </si>
  <si>
    <t>REDU-FR055</t>
  </si>
  <si>
    <t>Tablette de l'Oeil Pyramide Chronomal</t>
  </si>
  <si>
    <t>REDU-FR056</t>
  </si>
  <si>
    <t>Lumière de la Reine Galactique</t>
  </si>
  <si>
    <t>REDU-FR057</t>
  </si>
  <si>
    <t>Livre de Magie des Secrets</t>
  </si>
  <si>
    <t>REDU-FR058</t>
  </si>
  <si>
    <t>Livre de Magie de la Puissance</t>
  </si>
  <si>
    <t>REDU-FR059</t>
  </si>
  <si>
    <t>Livre de Magie de la Vie</t>
  </si>
  <si>
    <t>REDU-FR060</t>
  </si>
  <si>
    <t>Livre de Magie de la Sagesse</t>
  </si>
  <si>
    <t>REDU-FR061</t>
  </si>
  <si>
    <t>Château Magidolce</t>
  </si>
  <si>
    <t>REDU-FR062</t>
  </si>
  <si>
    <t>Woùf es-tu ?</t>
  </si>
  <si>
    <t>REDU-FR063</t>
  </si>
  <si>
    <t>La Force des Générations</t>
  </si>
  <si>
    <t>REDU-FR064</t>
  </si>
  <si>
    <t>Zone Catapulte</t>
  </si>
  <si>
    <t>REDU-FR065</t>
  </si>
  <si>
    <t>Pieds Froids</t>
  </si>
  <si>
    <t>REDU-FR066</t>
  </si>
  <si>
    <t>Attaque Impénétrable</t>
  </si>
  <si>
    <t>REDU-FR067</t>
  </si>
  <si>
    <t>Gagagarush</t>
  </si>
  <si>
    <t>REDU-FR068</t>
  </si>
  <si>
    <t>Epée du Châtiment Héroïque</t>
  </si>
  <si>
    <t>REDU-FR069</t>
  </si>
  <si>
    <t>Méthodes Stonehenge</t>
  </si>
  <si>
    <t>REDU-FR070</t>
  </si>
  <si>
    <t>Leçon Magidolce</t>
  </si>
  <si>
    <t>REDU-FR071</t>
  </si>
  <si>
    <t>Valse Magidolce</t>
  </si>
  <si>
    <t>REDU-FR072</t>
  </si>
  <si>
    <t>Thé Magidolce</t>
  </si>
  <si>
    <t>REDU-FR073</t>
  </si>
  <si>
    <t>Âme Xyz</t>
  </si>
  <si>
    <t>REDU-FR074</t>
  </si>
  <si>
    <t>Dispositif d'Echappement Obligatoire</t>
  </si>
  <si>
    <t>REDU-FR075</t>
  </si>
  <si>
    <t>Demi-Tour</t>
  </si>
  <si>
    <t>REDU-FR076</t>
  </si>
  <si>
    <t>Trappe du Vide</t>
  </si>
  <si>
    <t>REDU-FR077</t>
  </si>
  <si>
    <t>Brelan</t>
  </si>
  <si>
    <t>REDU-FR078</t>
  </si>
  <si>
    <t>Absorption d'Âme</t>
  </si>
  <si>
    <t>REDU-FR079</t>
  </si>
  <si>
    <t>Rebond</t>
  </si>
  <si>
    <t>REDU-FR080</t>
  </si>
  <si>
    <t>Coup de Poing Chanceux</t>
  </si>
  <si>
    <t>REDU-FR081</t>
  </si>
  <si>
    <t>Destructeur de la Prophétie</t>
  </si>
  <si>
    <t>REDU-FR082</t>
  </si>
  <si>
    <t>Madoor Rayon Lumineux</t>
  </si>
  <si>
    <t>REDU-FR083</t>
  </si>
  <si>
    <t>Ninja Dragon Bleu</t>
  </si>
  <si>
    <t>REDU-FR084</t>
  </si>
  <si>
    <t>Imairuka</t>
  </si>
  <si>
    <t>REDU-FR085</t>
  </si>
  <si>
    <t>Golem de Résurrection</t>
  </si>
  <si>
    <t>REDU-FR086</t>
  </si>
  <si>
    <t>Armes Nobles - Gallatin</t>
  </si>
  <si>
    <t>REDU-FR087</t>
  </si>
  <si>
    <t>Librairie Livre de Magie du Croissant</t>
  </si>
  <si>
    <t>REDU-FR088</t>
  </si>
  <si>
    <t>Zone de Progrès</t>
  </si>
  <si>
    <t>REDU-FR089</t>
  </si>
  <si>
    <t>Art Ninjitsu du Scellement des Ombres</t>
  </si>
  <si>
    <t>REDU-FR090</t>
  </si>
  <si>
    <t>Mâchos</t>
  </si>
  <si>
    <t>REDU-FR091</t>
  </si>
  <si>
    <t>Eco, Esprit Mystique de la Forêt</t>
  </si>
  <si>
    <t>REDU-FR092</t>
  </si>
  <si>
    <t>Numéro 6 : Atlandis Chronomal</t>
  </si>
  <si>
    <t>REDU-FR093</t>
  </si>
  <si>
    <t>Contact Miracle</t>
  </si>
  <si>
    <t>REDU-FR094</t>
  </si>
  <si>
    <t>Ténèbres Ultimes</t>
  </si>
  <si>
    <t>REDU-FR095</t>
  </si>
  <si>
    <t>Patonerre</t>
  </si>
  <si>
    <t>REDU-FR096</t>
  </si>
  <si>
    <t>Matonerre</t>
  </si>
  <si>
    <t>REDU-FR097</t>
  </si>
  <si>
    <t>Soeutonerre</t>
  </si>
  <si>
    <t>REDU-FR098</t>
  </si>
  <si>
    <t>Numéro 91 : Dragon Etincelles de Tonerre</t>
  </si>
  <si>
    <t>REDU-FR099</t>
  </si>
  <si>
    <t>Convertisseur d'Esprit</t>
  </si>
  <si>
    <t>REDU-FRSE1</t>
  </si>
  <si>
    <t>Hyper Bibliothécaire T.G.</t>
  </si>
  <si>
    <t>REDU-FRSE2</t>
  </si>
  <si>
    <t>Numéro 30 : Golem Acide de Destruction</t>
  </si>
  <si>
    <t>REDU-FRSP1</t>
  </si>
  <si>
    <t>ABYR-FR000</t>
  </si>
  <si>
    <t>Chevalier Noble Infâme de Laundsallyn Noir</t>
  </si>
  <si>
    <t>ABYR-FR001</t>
  </si>
  <si>
    <t>César Gagaga</t>
  </si>
  <si>
    <t>ABYR-FR002</t>
  </si>
  <si>
    <t>Taureau à Epée</t>
  </si>
  <si>
    <t>ABYR-FR003</t>
  </si>
  <si>
    <t>Achacha Chanbara</t>
  </si>
  <si>
    <t>ABYR-FR004</t>
  </si>
  <si>
    <t>Mogmole</t>
  </si>
  <si>
    <t>ABYR-FR005</t>
  </si>
  <si>
    <t>Grandram</t>
  </si>
  <si>
    <t>ABYR-FR006</t>
  </si>
  <si>
    <t>Poisson Tripode</t>
  </si>
  <si>
    <t>ABYR-FR007</t>
  </si>
  <si>
    <t>Balayeur des Profondeurs</t>
  </si>
  <si>
    <t>ABYR-FR008</t>
  </si>
  <si>
    <t>Challenger Héroïque - Epée Extra</t>
  </si>
  <si>
    <t>ABYR-FR009</t>
  </si>
  <si>
    <t>Challenger Héroïque - Veilleur de Nuit</t>
  </si>
  <si>
    <t>ABYR-FR010</t>
  </si>
  <si>
    <t>Explorateur Planétaire</t>
  </si>
  <si>
    <t>ABYR-FR011</t>
  </si>
  <si>
    <t>Brouilleur de Vent Solaire</t>
  </si>
  <si>
    <t>ABYR-FR012</t>
  </si>
  <si>
    <t>Aberconway, Bête Héraldique</t>
  </si>
  <si>
    <t>ABYR-FR013</t>
  </si>
  <si>
    <t>Faucon Berners, Bête Héraldique</t>
  </si>
  <si>
    <t>ABYR-FR014</t>
  </si>
  <si>
    <t>Sirènemure Abysslinde</t>
  </si>
  <si>
    <t>ABYR-FR015</t>
  </si>
  <si>
    <t>Sirènemure Abyssgunde</t>
  </si>
  <si>
    <t>ABYR-FR016</t>
  </si>
  <si>
    <t>Sirènemure Abysshilde</t>
  </si>
  <si>
    <t>ABYR-FR017</t>
  </si>
  <si>
    <t>Sirènemure Abyssturge</t>
  </si>
  <si>
    <t>ABYR-FR018</t>
  </si>
  <si>
    <t>Sirènemure Abysspike</t>
  </si>
  <si>
    <t>ABYR-FR019</t>
  </si>
  <si>
    <t>Sirènemure Abysslung</t>
  </si>
  <si>
    <t>ABYR-FR020</t>
  </si>
  <si>
    <t>Sirènemure Abyssmégalo</t>
  </si>
  <si>
    <t>ABYR-FR021</t>
  </si>
  <si>
    <t>Stoïque de la Prophétie</t>
  </si>
  <si>
    <t>ABYR-FR022</t>
  </si>
  <si>
    <t>Ermite de la Prophétie</t>
  </si>
  <si>
    <t>ABYR-FR023</t>
  </si>
  <si>
    <t>Justice de la Prophétie</t>
  </si>
  <si>
    <t>ABYR-FR024</t>
  </si>
  <si>
    <t>Empereur de la Prophétie</t>
  </si>
  <si>
    <t>ABYR-FR025</t>
  </si>
  <si>
    <t>Croufsant Magidolce</t>
  </si>
  <si>
    <t>ABYR-FR026</t>
  </si>
  <si>
    <t>Marmabonne Magidolce</t>
  </si>
  <si>
    <t>ABYR-FR027</t>
  </si>
  <si>
    <t>Messaglace Magidolce</t>
  </si>
  <si>
    <t>ABYR-FR028</t>
  </si>
  <si>
    <t>Combattant des Abysses</t>
  </si>
  <si>
    <t>ABYR-FR029</t>
  </si>
  <si>
    <t>Créateur de Bonhommes de Neige</t>
  </si>
  <si>
    <t>ABYR-FR030</t>
  </si>
  <si>
    <t>Cultivateur Poissonborg</t>
  </si>
  <si>
    <t>ABYR-FR031</t>
  </si>
  <si>
    <t>Lotte Agile</t>
  </si>
  <si>
    <t>ABYR-FR032</t>
  </si>
  <si>
    <t>Chevalier du Littoral</t>
  </si>
  <si>
    <t>ABYR-FR033</t>
  </si>
  <si>
    <t>Plésion le Dragon des Mers Mécanique</t>
  </si>
  <si>
    <t>ABYR-FR034</t>
  </si>
  <si>
    <t>Soltite - Parasite Métallisant</t>
  </si>
  <si>
    <t>ABYR-FR035</t>
  </si>
  <si>
    <t>Moulinglacia le Seigneur Elémentaire</t>
  </si>
  <si>
    <t>ABYR-FR036</t>
  </si>
  <si>
    <t>Poussièron de Maison</t>
  </si>
  <si>
    <t>ABYR-FR037</t>
  </si>
  <si>
    <t>Pingouin Chétif</t>
  </si>
  <si>
    <t>ABYR-FR038</t>
  </si>
  <si>
    <t>La Troupe Manquante</t>
  </si>
  <si>
    <t>ABYR-FR039</t>
  </si>
  <si>
    <t>Numéro C32 : Requin Drakonien Veiss</t>
  </si>
  <si>
    <t>ABYR-FR040</t>
  </si>
  <si>
    <t>Acquéreur de Compétence à un Oeil</t>
  </si>
  <si>
    <t>ABYR-FR041</t>
  </si>
  <si>
    <t>Cowboy Gagaga</t>
  </si>
  <si>
    <t>ABYR-FR042</t>
  </si>
  <si>
    <t>Champion Héroïque - Gandiva</t>
  </si>
  <si>
    <t>ABYR-FR043</t>
  </si>
  <si>
    <t>Champion Héroïque - Kusanagi</t>
  </si>
  <si>
    <t>ABYR-FR044</t>
  </si>
  <si>
    <t>Numéro 9 : Sphère Dyson</t>
  </si>
  <si>
    <t>ABYR-FR045</t>
  </si>
  <si>
    <t>Numéro 8 : Roi Héraldique Héritage de Génome</t>
  </si>
  <si>
    <t>ABYR-FR046</t>
  </si>
  <si>
    <t>Sirènemure Abyssgaios</t>
  </si>
  <si>
    <t>ABYR-FR047</t>
  </si>
  <si>
    <t>Impératrice de la Prophétie</t>
  </si>
  <si>
    <t>ABYR-FR048</t>
  </si>
  <si>
    <t>Reine Tiaramisu Magidolce</t>
  </si>
  <si>
    <t>ABYR-FR049</t>
  </si>
  <si>
    <t>Géant Poussière de Neige</t>
  </si>
  <si>
    <t>ABYR-FR050</t>
  </si>
  <si>
    <t>Gagagigo le Réssuscité</t>
  </si>
  <si>
    <t>ABYR-FR051</t>
  </si>
  <si>
    <t>Baguette à Tir Unique</t>
  </si>
  <si>
    <t>ABYR-FR052</t>
  </si>
  <si>
    <t>Fosse d'une Autre Dimension</t>
  </si>
  <si>
    <t>ABYR-FR053</t>
  </si>
  <si>
    <t>Porte Tannhäuser</t>
  </si>
  <si>
    <t>ABYR-FR054</t>
  </si>
  <si>
    <t>Projection Gravitationnelle</t>
  </si>
  <si>
    <t>ABYR-FR055</t>
  </si>
  <si>
    <t>Art Héraldique Avancé</t>
  </si>
  <si>
    <t>ABYR-FR056</t>
  </si>
  <si>
    <t>Ecaille-Abysses de Kraken</t>
  </si>
  <si>
    <t>ABYR-FR057</t>
  </si>
  <si>
    <t>Lémuria, la Cité Oubliée</t>
  </si>
  <si>
    <t>ABYR-FR058</t>
  </si>
  <si>
    <t>Livre de Magie de l'Eternité</t>
  </si>
  <si>
    <t>ABYR-FR059</t>
  </si>
  <si>
    <t>Livre de Magie du Destin</t>
  </si>
  <si>
    <t>ABYR-FR060</t>
  </si>
  <si>
    <t>La Grande Tour Livre de Magie</t>
  </si>
  <si>
    <t>ABYR-FR061</t>
  </si>
  <si>
    <t>Ticket Magidolce</t>
  </si>
  <si>
    <t>ABYR-FR062</t>
  </si>
  <si>
    <t>Tenue Interdite</t>
  </si>
  <si>
    <t>ABYR-FR063</t>
  </si>
  <si>
    <t>Geste Final</t>
  </si>
  <si>
    <t>ABYR-FR064</t>
  </si>
  <si>
    <t>Esprit Polluant</t>
  </si>
  <si>
    <t>ABYR-FR065</t>
  </si>
  <si>
    <t>La Sentinelle Humble</t>
  </si>
  <si>
    <t>ABYR-FR066</t>
  </si>
  <si>
    <t>Arrêt de Combat</t>
  </si>
  <si>
    <t>ABYR-FR067</t>
  </si>
  <si>
    <t>Fournisseur de Bulles</t>
  </si>
  <si>
    <t>ABYR-FR068</t>
  </si>
  <si>
    <t>Cadeau Héroïque</t>
  </si>
  <si>
    <t>ABYR-FR069</t>
  </si>
  <si>
    <t>Avancée Héroïque</t>
  </si>
  <si>
    <t>ABYR-FR070</t>
  </si>
  <si>
    <t>Xtrême Xyz !!</t>
  </si>
  <si>
    <t>ABYR-FR071</t>
  </si>
  <si>
    <t>Bourrasque-Abysses</t>
  </si>
  <si>
    <t>ABYR-FR072</t>
  </si>
  <si>
    <t>Sphère-Abysses</t>
  </si>
  <si>
    <t>ABYR-FR073</t>
  </si>
  <si>
    <t>Tempête-Abysses</t>
  </si>
  <si>
    <t>ABYR-FR074</t>
  </si>
  <si>
    <t>Magidolcepalooza</t>
  </si>
  <si>
    <t>ABYR-FR075</t>
  </si>
  <si>
    <t>Mémoire d'un Adversaire</t>
  </si>
  <si>
    <t>ABYR-FR076</t>
  </si>
  <si>
    <t>Déflecteur de Magie</t>
  </si>
  <si>
    <t>ABYR-FR077</t>
  </si>
  <si>
    <t>Quelle Alchimie !</t>
  </si>
  <si>
    <t>ABYR-FR078</t>
  </si>
  <si>
    <t>Retour d'Argent</t>
  </si>
  <si>
    <t>ABYR-FR079</t>
  </si>
  <si>
    <t>Unification</t>
  </si>
  <si>
    <t>ABYR-FR080</t>
  </si>
  <si>
    <t>Riposte</t>
  </si>
  <si>
    <t>ABYR-FR081</t>
  </si>
  <si>
    <t>Sirènemure Abyssmander</t>
  </si>
  <si>
    <t>ABYR-FR082</t>
  </si>
  <si>
    <t>Ninja Dragon Rouge</t>
  </si>
  <si>
    <t>ABYR-FR083</t>
  </si>
  <si>
    <t>Barbotine</t>
  </si>
  <si>
    <t>ABYR-FR084</t>
  </si>
  <si>
    <t>Résident des Abysses</t>
  </si>
  <si>
    <t>ABYR-FR085</t>
  </si>
  <si>
    <t>Soldat Géant d'Acier</t>
  </si>
  <si>
    <t>ABYR-FR086</t>
  </si>
  <si>
    <t>Armes Nobles - Arfeudutyr</t>
  </si>
  <si>
    <t>ABYR-FR087</t>
  </si>
  <si>
    <t>Librairie Livre de Magie de l'Héliosphère</t>
  </si>
  <si>
    <t>ABYR-FR088</t>
  </si>
  <si>
    <t>Couloir des Etoiles du Livre de Magie</t>
  </si>
  <si>
    <t>ABYR-FR089</t>
  </si>
  <si>
    <t>Attaquez la Lune !</t>
  </si>
  <si>
    <t>ABYR-FR090</t>
  </si>
  <si>
    <t>Lépidoptère Electromagnétique</t>
  </si>
  <si>
    <t>ABYR-FR091</t>
  </si>
  <si>
    <t>Fureur en Haute Mer</t>
  </si>
  <si>
    <t>ABYR-FR092</t>
  </si>
  <si>
    <t>Singe Sorcier</t>
  </si>
  <si>
    <t>ABYR-FR093</t>
  </si>
  <si>
    <t>Dragon Poussière de Neige</t>
  </si>
  <si>
    <t>ABYR-FR094</t>
  </si>
  <si>
    <t>Dragon de Neige</t>
  </si>
  <si>
    <t>ABYR-FR095</t>
  </si>
  <si>
    <t>Uminotaurus</t>
  </si>
  <si>
    <t>ABYR-FR096</t>
  </si>
  <si>
    <t>Lance Poissonborg</t>
  </si>
  <si>
    <t>ABYR-FR097</t>
  </si>
  <si>
    <t>Papa-Maïs</t>
  </si>
  <si>
    <t>ABYR-FR098</t>
  </si>
  <si>
    <t>Hippocampe de Tonnerre</t>
  </si>
  <si>
    <t>ABYR-FR099</t>
  </si>
  <si>
    <t>Requin Bahamut</t>
  </si>
  <si>
    <t>ABYR-FRSE1</t>
  </si>
  <si>
    <t>ABYR-FRSE2</t>
  </si>
  <si>
    <t>ABYR-FRSP1</t>
  </si>
  <si>
    <t>CBLZ-FR000</t>
  </si>
  <si>
    <t>Armes Nobles - Caliburn</t>
  </si>
  <si>
    <t>CBLZ-FR001</t>
  </si>
  <si>
    <t>Bot Dododo</t>
  </si>
  <si>
    <t>CBLZ-FR002</t>
  </si>
  <si>
    <t>Fantôme Gogogo</t>
  </si>
  <si>
    <t>CBLZ-FR003</t>
  </si>
  <si>
    <t>Sauveur Bacon</t>
  </si>
  <si>
    <t>CBLZ-FR004</t>
  </si>
  <si>
    <t>Amarylease</t>
  </si>
  <si>
    <t>CBLZ-FR005</t>
  </si>
  <si>
    <t>ZW - Lame Foudroyante</t>
  </si>
  <si>
    <t>CBLZ-FR006</t>
  </si>
  <si>
    <t>ZW - Porteur de Tornade</t>
  </si>
  <si>
    <t>CBLZ-FR007</t>
  </si>
  <si>
    <t>ZW - Bouclier Ultime</t>
  </si>
  <si>
    <t>CBLZ-FR008</t>
  </si>
  <si>
    <t>Greffière Gagaga</t>
  </si>
  <si>
    <t>CBLZ-FR009</t>
  </si>
  <si>
    <t>Lance Requin</t>
  </si>
  <si>
    <t>CBLZ-FR010</t>
  </si>
  <si>
    <t>Double Requin</t>
  </si>
  <si>
    <t>CBLZ-FR011</t>
  </si>
  <si>
    <t>Rémora Xyz</t>
  </si>
  <si>
    <t>CBLZ-FR012</t>
  </si>
  <si>
    <t>Requin Mégalodon Hyper Ancien</t>
  </si>
  <si>
    <t>CBLZ-FR013</t>
  </si>
  <si>
    <t>Basilic, Bête Héraldique</t>
  </si>
  <si>
    <t>CBLZ-FR014</t>
  </si>
  <si>
    <t>Eale, Bête Héraldique</t>
  </si>
  <si>
    <t>CBLZ-FR015</t>
  </si>
  <si>
    <t>Aigle à Deux Têtes, Bête Héraldique</t>
  </si>
  <si>
    <t>CBLZ-FR016</t>
  </si>
  <si>
    <t>Unicorne, Bête Héraldique</t>
  </si>
  <si>
    <t>CBLZ-FR017</t>
  </si>
  <si>
    <t>Léo, Bête Héraldique</t>
  </si>
  <si>
    <t>CBLZ-FR018</t>
  </si>
  <si>
    <t>Ogre Immondices</t>
  </si>
  <si>
    <t>CBLZ-FR019</t>
  </si>
  <si>
    <t>Seigneur Immondices</t>
  </si>
  <si>
    <t>CBLZ-FR020</t>
  </si>
  <si>
    <t>Orbital 7</t>
  </si>
  <si>
    <t>CBLZ-FR021</t>
  </si>
  <si>
    <t>Confrérie du Poing de Feu - Faucon</t>
  </si>
  <si>
    <t>CBLZ-FR022</t>
  </si>
  <si>
    <t>Confrérie du Poing de Feu - Corbeau</t>
  </si>
  <si>
    <t>CBLZ-FR023</t>
  </si>
  <si>
    <t>Confrérie du Poing de Feu - Gorille</t>
  </si>
  <si>
    <t>CBLZ-FR024</t>
  </si>
  <si>
    <t>Confrérie du Poing de Feu - Ours</t>
  </si>
  <si>
    <t>CBLZ-FR025</t>
  </si>
  <si>
    <t>Confrérie du Poing de Feu - Dragon</t>
  </si>
  <si>
    <t>CBLZ-FR026</t>
  </si>
  <si>
    <t>Confrérie du Poing de Feu - Serpent</t>
  </si>
  <si>
    <t>CBLZ-FR027</t>
  </si>
  <si>
    <t>Confrérie du Poing de Feu - Hirondelle</t>
  </si>
  <si>
    <t>CBLZ-FR028</t>
  </si>
  <si>
    <t>Cerbère Flamme Chimérique</t>
  </si>
  <si>
    <t>CBLZ-FR029</t>
  </si>
  <si>
    <t>Griffon Flamme Chimérique</t>
  </si>
  <si>
    <t>CBLZ-FR030</t>
  </si>
  <si>
    <t>Sphynx Flamme Chimérique</t>
  </si>
  <si>
    <t>CBLZ-FR031</t>
  </si>
  <si>
    <t>Péritio Flamme Chimérique</t>
  </si>
  <si>
    <t>CBLZ-FR032</t>
  </si>
  <si>
    <t>Sirènemure Abyssdine</t>
  </si>
  <si>
    <t>CBLZ-FR033</t>
  </si>
  <si>
    <t>Sirènemure Abyssnose</t>
  </si>
  <si>
    <t>CBLZ-FR034</t>
  </si>
  <si>
    <t>Sirènemure Abyssleed</t>
  </si>
  <si>
    <t>CBLZ-FR035</t>
  </si>
  <si>
    <t>Mat de la Prophétie</t>
  </si>
  <si>
    <t>CBLZ-FR036</t>
  </si>
  <si>
    <t>Faucheur de la Prophétie</t>
  </si>
  <si>
    <t>CBLZ-FR037</t>
  </si>
  <si>
    <t>Chevalier Feu de Forêt</t>
  </si>
  <si>
    <t>CBLZ-FR038</t>
  </si>
  <si>
    <t>Inari Feu</t>
  </si>
  <si>
    <t>CBLZ-FR039</t>
  </si>
  <si>
    <t>Chevalier Valkyrie</t>
  </si>
  <si>
    <t>CBLZ-FR040</t>
  </si>
  <si>
    <t>Pyrorex le Seigneur Elémentaire</t>
  </si>
  <si>
    <t>CBLZ-FR041</t>
  </si>
  <si>
    <t>Shiryu - Méca Pyrotech</t>
  </si>
  <si>
    <t>CBLZ-FR042</t>
  </si>
  <si>
    <t>Léotaure</t>
  </si>
  <si>
    <t>CBLZ-FR043</t>
  </si>
  <si>
    <t>Dessinatrice d'Etoile</t>
  </si>
  <si>
    <t>CBLZ-FR044</t>
  </si>
  <si>
    <t>Poussièron Rouge</t>
  </si>
  <si>
    <t>CBLZ-FR045</t>
  </si>
  <si>
    <t>Numéro 92 : Dragon Heart-eartH</t>
  </si>
  <si>
    <t>CBLZ-FR046</t>
  </si>
  <si>
    <t>Numéro 53 : Heart-eartH</t>
  </si>
  <si>
    <t>CBLZ-FR047</t>
  </si>
  <si>
    <t>ZW - Armes de Léo</t>
  </si>
  <si>
    <t>CBLZ-FR048</t>
  </si>
  <si>
    <t>Confrérie du Poing de Feu - Roi Tigre</t>
  </si>
  <si>
    <t>CBLZ-FR049</t>
  </si>
  <si>
    <t>Basilicockatrice Flamme Chimérique</t>
  </si>
  <si>
    <t>CBLZ-FR050</t>
  </si>
  <si>
    <t>Sirènemure Abysstrite</t>
  </si>
  <si>
    <t>CBLZ-FR051</t>
  </si>
  <si>
    <t>Loup Sinistre Diamant</t>
  </si>
  <si>
    <t>CBLZ-FR052</t>
  </si>
  <si>
    <t>Chidori Eclair</t>
  </si>
  <si>
    <t>CBLZ-FR053</t>
  </si>
  <si>
    <t>Magicienne Fainéante</t>
  </si>
  <si>
    <t>CBLZ-FR054</t>
  </si>
  <si>
    <t>Zérozérock</t>
  </si>
  <si>
    <t>CBLZ-FR055</t>
  </si>
  <si>
    <t>Gagagapioche</t>
  </si>
  <si>
    <t>CBLZ-FR056</t>
  </si>
  <si>
    <t>Double Retour Xyz</t>
  </si>
  <si>
    <t>CBLZ-FR057</t>
  </si>
  <si>
    <t>Résurrection Héraldique</t>
  </si>
  <si>
    <t>CBLZ-FR058</t>
  </si>
  <si>
    <t>Formation Feu - Tensu</t>
  </si>
  <si>
    <t>CBLZ-FR059</t>
  </si>
  <si>
    <t>Formation Feu - Tenki</t>
  </si>
  <si>
    <t>CBLZ-FR060</t>
  </si>
  <si>
    <t>Pilier Chimérique</t>
  </si>
  <si>
    <t>CBLZ-FR061</t>
  </si>
  <si>
    <t>Ecaille-Abysses de Cetus</t>
  </si>
  <si>
    <t>CBLZ-FR062</t>
  </si>
  <si>
    <t>Livre de Magie du Maître</t>
  </si>
  <si>
    <t>CBLZ-FR063</t>
  </si>
  <si>
    <t>Le Grand Rassemblement du Troupeau</t>
  </si>
  <si>
    <t>CBLZ-FR064</t>
  </si>
  <si>
    <t>Assaut des Monarques</t>
  </si>
  <si>
    <t>CBLZ-FR065</t>
  </si>
  <si>
    <t>Boost Rapide</t>
  </si>
  <si>
    <t>CBLZ-FR066</t>
  </si>
  <si>
    <t>Après la Tempête</t>
  </si>
  <si>
    <t>CBLZ-FR067</t>
  </si>
  <si>
    <t>Cirque Gobelin</t>
  </si>
  <si>
    <t>CBLZ-FR068</t>
  </si>
  <si>
    <t>Portail Dimensionnel</t>
  </si>
  <si>
    <t>CBLZ-FR069</t>
  </si>
  <si>
    <t>Splash Dimensionnel Xyz</t>
  </si>
  <si>
    <t>CBLZ-FR070</t>
  </si>
  <si>
    <t>Changement Héraldique</t>
  </si>
  <si>
    <t>CBLZ-FR071</t>
  </si>
  <si>
    <t>Formation Feu - Tensen</t>
  </si>
  <si>
    <t>CBLZ-FR072</t>
  </si>
  <si>
    <t>Formation Feu - Tenken</t>
  </si>
  <si>
    <t>CBLZ-FR073</t>
  </si>
  <si>
    <t>Formation Feu Ultime - Seito</t>
  </si>
  <si>
    <t>CBLZ-FR074</t>
  </si>
  <si>
    <t>Gloire Chimérique</t>
  </si>
  <si>
    <t>CBLZ-FR075</t>
  </si>
  <si>
    <t>Mépris-Abysses</t>
  </si>
  <si>
    <t>CBLZ-FR076</t>
  </si>
  <si>
    <t>Bouclier à Pics avec Chaîne</t>
  </si>
  <si>
    <t>CBLZ-FR077</t>
  </si>
  <si>
    <t>Rivaltribal Xyz</t>
  </si>
  <si>
    <t>CBLZ-FR078</t>
  </si>
  <si>
    <t>Compétence de Percée</t>
  </si>
  <si>
    <t>CBLZ-FR079</t>
  </si>
  <si>
    <t>Impact Préhistorique</t>
  </si>
  <si>
    <t>CBLZ-FR080</t>
  </si>
  <si>
    <t>Dé-Nie</t>
  </si>
  <si>
    <t>CBLZ-FR081</t>
  </si>
  <si>
    <t>Medraut le Chevalier Noble</t>
  </si>
  <si>
    <t>CBLZ-FR082</t>
  </si>
  <si>
    <t>Mantikor Flamme Chimérique</t>
  </si>
  <si>
    <t>CBLZ-FR083</t>
  </si>
  <si>
    <t>Sirènemure Abyssteus</t>
  </si>
  <si>
    <t>CBLZ-FR084</t>
  </si>
  <si>
    <t>Colosse Grand Feu</t>
  </si>
  <si>
    <t>CBLZ-FR085</t>
  </si>
  <si>
    <t>Fée Mystique Elfuria</t>
  </si>
  <si>
    <t>CBLZ-FR086</t>
  </si>
  <si>
    <t>Artorigus le Roi Chevalier Noble</t>
  </si>
  <si>
    <t>CBLZ-FR087</t>
  </si>
  <si>
    <t>Renarde de la Flamme Infernale</t>
  </si>
  <si>
    <t>CBLZ-FR088</t>
  </si>
  <si>
    <t>Mur de Magie</t>
  </si>
  <si>
    <t>CBLZ-FR089</t>
  </si>
  <si>
    <t>Retour à l'Envoyeur</t>
  </si>
  <si>
    <t>CBLZ-FR090</t>
  </si>
  <si>
    <t>Oiseau du Soleil Cramoisi</t>
  </si>
  <si>
    <t>CBLZ-FR091</t>
  </si>
  <si>
    <t>Volcanon la Bête d'Ignition</t>
  </si>
  <si>
    <t>CBLZ-FR092</t>
  </si>
  <si>
    <t>Jeanne le Chevalier Noble</t>
  </si>
  <si>
    <t>CBLZ-FR093</t>
  </si>
  <si>
    <t>Epéiste Cramoisi</t>
  </si>
  <si>
    <t>CBLZ-FR094</t>
  </si>
  <si>
    <t>Archer Enfernité</t>
  </si>
  <si>
    <t>CBLZ-FR095</t>
  </si>
  <si>
    <t>Aile Noire - Gladius du Soleil de Minuit</t>
  </si>
  <si>
    <t>CBLZ-FR096</t>
  </si>
  <si>
    <t>Aile Noire - Damascus de la Nuit Polaire</t>
  </si>
  <si>
    <t>CBLZ-FR097</t>
  </si>
  <si>
    <t>Confrérie du Poing de Feu - Prince des Chevaux</t>
  </si>
  <si>
    <t>CBLZ-FR098</t>
  </si>
  <si>
    <t>Confrérie du Poing de Feu - Esprit</t>
  </si>
  <si>
    <t>CBLZ-FR099</t>
  </si>
  <si>
    <t>Confrérie du Poing de Feu - Empereur Lion</t>
  </si>
  <si>
    <t>CBLZ-FRSE1</t>
  </si>
  <si>
    <t>CBLZ-FRSE2</t>
  </si>
  <si>
    <t>CBLZ-FRSP1</t>
  </si>
  <si>
    <t>LTGY-FR000</t>
  </si>
  <si>
    <t>Bête Fantôme Méca Investortue</t>
  </si>
  <si>
    <t>LTGY-FR001</t>
  </si>
  <si>
    <t>Bachibachibachi</t>
  </si>
  <si>
    <t>LTGY-FR002</t>
  </si>
  <si>
    <t>Gigas Gogogo</t>
  </si>
  <si>
    <t>LTGY-FR003</t>
  </si>
  <si>
    <t>Mimimic</t>
  </si>
  <si>
    <t>LTGY-FR004</t>
  </si>
  <si>
    <t>Dotedotengu</t>
  </si>
  <si>
    <t>LTGY-FR005</t>
  </si>
  <si>
    <t>Chevalier Tatakawa</t>
  </si>
  <si>
    <t>LTGY-FR006</t>
  </si>
  <si>
    <t>Petite Fée</t>
  </si>
  <si>
    <t>LTGY-FR007</t>
  </si>
  <si>
    <t>Requin Kraken</t>
  </si>
  <si>
    <t>LTGY-FR008</t>
  </si>
  <si>
    <t>Grande Baleine</t>
  </si>
  <si>
    <t>LTGY-FR009</t>
  </si>
  <si>
    <t>Etoile de Mer</t>
  </si>
  <si>
    <t>LTGY-FR010</t>
  </si>
  <si>
    <t>Requin Panthère</t>
  </si>
  <si>
    <t>LTGY-FR011</t>
  </si>
  <si>
    <t>Requin Aigle</t>
  </si>
  <si>
    <t>LTGY-FR012</t>
  </si>
  <si>
    <t>Faucon Blizzard</t>
  </si>
  <si>
    <t>LTGY-FR013</t>
  </si>
  <si>
    <t>Aile Aurore</t>
  </si>
  <si>
    <t>LTGY-FR014</t>
  </si>
  <si>
    <t>Rayon, le Dragon de la Demi-Lune</t>
  </si>
  <si>
    <t>LTGY-FR015</t>
  </si>
  <si>
    <t>Parsec, Dragon Interstellaire</t>
  </si>
  <si>
    <t>LTGY-FR016</t>
  </si>
  <si>
    <t>Boxeur Indomptable avec Casque</t>
  </si>
  <si>
    <t>LTGY-FR017</t>
  </si>
  <si>
    <t>Boxeur Indomptable avec Protège-Dents</t>
  </si>
  <si>
    <t>LTGY-FR018</t>
  </si>
  <si>
    <t>Boxeur Indomptable d'Entraînement</t>
  </si>
  <si>
    <t>LTGY-FR019</t>
  </si>
  <si>
    <t>Boxeur Indomptable Ambidextre</t>
  </si>
  <si>
    <t>LTGY-FR020</t>
  </si>
  <si>
    <t>Boxeur Indomptable Contre Coup de Poing</t>
  </si>
  <si>
    <t>LTGY-FR021</t>
  </si>
  <si>
    <t>Bête Fantôme Méca Mégaraptor</t>
  </si>
  <si>
    <t>LTGY-FR022</t>
  </si>
  <si>
    <t>Bête Fantôme Méca Louplonge</t>
  </si>
  <si>
    <t>LTGY-FR023</t>
  </si>
  <si>
    <t>Bête Fantôme Méca Fauconoir</t>
  </si>
  <si>
    <t>LTGY-FR024</t>
  </si>
  <si>
    <t>Bête Fantôme Méca Raiefurtive</t>
  </si>
  <si>
    <t>LTGY-FR025</t>
  </si>
  <si>
    <t>Bête Fantôme Méca Hamstrat</t>
  </si>
  <si>
    <t>LTGY-FR026</t>
  </si>
  <si>
    <t>Confrérie du Poing de Feu - Loup</t>
  </si>
  <si>
    <t>LTGY-FR027</t>
  </si>
  <si>
    <t>Confrérie du Poing de Feu - Léopard</t>
  </si>
  <si>
    <t>LTGY-FR028</t>
  </si>
  <si>
    <t>Confrérie du Poing de Feu - Rhino</t>
  </si>
  <si>
    <t>LTGY-FR029</t>
  </si>
  <si>
    <t>Confrérie du Poing de Feu - Buffle</t>
  </si>
  <si>
    <t>LTGY-FR030</t>
  </si>
  <si>
    <t>Sirènemure Abyssocea</t>
  </si>
  <si>
    <t>LTGY-FR031</t>
  </si>
  <si>
    <t>Roue de la Prophétie</t>
  </si>
  <si>
    <t>LTGY-FR032</t>
  </si>
  <si>
    <t>Ouhouteau Magidolce</t>
  </si>
  <si>
    <t>LTGY-FR033</t>
  </si>
  <si>
    <t>Tridon Légendaire de l'Atlantide</t>
  </si>
  <si>
    <t>LTGY-FR034</t>
  </si>
  <si>
    <t>Avatar Roi du Feu Garunix</t>
  </si>
  <si>
    <t>LTGY-FR035</t>
  </si>
  <si>
    <t>Médium Harpie</t>
  </si>
  <si>
    <t>LTGY-FR036</t>
  </si>
  <si>
    <t>Chevalier de l'Altitude</t>
  </si>
  <si>
    <t>LTGY-FR037</t>
  </si>
  <si>
    <t>Windrose le Seigneur Élémentaire</t>
  </si>
  <si>
    <t>LTGY-FR038</t>
  </si>
  <si>
    <t>Redox, Maître Dragon des Rochers</t>
  </si>
  <si>
    <t>LTGY-FR039</t>
  </si>
  <si>
    <t>Tidal, Maître Dragon des Chutes d'Eau</t>
  </si>
  <si>
    <t>LTGY-FR040</t>
  </si>
  <si>
    <t>Blaster, Maître Dragon des Brasiers</t>
  </si>
  <si>
    <t>LTGY-FR041</t>
  </si>
  <si>
    <t>Tempest, Maître Dragon des Tempêtes</t>
  </si>
  <si>
    <t>LTGY-FR042</t>
  </si>
  <si>
    <t>Risebell l'Expert en Etoiles</t>
  </si>
  <si>
    <t>LTGY-FR043</t>
  </si>
  <si>
    <t>Poussièron Vert</t>
  </si>
  <si>
    <t>LTGY-FR044</t>
  </si>
  <si>
    <t>Numéro 107 : Dragon Tachyon aux Yeux Galactiques</t>
  </si>
  <si>
    <t>LTGY-FR045</t>
  </si>
  <si>
    <t>Gantelet Lanceur</t>
  </si>
  <si>
    <t>LTGY-FR046</t>
  </si>
  <si>
    <t>Pom-Pom Fée</t>
  </si>
  <si>
    <t>LTGY-FR047</t>
  </si>
  <si>
    <t>Pom-Pom Fée des Ténèbres CXyz</t>
  </si>
  <si>
    <t>LTGY-FR048</t>
  </si>
  <si>
    <t>Forteresse Requin</t>
  </si>
  <si>
    <t>LTGY-FR049</t>
  </si>
  <si>
    <t>Zérofyne, Bête des Glaces</t>
  </si>
  <si>
    <t>LTGY-FR050</t>
  </si>
  <si>
    <t>Boxeur Indomptable Enchaîneur</t>
  </si>
  <si>
    <t>LTGY-FR051</t>
  </si>
  <si>
    <t>Numéro 105 : Boxeur Indomptable Etoile Cestus</t>
  </si>
  <si>
    <t>LTGY-FR052</t>
  </si>
  <si>
    <t>Numéro C105 : Boxeur Indomptable Comète Cestus</t>
  </si>
  <si>
    <t>LTGY-FR053</t>
  </si>
  <si>
    <t>Bête Fantôme Méca Dracossac</t>
  </si>
  <si>
    <t>LTGY-FR054</t>
  </si>
  <si>
    <t>Confrérie du Poing de Feu - Cardinal</t>
  </si>
  <si>
    <t>LTGY-FR055</t>
  </si>
  <si>
    <t>Dragon Fantomatique, Familier de Harpie</t>
  </si>
  <si>
    <t>LTGY-FR056</t>
  </si>
  <si>
    <t>Roi des Lutins Sauvages</t>
  </si>
  <si>
    <t>LTGY-FR057</t>
  </si>
  <si>
    <t>Gagagavent</t>
  </si>
  <si>
    <t>LTGY-FR058</t>
  </si>
  <si>
    <t>Bouclier Magnum</t>
  </si>
  <si>
    <t>LTGY-FR059</t>
  </si>
  <si>
    <t>Revanche Xyz</t>
  </si>
  <si>
    <t>LTGY-FR060</t>
  </si>
  <si>
    <t>Force de Barian Magie-Rang-Plus</t>
  </si>
  <si>
    <t>LTGY-FR061</t>
  </si>
  <si>
    <t>Décollage d'Urgence !</t>
  </si>
  <si>
    <t>LTGY-FR062</t>
  </si>
  <si>
    <t>Formation Feu - Gyokkou</t>
  </si>
  <si>
    <t>LTGY-FR063</t>
  </si>
  <si>
    <t>Livre de Magie du Jugement</t>
  </si>
  <si>
    <t>LTGY-FR064</t>
  </si>
  <si>
    <t>Ecaille-Abysses de Mizuchi</t>
  </si>
  <si>
    <t>LTGY-FR065</t>
  </si>
  <si>
    <t>Signe Hystérique</t>
  </si>
  <si>
    <t>LTGY-FR066</t>
  </si>
  <si>
    <t>Epée Sacrée des Sept Etoiles</t>
  </si>
  <si>
    <t>LTGY-FR067</t>
  </si>
  <si>
    <t>Joyaux du Vaillant</t>
  </si>
  <si>
    <t>LTGY-FR068</t>
  </si>
  <si>
    <t>Briseur d'Invocation</t>
  </si>
  <si>
    <t>LTGY-FR069</t>
  </si>
  <si>
    <t>Garde Précis</t>
  </si>
  <si>
    <t>LTGY-FR070</t>
  </si>
  <si>
    <t>Perte de Mémoire</t>
  </si>
  <si>
    <t>LTGY-FR071</t>
  </si>
  <si>
    <t>Renaissance Torrentielle</t>
  </si>
  <si>
    <t>LTGY-FR072</t>
  </si>
  <si>
    <t>Blocage Xyz</t>
  </si>
  <si>
    <t>LTGY-FR073</t>
  </si>
  <si>
    <t>Recharge Aérienne</t>
  </si>
  <si>
    <t>LTGY-FR074</t>
  </si>
  <si>
    <t>Un Coup de Tonneau</t>
  </si>
  <si>
    <t>LTGY-FR075</t>
  </si>
  <si>
    <t>Formation Feu - Kaiyo</t>
  </si>
  <si>
    <t>LTGY-FR076</t>
  </si>
  <si>
    <t>Nuits Magidolce</t>
  </si>
  <si>
    <t>LTGY-FR077</t>
  </si>
  <si>
    <t>Geargiagrenage</t>
  </si>
  <si>
    <t>LTGY-FR078</t>
  </si>
  <si>
    <t>Marée Haute Île du Feu</t>
  </si>
  <si>
    <t>LTGY-FR079</t>
  </si>
  <si>
    <t>Absorption de l'Esprit</t>
  </si>
  <si>
    <t>LTGY-FR080</t>
  </si>
  <si>
    <t>Dragoncarnation</t>
  </si>
  <si>
    <t>LTGY-FR081</t>
  </si>
  <si>
    <t>Chevalier Noble Gwalchavad</t>
  </si>
  <si>
    <t>LTGY-FR082</t>
  </si>
  <si>
    <t>Confrérie du Poing de Feu - Coyote</t>
  </si>
  <si>
    <t>LTGY-FR083</t>
  </si>
  <si>
    <t>Sirènemure Abyssbalaen</t>
  </si>
  <si>
    <t>LTGY-FR084</t>
  </si>
  <si>
    <t>Triforteressops</t>
  </si>
  <si>
    <t>LTGY-FR085</t>
  </si>
  <si>
    <t>Fée Fantôme Elfobia</t>
  </si>
  <si>
    <t>LTGY-FR086</t>
  </si>
  <si>
    <t>Oiseau Totem</t>
  </si>
  <si>
    <t>LTGY-FR087</t>
  </si>
  <si>
    <t>Armes Nobles de la Destinée</t>
  </si>
  <si>
    <t>LTGY-FR088</t>
  </si>
  <si>
    <t>Livre de Magie des Miracles</t>
  </si>
  <si>
    <t>LTGY-FR089</t>
  </si>
  <si>
    <t>Explosion de la Confrérie des Cinq</t>
  </si>
  <si>
    <t>LTGY-FR090</t>
  </si>
  <si>
    <t>Guerrier Sonique</t>
  </si>
  <si>
    <t>LTGY-FR091</t>
  </si>
  <si>
    <t>Oméga de la Constellée</t>
  </si>
  <si>
    <t>LTGY-FR092</t>
  </si>
  <si>
    <t>Numéro 69 : Emblème Héraldique</t>
  </si>
  <si>
    <t>LTGY-FR093</t>
  </si>
  <si>
    <t>Sombrero de la Constellée</t>
  </si>
  <si>
    <t>LTGY-FR094</t>
  </si>
  <si>
    <t>Kerykeion Colonie du Mal</t>
  </si>
  <si>
    <t>LTGY-FR095</t>
  </si>
  <si>
    <t>Reactan, Maître Dragon des Pierres</t>
  </si>
  <si>
    <t>LTGY-FR096</t>
  </si>
  <si>
    <t>Stream, Maître Dragon des Gouttes</t>
  </si>
  <si>
    <t>LTGY-FR097</t>
  </si>
  <si>
    <t>Burner, Maître Dragon des Etincelles</t>
  </si>
  <si>
    <t>LTGY-FR098</t>
  </si>
  <si>
    <t>Lightning, Maître Dragon des Courants d'Air</t>
  </si>
  <si>
    <t>LTGY-FR099</t>
  </si>
  <si>
    <t>Jet Canard</t>
  </si>
  <si>
    <t>LTGY-FRSP1</t>
  </si>
  <si>
    <t>JOTL-FR000</t>
  </si>
  <si>
    <t>Serpent Galactique</t>
  </si>
  <si>
    <t>JOTL-FR001</t>
  </si>
  <si>
    <t>DZW - Chimère Blindée</t>
  </si>
  <si>
    <t>JOTL-FR002</t>
  </si>
  <si>
    <t>Salamandre V</t>
  </si>
  <si>
    <t>JOTL-FR003</t>
  </si>
  <si>
    <t>Interceptomato</t>
  </si>
  <si>
    <t>JOTL-FR004</t>
  </si>
  <si>
    <t>Recycleur de Magie</t>
  </si>
  <si>
    <t>JOTL-FR005</t>
  </si>
  <si>
    <t>Espion Xyz</t>
  </si>
  <si>
    <t>JOTL-FR006</t>
  </si>
  <si>
    <t>Super Défense Lio</t>
  </si>
  <si>
    <t>JOTL-FR007</t>
  </si>
  <si>
    <t>Super Défense Élephan</t>
  </si>
  <si>
    <t>JOTL-FR008</t>
  </si>
  <si>
    <t>Super Défense Singi</t>
  </si>
  <si>
    <t>JOTL-FR009</t>
  </si>
  <si>
    <t>Eclaireur Séraphin Etoile</t>
  </si>
  <si>
    <t>JOTL-FR010</t>
  </si>
  <si>
    <t>Sage Séraphin Etoile</t>
  </si>
  <si>
    <t>JOTL-FR011</t>
  </si>
  <si>
    <t>Epée Séraphin Etoile</t>
  </si>
  <si>
    <t>JOTL-FR012</t>
  </si>
  <si>
    <t>Goule Horreur de l'Ombre</t>
  </si>
  <si>
    <t>JOTL-FR013</t>
  </si>
  <si>
    <t>Informe Horreur de l'Ombre</t>
  </si>
  <si>
    <t>JOTL-FR014</t>
  </si>
  <si>
    <t>Feu Follet Horreur de l'Ombre</t>
  </si>
  <si>
    <t>JOTL-FR015</t>
  </si>
  <si>
    <t>Dragon des Limites Schwarzschild</t>
  </si>
  <si>
    <t>JOTL-FR016</t>
  </si>
  <si>
    <t>Bujin Yamato</t>
  </si>
  <si>
    <t>JOTL-FR017</t>
  </si>
  <si>
    <t>Bujingi Qilin</t>
  </si>
  <si>
    <t>JOTL-FR018</t>
  </si>
  <si>
    <t>Bujingi Tortue</t>
  </si>
  <si>
    <t>JOTL-FR019</t>
  </si>
  <si>
    <t>Bujingi Loup</t>
  </si>
  <si>
    <t>JOTL-FR020</t>
  </si>
  <si>
    <t>Bujingi Grue</t>
  </si>
  <si>
    <t>JOTL-FR021</t>
  </si>
  <si>
    <t>Bujingi Ophidien</t>
  </si>
  <si>
    <t>JOTL-FR022</t>
  </si>
  <si>
    <t>Bête Fantôme Méca Gazouillurane</t>
  </si>
  <si>
    <t>JOTL-FR023</t>
  </si>
  <si>
    <t>Bête Fantôme Méca Impula Bleu</t>
  </si>
  <si>
    <t>JOTL-FR024</t>
  </si>
  <si>
    <t>Bête Fantôme Méca Coltaile</t>
  </si>
  <si>
    <t>JOTL-FR025</t>
  </si>
  <si>
    <t>Bête Fantôme Méca Harrliard</t>
  </si>
  <si>
    <t>JOTL-FR026</t>
  </si>
  <si>
    <t>Confrérie du Poing de Feu - Sanglier</t>
  </si>
  <si>
    <t>JOTL-FR027</t>
  </si>
  <si>
    <t>Confrérie du Poing de Feu - Caribou</t>
  </si>
  <si>
    <t>JOTL-FR028</t>
  </si>
  <si>
    <t>Monde de la Prophétie</t>
  </si>
  <si>
    <t>JOTL-FR029</t>
  </si>
  <si>
    <t>Héritière Archdémon</t>
  </si>
  <si>
    <t>JOTL-FR030</t>
  </si>
  <si>
    <t>Cavalerie Archdémon</t>
  </si>
  <si>
    <t>JOTL-FR031</t>
  </si>
  <si>
    <t>Empereur Archdémon, le Premier Seigneur de l'Horreur</t>
  </si>
  <si>
    <t>JOTL-FR032</t>
  </si>
  <si>
    <t>Traptrix Atrax</t>
  </si>
  <si>
    <t>JOTL-FR033</t>
  </si>
  <si>
    <t>Traptrix Myrmeleo</t>
  </si>
  <si>
    <t>JOTL-FR034</t>
  </si>
  <si>
    <t>Traptrix Nepenthes</t>
  </si>
  <si>
    <t>JOTL-FR035</t>
  </si>
  <si>
    <t>Le Calibreur</t>
  </si>
  <si>
    <t>JOTL-FR036</t>
  </si>
  <si>
    <t>Talaya, Princesse des Fleurs de Cerisier</t>
  </si>
  <si>
    <t>JOTL-FR037</t>
  </si>
  <si>
    <t>Cuicuicui</t>
  </si>
  <si>
    <t>JOTL-FR038</t>
  </si>
  <si>
    <t>Caméléon Masqué</t>
  </si>
  <si>
    <t>JOTL-FR039</t>
  </si>
  <si>
    <t>Cancrelat Volant</t>
  </si>
  <si>
    <t>JOTL-FR040</t>
  </si>
  <si>
    <t>Poussièron Jaune</t>
  </si>
  <si>
    <t>JOTL-FR041</t>
  </si>
  <si>
    <t>Bête Fantôme Méca Concoruda</t>
  </si>
  <si>
    <t>JOTL-FR042</t>
  </si>
  <si>
    <t>Confrérie du Poing de Feu - Kirin</t>
  </si>
  <si>
    <t>JOTL-FR043</t>
  </si>
  <si>
    <t>Claíomh Solais Oiseau de Brume</t>
  </si>
  <si>
    <t>JOTL-FR044</t>
  </si>
  <si>
    <t>Balmung Combattant des Enfers</t>
  </si>
  <si>
    <t>JOTL-FR045</t>
  </si>
  <si>
    <t>Armades, Gardien des Frontières</t>
  </si>
  <si>
    <t>JOTL-FR046</t>
  </si>
  <si>
    <t>SHT Psyhemoth</t>
  </si>
  <si>
    <t>JOTL-FR047</t>
  </si>
  <si>
    <t>Mangeur d'Etoiles</t>
  </si>
  <si>
    <t>JOTL-FR048</t>
  </si>
  <si>
    <t>Numéro C39 : Rayon Utopie Victoire</t>
  </si>
  <si>
    <t>JOTL-FR049</t>
  </si>
  <si>
    <t>César Requin</t>
  </si>
  <si>
    <t>JOTL-FR050</t>
  </si>
  <si>
    <t>Galaxion Seigneur des Etoiles</t>
  </si>
  <si>
    <t>JOTL-FR051</t>
  </si>
  <si>
    <t>Dragon Tambour aux Yeux Exorbités</t>
  </si>
  <si>
    <t>JOTL-FR052</t>
  </si>
  <si>
    <t>Zereort Princesse des Glaces</t>
  </si>
  <si>
    <t>JOTL-FR053</t>
  </si>
  <si>
    <t>Numéro 102 : Sentinelle Séraphin Etoile</t>
  </si>
  <si>
    <t>JOTL-FR054</t>
  </si>
  <si>
    <t>Numéro 66 : Maître Scarabée Clé</t>
  </si>
  <si>
    <t>JOTL-FR055</t>
  </si>
  <si>
    <t>Numéro 104 : Mascarade</t>
  </si>
  <si>
    <t>JOTL-FR056</t>
  </si>
  <si>
    <t>Numéro C104 : Mascarade Horreur de l'Ombre</t>
  </si>
  <si>
    <t>JOTL-FR057</t>
  </si>
  <si>
    <t>Bujintei Susanowo</t>
  </si>
  <si>
    <t>JOTL-FR058</t>
  </si>
  <si>
    <t>Héraut de la Lumière Pure</t>
  </si>
  <si>
    <t>JOTL-FR059</t>
  </si>
  <si>
    <t>Force de Numeron Magie-Rang-Plus</t>
  </si>
  <si>
    <t>JOTL-FR060</t>
  </si>
  <si>
    <t>Réception Xyz</t>
  </si>
  <si>
    <t>JOTL-FR061</t>
  </si>
  <si>
    <t>Champ de Bataille D.D. de Sargasso</t>
  </si>
  <si>
    <t>JOTL-FR062</t>
  </si>
  <si>
    <t>Phare de Sargasso</t>
  </si>
  <si>
    <t>JOTL-FR063</t>
  </si>
  <si>
    <t>Bujincarnation</t>
  </si>
  <si>
    <t>JOTL-FR064</t>
  </si>
  <si>
    <t>Atterrissage Vertical</t>
  </si>
  <si>
    <t>JOTL-FR065</t>
  </si>
  <si>
    <t>Formation Feu - Yoko</t>
  </si>
  <si>
    <t>JOTL-FR066</t>
  </si>
  <si>
    <t>Palabyrinthe Archdémon</t>
  </si>
  <si>
    <t>JOTL-FR067</t>
  </si>
  <si>
    <t>Transmodification</t>
  </si>
  <si>
    <t>JOTL-FR068</t>
  </si>
  <si>
    <t>Vague Blanche et Noire</t>
  </si>
  <si>
    <t>JOTL-FR069</t>
  </si>
  <si>
    <t>Achat Unique</t>
  </si>
  <si>
    <t>JOTL-FR070</t>
  </si>
  <si>
    <t>Lunettes Inversées</t>
  </si>
  <si>
    <t>JOTL-FR071</t>
  </si>
  <si>
    <t>Revanche Mélange Xyz</t>
  </si>
  <si>
    <t>JOTL-FR072</t>
  </si>
  <si>
    <t>Clés Altérées</t>
  </si>
  <si>
    <t>JOTL-FR073</t>
  </si>
  <si>
    <t>Traître de la Vanité</t>
  </si>
  <si>
    <t>JOTL-FR074</t>
  </si>
  <si>
    <t>Parure Bujin - l'Epée</t>
  </si>
  <si>
    <t>JOTL-FR075</t>
  </si>
  <si>
    <t>Bujinfidèle</t>
  </si>
  <si>
    <t>JOTL-FR076</t>
  </si>
  <si>
    <t>Grondement Sonique</t>
  </si>
  <si>
    <t>JOTL-FR077</t>
  </si>
  <si>
    <t>Trappe Cauchemar Traptrix</t>
  </si>
  <si>
    <t>JOTL-FR078</t>
  </si>
  <si>
    <t>Renversement Xyz</t>
  </si>
  <si>
    <t>JOTL-FR079</t>
  </si>
  <si>
    <t>Forme Soeur</t>
  </si>
  <si>
    <t>JOTL-FR080</t>
  </si>
  <si>
    <t>Désignateur de l'Apocalypse</t>
  </si>
  <si>
    <t>JOTL-FR081</t>
  </si>
  <si>
    <t>Bujingi Vargr</t>
  </si>
  <si>
    <t>JOTL-FR082</t>
  </si>
  <si>
    <t>Bête Fantôme Méca Aérosguin</t>
  </si>
  <si>
    <t>JOTL-FR083</t>
  </si>
  <si>
    <t>Cocorico</t>
  </si>
  <si>
    <t>JOTL-FR084</t>
  </si>
  <si>
    <t>Drystan le Chevalier Noble</t>
  </si>
  <si>
    <t>JOTL-FR085</t>
  </si>
  <si>
    <t>Bus des Royaumes Interdits</t>
  </si>
  <si>
    <t>JOTL-FR086</t>
  </si>
  <si>
    <t>Confrontation avec les Cancrelats</t>
  </si>
  <si>
    <t>JOTL-FR087</t>
  </si>
  <si>
    <t>Ange de Zera</t>
  </si>
  <si>
    <t>JOTL-FR088</t>
  </si>
  <si>
    <t>Encore Xyz</t>
  </si>
  <si>
    <t>JOTL-FR089</t>
  </si>
  <si>
    <t>Rituelle de la Danse de la Lune</t>
  </si>
  <si>
    <t>JOTL-FR090</t>
  </si>
  <si>
    <t>L'Atmosphère</t>
  </si>
  <si>
    <t>JOTL-FR091</t>
  </si>
  <si>
    <t>Epéiste Robot</t>
  </si>
  <si>
    <t>JOTL-FR092</t>
  </si>
  <si>
    <t>Bearman Capitaine Entraîneur</t>
  </si>
  <si>
    <t>JOTL-FR093</t>
  </si>
  <si>
    <t>Wolfbark Soldat Entraîneur</t>
  </si>
  <si>
    <t>JOTL-FR094</t>
  </si>
  <si>
    <t>Confrérie du Poing de Feu - Coq</t>
  </si>
  <si>
    <t>JOTL-FR095</t>
  </si>
  <si>
    <t>Avatar Roi du Feu Yaksha</t>
  </si>
  <si>
    <t>JOTL-FR096</t>
  </si>
  <si>
    <t>Archer Poissonborg</t>
  </si>
  <si>
    <t>JOTL-FR097</t>
  </si>
  <si>
    <t>Furet Escrime de Feu</t>
  </si>
  <si>
    <t>JOTL-FR098</t>
  </si>
  <si>
    <t>Kujakujaku</t>
  </si>
  <si>
    <t>JOTL-FR099</t>
  </si>
  <si>
    <t>Poussinocolats Magidolce</t>
  </si>
  <si>
    <t>JOTL-FRDE1</t>
  </si>
  <si>
    <t>JOTL-FRDE2</t>
  </si>
  <si>
    <t>JOTL-FRDE3</t>
  </si>
  <si>
    <t>Bouclier Dragon</t>
  </si>
  <si>
    <t>JOTL-FRDE4</t>
  </si>
  <si>
    <t>Royaume Vampire</t>
  </si>
  <si>
    <t>JOTL-FRSP1</t>
  </si>
  <si>
    <t>SHSP-FR000</t>
  </si>
  <si>
    <t>Goule Fantôruse</t>
  </si>
  <si>
    <t>SHSP-FR001</t>
  </si>
  <si>
    <t>Dragon Labradorite</t>
  </si>
  <si>
    <t>SHSP-FR002</t>
  </si>
  <si>
    <t>Chow Chow Chan</t>
  </si>
  <si>
    <t>SHSP-FR003</t>
  </si>
  <si>
    <t>Cuillère Malicevore</t>
  </si>
  <si>
    <t>SHSP-FR004</t>
  </si>
  <si>
    <t>Fourchette Malicevore</t>
  </si>
  <si>
    <t>SHSP-FR005</t>
  </si>
  <si>
    <t>Couteau Malicevore</t>
  </si>
  <si>
    <t>SHSP-FR006</t>
  </si>
  <si>
    <t>Boxeur Indomptable Protecteur des Côtes</t>
  </si>
  <si>
    <t>SHSP-FR007</t>
  </si>
  <si>
    <t>Boxeur Indomptable au Coup du Lapin</t>
  </si>
  <si>
    <t>SHSP-FR008</t>
  </si>
  <si>
    <t>Druide Wid Secte Secrète</t>
  </si>
  <si>
    <t>SHSP-FR009</t>
  </si>
  <si>
    <t>Druide Dru Secte Secrète</t>
  </si>
  <si>
    <t>SHSP-FR010</t>
  </si>
  <si>
    <t>Dragon Mythique de l'Arbre</t>
  </si>
  <si>
    <t>SHSP-FR011</t>
  </si>
  <si>
    <t>Dragon Mythique de l'Eau</t>
  </si>
  <si>
    <t>SHSP-FR012</t>
  </si>
  <si>
    <t>Dragon Protecteur Cuirassé</t>
  </si>
  <si>
    <t>SHSP-FR013</t>
  </si>
  <si>
    <t>Dragon Absorption d'Âme</t>
  </si>
  <si>
    <t>SHSP-FR014</t>
  </si>
  <si>
    <t>Bébé Raton Laveur Ponpoko</t>
  </si>
  <si>
    <t>SHSP-FR015</t>
  </si>
  <si>
    <t>Bébé Raton Laveur Tantan</t>
  </si>
  <si>
    <t>SHSP-FR016</t>
  </si>
  <si>
    <t>Lanterne Fantôruse</t>
  </si>
  <si>
    <t>SHSP-FR017</t>
  </si>
  <si>
    <t>Spectre Fantôruse</t>
  </si>
  <si>
    <t>SHSP-FR018</t>
  </si>
  <si>
    <t>Sorcière Fantôruse</t>
  </si>
  <si>
    <t>SHSP-FR019</t>
  </si>
  <si>
    <t>Yuki-Onna Fantôruse</t>
  </si>
  <si>
    <t>SHSP-FR020</t>
  </si>
  <si>
    <t>Jiangshi Fantôruse</t>
  </si>
  <si>
    <t>SHSP-FR021</t>
  </si>
  <si>
    <t>Stein Fantôruse</t>
  </si>
  <si>
    <t>SHSP-FR022</t>
  </si>
  <si>
    <t>Bujin Mikazuchi</t>
  </si>
  <si>
    <t>SHSP-FR023</t>
  </si>
  <si>
    <t>Bujingi Corneille</t>
  </si>
  <si>
    <t>SHSP-FR024</t>
  </si>
  <si>
    <t>Bujingi Ibis</t>
  </si>
  <si>
    <t>SHSP-FR025</t>
  </si>
  <si>
    <t>Bujingi Sanglier</t>
  </si>
  <si>
    <t>SHSP-FR026</t>
  </si>
  <si>
    <t>Bujingi Mille-Pattes</t>
  </si>
  <si>
    <t>SHSP-FR027</t>
  </si>
  <si>
    <t>Bête Fantôme Méca Safaucon</t>
  </si>
  <si>
    <t>SHSP-FR028</t>
  </si>
  <si>
    <t>Bête Fantôme Méca Kalgriffin</t>
  </si>
  <si>
    <t>SHSP-FR029</t>
  </si>
  <si>
    <t>Sorcier Vampire</t>
  </si>
  <si>
    <t>SHSP-FR030</t>
  </si>
  <si>
    <t>Vampire de l'Ombre</t>
  </si>
  <si>
    <t>SHSP-FR031</t>
  </si>
  <si>
    <t>Grâce Vampire</t>
  </si>
  <si>
    <t>SHSP-FR032</t>
  </si>
  <si>
    <t>Princesse des Fantômes</t>
  </si>
  <si>
    <t>SHSP-FR033</t>
  </si>
  <si>
    <t>Oni au Ventre Jaune</t>
  </si>
  <si>
    <t>SHSP-FR034</t>
  </si>
  <si>
    <t>Chasseur Vampire</t>
  </si>
  <si>
    <t>SHSP-FR035</t>
  </si>
  <si>
    <t>Aratama</t>
  </si>
  <si>
    <t>SHSP-FR036</t>
  </si>
  <si>
    <t>Rasetsu</t>
  </si>
  <si>
    <t>SHSP-FR037</t>
  </si>
  <si>
    <t>Squelesaure</t>
  </si>
  <si>
    <t>SHSP-FR038</t>
  </si>
  <si>
    <t>Day Grepher le Chevalier</t>
  </si>
  <si>
    <t>SHSP-FR039</t>
  </si>
  <si>
    <t>Combattant Génomix</t>
  </si>
  <si>
    <t>SHSP-FR040</t>
  </si>
  <si>
    <t>Mariña, Princesse des Tournesols</t>
  </si>
  <si>
    <t>SHSP-FR041</t>
  </si>
  <si>
    <t>Grandmarg le Méga Monarque</t>
  </si>
  <si>
    <t>SHSP-FR042</t>
  </si>
  <si>
    <t>Nuée de Corbeaux</t>
  </si>
  <si>
    <t>SHSP-FR043</t>
  </si>
  <si>
    <t>Tsuchinoko Denté de Terre</t>
  </si>
  <si>
    <t>SHSP-FR044</t>
  </si>
  <si>
    <t>Risebell l'Influenceur des Etoiles</t>
  </si>
  <si>
    <t>SHSP-FR045</t>
  </si>
  <si>
    <t>Poussièron Bleu</t>
  </si>
  <si>
    <t>SHSP-FR046</t>
  </si>
  <si>
    <t>Numéro C96 : Tempête Sombre</t>
  </si>
  <si>
    <t>SHSP-FR047</t>
  </si>
  <si>
    <t>Numéro 65 : Génie Destructeur</t>
  </si>
  <si>
    <t>SHSP-FR048</t>
  </si>
  <si>
    <t>Numéro C65 : Roi Supradémon</t>
  </si>
  <si>
    <t>SHSP-FR049</t>
  </si>
  <si>
    <t>Boxeur Indomptable Commissaire Triche</t>
  </si>
  <si>
    <t>SHSP-FR050</t>
  </si>
  <si>
    <t>Numéro 46 : Dragluon</t>
  </si>
  <si>
    <t>SHSP-FR051</t>
  </si>
  <si>
    <t>Numéro 64 : Ronin Raton Laveur Sandayu</t>
  </si>
  <si>
    <t>SHSP-FR052</t>
  </si>
  <si>
    <t>Alucard Fantôruse</t>
  </si>
  <si>
    <t>SHSP-FR053</t>
  </si>
  <si>
    <t>Bujintei Kagutsuchi</t>
  </si>
  <si>
    <t>SHSP-FR054</t>
  </si>
  <si>
    <t>Bram Chevalier Vampire Cramoisi</t>
  </si>
  <si>
    <t>SHSP-FR055</t>
  </si>
  <si>
    <t>Méliades des Arbres</t>
  </si>
  <si>
    <t>SHSP-FR056</t>
  </si>
  <si>
    <t>Chevalier Divin Grand Dragon d'Or</t>
  </si>
  <si>
    <t>SHSP-FR057</t>
  </si>
  <si>
    <t>Puralis, le Pyrotile Violet</t>
  </si>
  <si>
    <t>SHSP-FR058</t>
  </si>
  <si>
    <t>Giganchâteau</t>
  </si>
  <si>
    <t>SHSP-FR059</t>
  </si>
  <si>
    <t>Gagagatag</t>
  </si>
  <si>
    <t>SHSP-FR060</t>
  </si>
  <si>
    <t>Courage de la Boxe Indomptable</t>
  </si>
  <si>
    <t>SHSP-FR061</t>
  </si>
  <si>
    <t>SHSP-FR062</t>
  </si>
  <si>
    <t>Manoir Fantôruse</t>
  </si>
  <si>
    <t>SHSP-FR063</t>
  </si>
  <si>
    <t>Parure Bujin - Le Miroir</t>
  </si>
  <si>
    <t>SHSP-FR064</t>
  </si>
  <si>
    <t>SHSP-FR065</t>
  </si>
  <si>
    <t>Pot de Dichotomie</t>
  </si>
  <si>
    <t>SHSP-FR066</t>
  </si>
  <si>
    <t>Epées à l'Aube</t>
  </si>
  <si>
    <t>SHSP-FR067</t>
  </si>
  <si>
    <t>Retour des Monarques</t>
  </si>
  <si>
    <t>SHSP-FR068</t>
  </si>
  <si>
    <t>Réveil du Serpent Sacré</t>
  </si>
  <si>
    <t>SHSP-FR069</t>
  </si>
  <si>
    <t>Serpillière Magique Poussièron</t>
  </si>
  <si>
    <t>SHSP-FR070</t>
  </si>
  <si>
    <t>Renaissance Forcée</t>
  </si>
  <si>
    <t>SHSP-FR071</t>
  </si>
  <si>
    <t>Augmentation Habillée Numéro</t>
  </si>
  <si>
    <t>SHSP-FR072</t>
  </si>
  <si>
    <t>Bouclier Intrigue</t>
  </si>
  <si>
    <t>SHSP-FR073</t>
  </si>
  <si>
    <t>Disparition Fantôruse</t>
  </si>
  <si>
    <t>SHSP-FR074</t>
  </si>
  <si>
    <t>Frayeur Fantôruse</t>
  </si>
  <si>
    <t>SHSP-FR075</t>
  </si>
  <si>
    <t>Prise de Pouvoir Vampire</t>
  </si>
  <si>
    <t>SHSP-FR076</t>
  </si>
  <si>
    <t>Erreur</t>
  </si>
  <si>
    <t>SHSP-FR077</t>
  </si>
  <si>
    <t>Ignition de Chaîne</t>
  </si>
  <si>
    <t>SHSP-FR078</t>
  </si>
  <si>
    <t>Prison Grisaille</t>
  </si>
  <si>
    <t>SHSP-FR079</t>
  </si>
  <si>
    <t>Survie du Plus Fort</t>
  </si>
  <si>
    <t>SHSP-FR080</t>
  </si>
  <si>
    <t>GRAND Gain !?</t>
  </si>
  <si>
    <t>SHSP-FR081</t>
  </si>
  <si>
    <t>Bujingi Corbeau</t>
  </si>
  <si>
    <t>SHSP-FR082</t>
  </si>
  <si>
    <t>Duc Vampire</t>
  </si>
  <si>
    <t>SHSP-FR083</t>
  </si>
  <si>
    <t>Géant Archdémon</t>
  </si>
  <si>
    <t>SHSP-FR084</t>
  </si>
  <si>
    <t>Dame du Lac</t>
  </si>
  <si>
    <t>SHSP-FR085</t>
  </si>
  <si>
    <t>Borz le Chevalier Noble</t>
  </si>
  <si>
    <t>SHSP-FR086</t>
  </si>
  <si>
    <t>Chevalier Noble Infâme de Laundsallyn le Haut</t>
  </si>
  <si>
    <t>SHSP-FR087</t>
  </si>
  <si>
    <t>Chevalier Noble Sacré d'Artorigus le Roi</t>
  </si>
  <si>
    <t>SHSP-FR088</t>
  </si>
  <si>
    <t>Armes Nobles - Excaliburn</t>
  </si>
  <si>
    <t>SHSP-FR089</t>
  </si>
  <si>
    <t>Sinistre Yorishiro</t>
  </si>
  <si>
    <t>SHSP-FR090</t>
  </si>
  <si>
    <t>Sirius Bleu, le Seigneur Loup Céleste</t>
  </si>
  <si>
    <t>SHSP-FR091</t>
  </si>
  <si>
    <t>Mira le Porteur d'Étoiles</t>
  </si>
  <si>
    <t>SHSP-FR092</t>
  </si>
  <si>
    <t>Dragard</t>
  </si>
  <si>
    <t>SHSP-FR093</t>
  </si>
  <si>
    <t>Dragon Blanc Destruvouivre</t>
  </si>
  <si>
    <t>SHSP-FR094</t>
  </si>
  <si>
    <t>Dragon Kidmodo</t>
  </si>
  <si>
    <t>SHSP-FR095</t>
  </si>
  <si>
    <t>Sanctuaire Secret des Magiciens</t>
  </si>
  <si>
    <t>SHSP-FR096</t>
  </si>
  <si>
    <t>Dragon Noir Effonserpent</t>
  </si>
  <si>
    <t>SHSP-FR097</t>
  </si>
  <si>
    <t>Kappa Cuirassé</t>
  </si>
  <si>
    <t>SHSP-FR098</t>
  </si>
  <si>
    <t>Oh Jetonbaum !</t>
  </si>
  <si>
    <t>SHSP-FR099</t>
  </si>
  <si>
    <t>Chevalier Vif</t>
  </si>
  <si>
    <t>SHSP-FRSE1</t>
  </si>
  <si>
    <t>SHSP-FRSE2</t>
  </si>
  <si>
    <t>SHSP-FRSP1</t>
  </si>
  <si>
    <t>LVAL-FR000</t>
  </si>
  <si>
    <t>Défenlame Sylvan</t>
  </si>
  <si>
    <t>LVAL-FR001</t>
  </si>
  <si>
    <t>Poussièron Blanc</t>
  </si>
  <si>
    <t>LVAL-FR002</t>
  </si>
  <si>
    <t>ZW - Assaut Asura</t>
  </si>
  <si>
    <t>LVAL-FR003</t>
  </si>
  <si>
    <t>Gillagillancier</t>
  </si>
  <si>
    <t>LVAL-FR004</t>
  </si>
  <si>
    <t>Kuriboh Arc-en-Ciel</t>
  </si>
  <si>
    <t>LVAL-FR005</t>
  </si>
  <si>
    <t>Sentinelle Habillée</t>
  </si>
  <si>
    <t>LVAL-FR006</t>
  </si>
  <si>
    <t>Booster Habillée</t>
  </si>
  <si>
    <t>LVAL-FR007</t>
  </si>
  <si>
    <t>Chargeur Photon</t>
  </si>
  <si>
    <t>LVAL-FR008</t>
  </si>
  <si>
    <t>Transmetteur Moai Chronomal</t>
  </si>
  <si>
    <t>LVAL-FR009</t>
  </si>
  <si>
    <t>Sphinx Ailé Chronomal</t>
  </si>
  <si>
    <t>LVAL-FR010</t>
  </si>
  <si>
    <t>Vaisseau Deep Space IX</t>
  </si>
  <si>
    <t>LVAL-FR011</t>
  </si>
  <si>
    <t>Golem Gorgonique</t>
  </si>
  <si>
    <t>LVAL-FR012</t>
  </si>
  <si>
    <t>Gargouille Gorgonique</t>
  </si>
  <si>
    <t>LVAL-FR013</t>
  </si>
  <si>
    <t>Goule Gorgonique</t>
  </si>
  <si>
    <t>LVAL-FR014</t>
  </si>
  <si>
    <t>Cerbère Gorgonique</t>
  </si>
  <si>
    <t>LVAL-FR015</t>
  </si>
  <si>
    <t>Gardepois Sylvan</t>
  </si>
  <si>
    <t>LVAL-FR016</t>
  </si>
  <si>
    <t>Komuchampi Sylvan</t>
  </si>
  <si>
    <t>LVAL-FR017</t>
  </si>
  <si>
    <t>Maréchafeuille Sylvan</t>
  </si>
  <si>
    <t>LVAL-FR018</t>
  </si>
  <si>
    <t>Chevalifeuille Sylvan</t>
  </si>
  <si>
    <t>LVAL-FR019</t>
  </si>
  <si>
    <t>Gardichêne Sylvan</t>
  </si>
  <si>
    <t>LVAL-FR020</t>
  </si>
  <si>
    <t>Ermitarbre Sylvan</t>
  </si>
  <si>
    <t>LVAL-FR021</t>
  </si>
  <si>
    <t>Jackfrost Fantôruse</t>
  </si>
  <si>
    <t>LVAL-FR022</t>
  </si>
  <si>
    <t>Marie Fantôruse</t>
  </si>
  <si>
    <t>LVAL-FR023</t>
  </si>
  <si>
    <t>Nekomusume Fantôruse</t>
  </si>
  <si>
    <t>LVAL-FR024</t>
  </si>
  <si>
    <t>Squelette Fantôruse</t>
  </si>
  <si>
    <t>LVAL-FR025</t>
  </si>
  <si>
    <t>Momie Fantôruse</t>
  </si>
  <si>
    <t>LVAL-FR026</t>
  </si>
  <si>
    <t>Bujin Arasuda</t>
  </si>
  <si>
    <t>LVAL-FR027</t>
  </si>
  <si>
    <t>Bujingi Paon</t>
  </si>
  <si>
    <t>LVAL-FR028</t>
  </si>
  <si>
    <t>Bujingi Hirondelle</t>
  </si>
  <si>
    <t>LVAL-FR029</t>
  </si>
  <si>
    <t>Bujingi Renard</t>
  </si>
  <si>
    <t>LVAL-FR030</t>
  </si>
  <si>
    <t>Bujingi Lièvre</t>
  </si>
  <si>
    <t>LVAL-FR031</t>
  </si>
  <si>
    <t>Noble des Protecteurs du Tombeau</t>
  </si>
  <si>
    <t>LVAL-FR032</t>
  </si>
  <si>
    <t>Attaquant en Embuscade des Protecteurs du Tombeau</t>
  </si>
  <si>
    <t>LVAL-FR033</t>
  </si>
  <si>
    <t>Shaman des Protecteurs du Tombeau</t>
  </si>
  <si>
    <t>LVAL-FR034</t>
  </si>
  <si>
    <t>Devin des Protecteurs du Tombeau</t>
  </si>
  <si>
    <t>LVAL-FR035</t>
  </si>
  <si>
    <t>Graine Macrocarpa Mystique</t>
  </si>
  <si>
    <t>LVAL-FR036</t>
  </si>
  <si>
    <t>Kalantosa, Bête Mystique de la Forêt</t>
  </si>
  <si>
    <t>LVAL-FR037</t>
  </si>
  <si>
    <t>Nikitama</t>
  </si>
  <si>
    <t>LVAL-FR038</t>
  </si>
  <si>
    <t>Brachios Noir</t>
  </si>
  <si>
    <t>LVAL-FR039</t>
  </si>
  <si>
    <t>Chirubimé, Princesse des Feuilles d'Automne</t>
  </si>
  <si>
    <t>LVAL-FR040</t>
  </si>
  <si>
    <t>Mobius le Méga Monarque</t>
  </si>
  <si>
    <t>LVAL-FR041</t>
  </si>
  <si>
    <t>Sirènorca</t>
  </si>
  <si>
    <t>LVAL-FR042</t>
  </si>
  <si>
    <t>Vengeur Xyz</t>
  </si>
  <si>
    <t>LVAL-FR043</t>
  </si>
  <si>
    <t>Guerrier Tacleur</t>
  </si>
  <si>
    <t>LVAL-FR044</t>
  </si>
  <si>
    <t>Majiosheldon</t>
  </si>
  <si>
    <t>LVAL-FR045</t>
  </si>
  <si>
    <t>Paladin du Dragon Photon</t>
  </si>
  <si>
    <t>LVAL-FR046</t>
  </si>
  <si>
    <t>Numéro C101 : Honneur Silencieux TENEBRES</t>
  </si>
  <si>
    <t>LVAL-FR047</t>
  </si>
  <si>
    <t>Numéro 101 : Honneur Silencieux ARCHE</t>
  </si>
  <si>
    <t>LVAL-FR048</t>
  </si>
  <si>
    <t>Numéro 39 : Racines Utopie</t>
  </si>
  <si>
    <t>LVAL-FR049</t>
  </si>
  <si>
    <t>Numéro C69 : Emblème Héraldique de l'Horreur</t>
  </si>
  <si>
    <t>LVAL-FR050</t>
  </si>
  <si>
    <t>Numéro C92 : Dragon Heart-eartH du Chaos</t>
  </si>
  <si>
    <t>LVAL-FR051</t>
  </si>
  <si>
    <t>Gardien Gorgonique</t>
  </si>
  <si>
    <t>LVAL-FR052</t>
  </si>
  <si>
    <t>Alsei, le Grand Protecteur Sylvan</t>
  </si>
  <si>
    <t>LVAL-FR053</t>
  </si>
  <si>
    <t>Dullahan Fantôruse</t>
  </si>
  <si>
    <t>LVAL-FR054</t>
  </si>
  <si>
    <t>Bujintei Tsukuyomi</t>
  </si>
  <si>
    <t>LVAL-FR055</t>
  </si>
  <si>
    <t>Chevalier des Fées Ingunar</t>
  </si>
  <si>
    <t>LVAL-FR056</t>
  </si>
  <si>
    <t>Chevalier Exciton Colonie du Mal</t>
  </si>
  <si>
    <t>LVAL-FR057</t>
  </si>
  <si>
    <t>Magicienne Sédafana</t>
  </si>
  <si>
    <t>LVAL-FR058</t>
  </si>
  <si>
    <t>Léo, le Garde de l'Arbre Sacré</t>
  </si>
  <si>
    <t>LVAL-FR059</t>
  </si>
  <si>
    <t>Force d'Astral Magie-Rang-Plus</t>
  </si>
  <si>
    <t>LVAL-FR060</t>
  </si>
  <si>
    <t>Chute de Numeron Magie-Rang-Moins</t>
  </si>
  <si>
    <t>LVAL-FR061</t>
  </si>
  <si>
    <t>Transfert Xyz</t>
  </si>
  <si>
    <t>LVAL-FR062</t>
  </si>
  <si>
    <t>Rituel Lumineux du Dragon</t>
  </si>
  <si>
    <t>LVAL-FR063</t>
  </si>
  <si>
    <t>Mont Sylvania</t>
  </si>
  <si>
    <t>LVAL-FR064</t>
  </si>
  <si>
    <t>Musée Fantôruse</t>
  </si>
  <si>
    <t>LVAL-FR065</t>
  </si>
  <si>
    <t>Bujinunité</t>
  </si>
  <si>
    <t>LVAL-FR066</t>
  </si>
  <si>
    <t>Temples Cachés de Vallée Mortuaire</t>
  </si>
  <si>
    <t>LVAL-FR067</t>
  </si>
  <si>
    <t>Onomatopaire</t>
  </si>
  <si>
    <t>LVAL-FR068</t>
  </si>
  <si>
    <t>Substitution Xyz</t>
  </si>
  <si>
    <t>LVAL-FR069</t>
  </si>
  <si>
    <t>Confrontation</t>
  </si>
  <si>
    <t>LVAL-FR070</t>
  </si>
  <si>
    <t>Balade Partagée</t>
  </si>
  <si>
    <t>LVAL-FR071</t>
  </si>
  <si>
    <t>Libération, Retournement, Destruction</t>
  </si>
  <si>
    <t>LVAL-FR072</t>
  </si>
  <si>
    <t>Rayon de Purge</t>
  </si>
  <si>
    <t>LVAL-FR073</t>
  </si>
  <si>
    <t>Bénédiction Sylvan</t>
  </si>
  <si>
    <t>LVAL-FR074</t>
  </si>
  <si>
    <t>Manège Fantôruse</t>
  </si>
  <si>
    <t>LVAL-FR075</t>
  </si>
  <si>
    <t>Parure Bujin - Le Bijou</t>
  </si>
  <si>
    <t>LVAL-FR076</t>
  </si>
  <si>
    <t>Tombes Impériales de Vallée Mortuaire</t>
  </si>
  <si>
    <t>LVAL-FR077</t>
  </si>
  <si>
    <t>Le Réveil des Monarques</t>
  </si>
  <si>
    <t>LVAL-FR078</t>
  </si>
  <si>
    <t>Compétence de Prisonnier</t>
  </si>
  <si>
    <t>LVAL-FR079</t>
  </si>
  <si>
    <t>Serment de Camaraderie</t>
  </si>
  <si>
    <t>LVAL-FR080</t>
  </si>
  <si>
    <t>Rouleau Poussièron</t>
  </si>
  <si>
    <t>LVAL-FR081</t>
  </si>
  <si>
    <t>Mikorange Sylvan</t>
  </si>
  <si>
    <t>LVAL-FR082</t>
  </si>
  <si>
    <t>Yeti Fantôruse</t>
  </si>
  <si>
    <t>LVAL-FR083</t>
  </si>
  <si>
    <t>Bujingi Pavo</t>
  </si>
  <si>
    <t>LVAL-FR084</t>
  </si>
  <si>
    <t>Hérétique des Protecteurs du Tombeau</t>
  </si>
  <si>
    <t>LVAL-FR085</t>
  </si>
  <si>
    <t>Peredur le Chevalier Noble</t>
  </si>
  <si>
    <t>LVAL-FR086</t>
  </si>
  <si>
    <t>Gwenhwyfar, Reine des Armes Nobles</t>
  </si>
  <si>
    <t>LVAL-FR087</t>
  </si>
  <si>
    <t>Inzektron à Moteur</t>
  </si>
  <si>
    <t>LVAL-FR088</t>
  </si>
  <si>
    <t>Obéissance Scolarisé</t>
  </si>
  <si>
    <t>LVAL-FR089</t>
  </si>
  <si>
    <t>Le Premier Monarque</t>
  </si>
  <si>
    <t>LVAL-FR090</t>
  </si>
  <si>
    <t>Artiste des Ténèbres</t>
  </si>
  <si>
    <t>LVAL-FR091</t>
  </si>
  <si>
    <t>Spadassin d'un Pays Lointain</t>
  </si>
  <si>
    <t>LVAL-FR092</t>
  </si>
  <si>
    <t>Reine Angélique de la Rose</t>
  </si>
  <si>
    <t>LVAL-FR093</t>
  </si>
  <si>
    <t>Sorcière de la Rose</t>
  </si>
  <si>
    <t>LVAL-FR094</t>
  </si>
  <si>
    <t>Snapdragon</t>
  </si>
  <si>
    <t>LVAL-FR095</t>
  </si>
  <si>
    <t>Alpacaribou, Bête Mystique de la Forêt</t>
  </si>
  <si>
    <t>LVAL-FR096</t>
  </si>
  <si>
    <t>Puissant Guerrier</t>
  </si>
  <si>
    <t>LVAL-FR097</t>
  </si>
  <si>
    <t>Destructeur Dododo</t>
  </si>
  <si>
    <t>LVAL-FR098</t>
  </si>
  <si>
    <t>Bête Interplanétaireviolépineuse</t>
  </si>
  <si>
    <t>LVAL-FR099</t>
  </si>
  <si>
    <t>Vaisseau Spatial Espion</t>
  </si>
  <si>
    <t>LVAL-FRDE1</t>
  </si>
  <si>
    <t>LVAL-FRDE2</t>
  </si>
  <si>
    <t>LVAL-FRDE3</t>
  </si>
  <si>
    <t>Chéruchou Sylvan</t>
  </si>
  <si>
    <t>LVAL-FRDE4</t>
  </si>
  <si>
    <t>Bujintervention</t>
  </si>
  <si>
    <t>LVAL-FRSP1</t>
  </si>
  <si>
    <t>PRIO-ENPL1</t>
  </si>
  <si>
    <t>Starfoil Rare</t>
  </si>
  <si>
    <t>Sylvan Snapdrassinagon</t>
  </si>
  <si>
    <t>PRIO-FR000</t>
  </si>
  <si>
    <t>Faux - Artéfact</t>
  </si>
  <si>
    <t>PRIO-FR001</t>
  </si>
  <si>
    <t>ZS - Sage de la Disparition</t>
  </si>
  <si>
    <t>PRIO-FR002</t>
  </si>
  <si>
    <t>Sage du Miroir Galactique</t>
  </si>
  <si>
    <t>PRIO-FR003</t>
  </si>
  <si>
    <t>Tyranno Galactique</t>
  </si>
  <si>
    <t>PRIO-FR004</t>
  </si>
  <si>
    <t>Dragon Héliosphère</t>
  </si>
  <si>
    <t>PRIO-FR005</t>
  </si>
  <si>
    <t>Requin Sirène</t>
  </si>
  <si>
    <t>PRIO-FR006</t>
  </si>
  <si>
    <t>Requin Gazeux</t>
  </si>
  <si>
    <t>PRIO-FR007</t>
  </si>
  <si>
    <t>Oiseau-Tonnerre du Blizzard</t>
  </si>
  <si>
    <t>PRIO-FR008</t>
  </si>
  <si>
    <t>Boxeur Indomptable Grand Pansement</t>
  </si>
  <si>
    <t>PRIO-FR009</t>
  </si>
  <si>
    <t>Boxeur Indomptable Voile</t>
  </si>
  <si>
    <t>PRIO-FR010</t>
  </si>
  <si>
    <t>Fantôme Horreur de l'Ombre</t>
  </si>
  <si>
    <t>PRIO-FR011</t>
  </si>
  <si>
    <t>Moralltach - Artéfact</t>
  </si>
  <si>
    <t>PRIO-FR012</t>
  </si>
  <si>
    <t>Beagalltach - Artéfact</t>
  </si>
  <si>
    <t>PRIO-FR013</t>
  </si>
  <si>
    <t>Qui-Ne-Faut - Artéfact</t>
  </si>
  <si>
    <t>PRIO-FR014</t>
  </si>
  <si>
    <t>Egide - Artéfact</t>
  </si>
  <si>
    <t>PRIO-FR015</t>
  </si>
  <si>
    <t>Bouclier d'Achille - Artéfact</t>
  </si>
  <si>
    <t>PRIO-FR016</t>
  </si>
  <si>
    <t>Labrys - Artéfact</t>
  </si>
  <si>
    <t>PRIO-FR017</t>
  </si>
  <si>
    <t>Caducée - Artéfact</t>
  </si>
  <si>
    <t>PRIO-FR018</t>
  </si>
  <si>
    <t>PRIO-FR019</t>
  </si>
  <si>
    <t>Snapdrassinagon Sylvan</t>
  </si>
  <si>
    <t>PRIO-FR020</t>
  </si>
  <si>
    <t>Chariotus Sylvan</t>
  </si>
  <si>
    <t>PRIO-FR021</t>
  </si>
  <si>
    <t>Sagequoia Sylvan</t>
  </si>
  <si>
    <t>PRIO-FR022</t>
  </si>
  <si>
    <t>Poupée Fantôruse</t>
  </si>
  <si>
    <t>PRIO-FR023</t>
  </si>
  <si>
    <t>Loup de Guerre Fantôruse</t>
  </si>
  <si>
    <t>PRIO-FR024</t>
  </si>
  <si>
    <t>Bujin Hirume</t>
  </si>
  <si>
    <t>PRIO-FR025</t>
  </si>
  <si>
    <t>Traptrix Dionaea</t>
  </si>
  <si>
    <t>PRIO-FR026</t>
  </si>
  <si>
    <t>Bête Fantôme Méca O-Lion</t>
  </si>
  <si>
    <t>PRIO-FR027</t>
  </si>
  <si>
    <t>Hydre Flamme Chimérique</t>
  </si>
  <si>
    <t>PRIO-FR028</t>
  </si>
  <si>
    <t>Gélange Magidolce</t>
  </si>
  <si>
    <t>PRIO-FR029</t>
  </si>
  <si>
    <t>Pilica, Descendant de Gusto</t>
  </si>
  <si>
    <t>PRIO-FR030</t>
  </si>
  <si>
    <t>Auguste, Bête Gladiateur</t>
  </si>
  <si>
    <t>PRIO-FR031</t>
  </si>
  <si>
    <t>Lucent, Seigneur des Enfers du Monde Ténébreux</t>
  </si>
  <si>
    <t>PRIO-FR032</t>
  </si>
  <si>
    <t>Boîte Rouages Ancients</t>
  </si>
  <si>
    <t>PRIO-FR033</t>
  </si>
  <si>
    <t>Chevalier de l'Aube</t>
  </si>
  <si>
    <t>PRIO-FR034</t>
  </si>
  <si>
    <t>Démon de la Majesté</t>
  </si>
  <si>
    <t>PRIO-FR035</t>
  </si>
  <si>
    <t>Thestalos le Méga Monarque</t>
  </si>
  <si>
    <t>PRIO-FR036</t>
  </si>
  <si>
    <t>Princesse Jolithon</t>
  </si>
  <si>
    <t>PRIO-FR037</t>
  </si>
  <si>
    <t>Nopingouin</t>
  </si>
  <si>
    <t>PRIO-FR038</t>
  </si>
  <si>
    <t>Demoiselle Condamnée</t>
  </si>
  <si>
    <t>PRIO-FR039</t>
  </si>
  <si>
    <t>Poussiéron Poussière d'Etoile</t>
  </si>
  <si>
    <t>PRIO-FR040</t>
  </si>
  <si>
    <t>Numéro 62 : Dragon Photon Primordial aux Yeux Galactiques</t>
  </si>
  <si>
    <t>PRIO-FR041</t>
  </si>
  <si>
    <t>Numéro C107 : Néo Dragon Tachyon aux Yeux Galactiques</t>
  </si>
  <si>
    <t>PRIO-FR042</t>
  </si>
  <si>
    <t>Numéro 103 : Ragnazéro</t>
  </si>
  <si>
    <t>PRIO-FR043</t>
  </si>
  <si>
    <t>Numéro C103 : Ragnafinité</t>
  </si>
  <si>
    <t>PRIO-FR044</t>
  </si>
  <si>
    <t>Numéro C102 : Séraphin Archdémon</t>
  </si>
  <si>
    <t>PRIO-FR045</t>
  </si>
  <si>
    <t>Numéro 80 : Rhapsodie Furax</t>
  </si>
  <si>
    <t>PRIO-FR046</t>
  </si>
  <si>
    <t>Numéro C80 : Requiem Furax</t>
  </si>
  <si>
    <t>PRIO-FR047</t>
  </si>
  <si>
    <t>Numéro 43 : Manipulateur des Âmes</t>
  </si>
  <si>
    <t>PRIO-FR048</t>
  </si>
  <si>
    <t>Numéro C43 : Grand Manipulateur du Chaos</t>
  </si>
  <si>
    <t>PRIO-FR049</t>
  </si>
  <si>
    <t>Durandal - Artéfact</t>
  </si>
  <si>
    <t>PRIO-FR050</t>
  </si>
  <si>
    <t>Oréa, le Grand Arbitre Sylvan</t>
  </si>
  <si>
    <t>PRIO-FR051</t>
  </si>
  <si>
    <t>Sijoliboss Fantôruse</t>
  </si>
  <si>
    <t>PRIO-FR052</t>
  </si>
  <si>
    <t>Bujinki Amaterasu</t>
  </si>
  <si>
    <t>PRIO-FR053</t>
  </si>
  <si>
    <t>Forteresse Fantôme Enterblathnir</t>
  </si>
  <si>
    <t>PRIO-FR054</t>
  </si>
  <si>
    <t>Cairngorgon, Chevalier Antilumière</t>
  </si>
  <si>
    <t>PRIO-FR055</t>
  </si>
  <si>
    <t>Dragon aux Pulsations Phonon</t>
  </si>
  <si>
    <t>PRIO-FR056</t>
  </si>
  <si>
    <t>Briseur de Retournement</t>
  </si>
  <si>
    <t>PRIO-FR057</t>
  </si>
  <si>
    <t>Charité de la Galaxie</t>
  </si>
  <si>
    <t>PRIO-FR058</t>
  </si>
  <si>
    <t>La Septième - Magie-Rang-Plus</t>
  </si>
  <si>
    <t>PRIO-FR059</t>
  </si>
  <si>
    <t>Le Trône de Don Mille</t>
  </si>
  <si>
    <t>PRIO-FR060</t>
  </si>
  <si>
    <t>Ignition d'Artéfact</t>
  </si>
  <si>
    <t>PRIO-FR061</t>
  </si>
  <si>
    <t>Artéfacts Déchaînés</t>
  </si>
  <si>
    <t>PRIO-FR062</t>
  </si>
  <si>
    <t>Charité Sylvan</t>
  </si>
  <si>
    <t>PRIO-FR063</t>
  </si>
  <si>
    <t>Défilé Fantôruse</t>
  </si>
  <si>
    <t>PRIO-FR064</t>
  </si>
  <si>
    <t>PRIO-FR065</t>
  </si>
  <si>
    <t>Noyau de Diamant Koa'ki Meiru</t>
  </si>
  <si>
    <t>PRIO-FR066</t>
  </si>
  <si>
    <t>Usine de Ferraille</t>
  </si>
  <si>
    <t>PRIO-FR067</t>
  </si>
  <si>
    <t>Manuscrit Interdit</t>
  </si>
  <si>
    <t>PRIO-FR068</t>
  </si>
  <si>
    <t>Jackpot 7</t>
  </si>
  <si>
    <t>PRIO-FR069</t>
  </si>
  <si>
    <t>Double Descente de Dragon</t>
  </si>
  <si>
    <t>PRIO-FR070</t>
  </si>
  <si>
    <t>Trappe du Chaos Tachyon</t>
  </si>
  <si>
    <t>PRIO-FR071</t>
  </si>
  <si>
    <t>Dernier Contre</t>
  </si>
  <si>
    <t>PRIO-FR072</t>
  </si>
  <si>
    <t>Sanctuaire Artéfact</t>
  </si>
  <si>
    <t>PRIO-FR073</t>
  </si>
  <si>
    <t>Toboggan Sylvan</t>
  </si>
  <si>
    <t>PRIO-FR074</t>
  </si>
  <si>
    <t>Nuit Fantôruse</t>
  </si>
  <si>
    <t>PRIO-FR075</t>
  </si>
  <si>
    <t>Bujincident</t>
  </si>
  <si>
    <t>PRIO-FR076</t>
  </si>
  <si>
    <t>L'Eruption des Monarques</t>
  </si>
  <si>
    <t>PRIO-FR077</t>
  </si>
  <si>
    <t>Singularité-Evo</t>
  </si>
  <si>
    <t>PRIO-FR078</t>
  </si>
  <si>
    <t>Univers XYZ</t>
  </si>
  <si>
    <t>PRIO-FR079</t>
  </si>
  <si>
    <t>Et le Groupe Continua de Jouer</t>
  </si>
  <si>
    <t>PRIO-FR080</t>
  </si>
  <si>
    <t>Tri-et-Devine</t>
  </si>
  <si>
    <t>PRIO-FR081</t>
  </si>
  <si>
    <t>Frères Chevalier Noble</t>
  </si>
  <si>
    <t>PRIO-FR082</t>
  </si>
  <si>
    <t>Eachtar le Chevalier Noble</t>
  </si>
  <si>
    <t>PRIO-FR083</t>
  </si>
  <si>
    <t>Princessessuchou Sylvan</t>
  </si>
  <si>
    <t>PRIO-FR084</t>
  </si>
  <si>
    <t>Bujingi Sinyou</t>
  </si>
  <si>
    <t>PRIO-FR085</t>
  </si>
  <si>
    <t>Vamp Vampire</t>
  </si>
  <si>
    <t>PRIO-FR086</t>
  </si>
  <si>
    <t>Nerokius, Bête Gladiateur</t>
  </si>
  <si>
    <t>PRIO-FR087</t>
  </si>
  <si>
    <t>Table Ronde du Chevalier Noble</t>
  </si>
  <si>
    <t>PRIO-FR088</t>
  </si>
  <si>
    <t>Avalon</t>
  </si>
  <si>
    <t>PRIO-FR089</t>
  </si>
  <si>
    <t>L'Escalade des Monarques</t>
  </si>
  <si>
    <t>PRIO-FR090</t>
  </si>
  <si>
    <t>Pingouin Mobile</t>
  </si>
  <si>
    <t>PRIO-FR091</t>
  </si>
  <si>
    <t>Roi Fantôme Hybride</t>
  </si>
  <si>
    <t>PRIO-FR092</t>
  </si>
  <si>
    <t>Numéro 42 : Tomahawk Galactique</t>
  </si>
  <si>
    <t>PRIO-FR093</t>
  </si>
  <si>
    <t>Archère de la Rose</t>
  </si>
  <si>
    <t>PRIO-FR094</t>
  </si>
  <si>
    <t>Chevalier Shogi</t>
  </si>
  <si>
    <t>PRIO-FR095</t>
  </si>
  <si>
    <t>Poupée Truquée Des Troy</t>
  </si>
  <si>
    <t>PRIO-FR096</t>
  </si>
  <si>
    <t>ZW - Armure Sleipnir</t>
  </si>
  <si>
    <t>PRIO-FR097</t>
  </si>
  <si>
    <t>Numéro 48 : Liche de l'Ombre</t>
  </si>
  <si>
    <t>PRIO-FR098</t>
  </si>
  <si>
    <t>Dragon Galactique</t>
  </si>
  <si>
    <t>PRIO-FR099</t>
  </si>
  <si>
    <t>Mille-Pieds de l'Horreur</t>
  </si>
  <si>
    <t>PRIO-FRDE1</t>
  </si>
  <si>
    <t>PRIO-FRDE2</t>
  </si>
  <si>
    <t>PRIO-FRDE3</t>
  </si>
  <si>
    <t>Uranus, Agent du Désordre</t>
  </si>
  <si>
    <t>PRIO-FRDE4</t>
  </si>
  <si>
    <t>Re-Couvrement</t>
  </si>
  <si>
    <t>PRIO-FRSP1</t>
  </si>
  <si>
    <t>DUEA-FR000</t>
  </si>
  <si>
    <t>Chasseuse de Cornes de Dragon</t>
  </si>
  <si>
    <t>DUEA-FR001</t>
  </si>
  <si>
    <t>Chevalier Flash</t>
  </si>
  <si>
    <t>DUEA-FR002</t>
  </si>
  <si>
    <t>Canon de Foucault</t>
  </si>
  <si>
    <t>DUEA-FR003</t>
  </si>
  <si>
    <t>Dragon Armé Métaphysique</t>
  </si>
  <si>
    <t>DUEA-FR004</t>
  </si>
  <si>
    <t>Dragon Pendule aux Yeux Impairs</t>
  </si>
  <si>
    <t>DUEA-FR005</t>
  </si>
  <si>
    <t>Patineur de l'Eau Potartiste</t>
  </si>
  <si>
    <t>DUEA-FR006</t>
  </si>
  <si>
    <t>Serpent à Fouet Potarttiste</t>
  </si>
  <si>
    <t>DUEA-FR007</t>
  </si>
  <si>
    <t>Poisson Epée Potartiste</t>
  </si>
  <si>
    <t>DUEA-FR008</t>
  </si>
  <si>
    <t>Hippopotame à la Mode Potartiste</t>
  </si>
  <si>
    <t>DUEA-FR009</t>
  </si>
  <si>
    <t>Kaléidoscorp Potartiste</t>
  </si>
  <si>
    <t>DUEA-FR010</t>
  </si>
  <si>
    <t>Crapaud du Tour Potartiste</t>
  </si>
  <si>
    <t>DUEA-FR011</t>
  </si>
  <si>
    <t>Bagarreur Bleu Samouraï Supralourd</t>
  </si>
  <si>
    <t>DUEA-FR012</t>
  </si>
  <si>
    <t>Spadassin Samouraï Supralourd</t>
  </si>
  <si>
    <t>DUEA-FR013</t>
  </si>
  <si>
    <t>Grand Benkei Samouraï Supralourd</t>
  </si>
  <si>
    <t>DUEA-FR014</t>
  </si>
  <si>
    <t>Aria la Diva de la Musique</t>
  </si>
  <si>
    <t>DUEA-FR015</t>
  </si>
  <si>
    <t>Sonate la Diva de la Musique</t>
  </si>
  <si>
    <t>DUEA-FR016</t>
  </si>
  <si>
    <t>Mozarta la Maestria de la Musique</t>
  </si>
  <si>
    <t>DUEA-FR017</t>
  </si>
  <si>
    <t>Roi des Gardes</t>
  </si>
  <si>
    <t>DUEA-FR018</t>
  </si>
  <si>
    <t>Satellchevalier Deneb</t>
  </si>
  <si>
    <t>DUEA-FR019</t>
  </si>
  <si>
    <t>Satellchevalier Altaïr</t>
  </si>
  <si>
    <t>DUEA-FR020</t>
  </si>
  <si>
    <t>Satellchevalier Véga</t>
  </si>
  <si>
    <t>DUEA-FR021</t>
  </si>
  <si>
    <t>Satellchevalier Alsahm</t>
  </si>
  <si>
    <t>DUEA-FR022</t>
  </si>
  <si>
    <t>Satellchevalier Unukalhai</t>
  </si>
  <si>
    <t>DUEA-FR023</t>
  </si>
  <si>
    <t>Faucon Marionnette de l'Ombre</t>
  </si>
  <si>
    <t>DUEA-FR024</t>
  </si>
  <si>
    <t>Hérisson Marionnette de l'Ombre</t>
  </si>
  <si>
    <t>DUEA-FR025</t>
  </si>
  <si>
    <t>Squamate Marionnette de l'Ombre</t>
  </si>
  <si>
    <t>DUEA-FR026</t>
  </si>
  <si>
    <t>Dragon Marionnette de l'Ombre</t>
  </si>
  <si>
    <t>DUEA-FR027</t>
  </si>
  <si>
    <t>Bête Marionnette de l'Ombre</t>
  </si>
  <si>
    <t>DUEA-FR028</t>
  </si>
  <si>
    <t>Suanni, Feu du Yang Zing</t>
  </si>
  <si>
    <t>DUEA-FR029</t>
  </si>
  <si>
    <t>Bi'an, Terre du Yang Zing</t>
  </si>
  <si>
    <t>DUEA-FR030</t>
  </si>
  <si>
    <t>Bixi, Eau du Yang Zing</t>
  </si>
  <si>
    <t>DUEA-FR031</t>
  </si>
  <si>
    <t>Pulao, Vent du Yang Zing</t>
  </si>
  <si>
    <t>DUEA-FR032</t>
  </si>
  <si>
    <t>Chiwen, Lumière du Yang Zing</t>
  </si>
  <si>
    <t>DUEA-FR033</t>
  </si>
  <si>
    <t>Chakram - Artéfact</t>
  </si>
  <si>
    <t>DUEA-FR034</t>
  </si>
  <si>
    <t>Lancea - Artéfact</t>
  </si>
  <si>
    <t>DUEA-FR035</t>
  </si>
  <si>
    <t>Infâme Mangeur Archdémon de l'Infâmie</t>
  </si>
  <si>
    <t>DUEA-FR036</t>
  </si>
  <si>
    <t>DUEA-FR037</t>
  </si>
  <si>
    <t>Génie Démolisseur de Rituels</t>
  </si>
  <si>
    <t>DUEA-FR038</t>
  </si>
  <si>
    <t>Homme-Batterie 9V</t>
  </si>
  <si>
    <t>DUEA-FR039</t>
  </si>
  <si>
    <t>Insecte de Résonance</t>
  </si>
  <si>
    <t>DUEA-FR040</t>
  </si>
  <si>
    <t>Fracas, le Guerrier Magique des Ténèbres</t>
  </si>
  <si>
    <t>DUEA-FR041</t>
  </si>
  <si>
    <t>Raiza le Méga Monarque</t>
  </si>
  <si>
    <t>DUEA-FR042</t>
  </si>
  <si>
    <t>Dogu</t>
  </si>
  <si>
    <t>DUEA-FR043</t>
  </si>
  <si>
    <t>Hypnosoeur</t>
  </si>
  <si>
    <t>DUEA-FR044</t>
  </si>
  <si>
    <t>DUEA-FR045</t>
  </si>
  <si>
    <t>Robobureau 001</t>
  </si>
  <si>
    <t>DUEA-FR046</t>
  </si>
  <si>
    <t>Espion-C-Espion</t>
  </si>
  <si>
    <t>DUEA-FR047</t>
  </si>
  <si>
    <t>Prince des Crânes Serviteurs</t>
  </si>
  <si>
    <t>DUEA-FR048</t>
  </si>
  <si>
    <t>Winda Marionnette de l'Ombre El</t>
  </si>
  <si>
    <t>DUEA-FR049</t>
  </si>
  <si>
    <t>Constructution Marionnette de l'Ombre El</t>
  </si>
  <si>
    <t>DUEA-FR050</t>
  </si>
  <si>
    <t>Saffira, Reine des Dragons</t>
  </si>
  <si>
    <t>DUEA-FR051</t>
  </si>
  <si>
    <t>Baxia, Eclat du Yang Zing</t>
  </si>
  <si>
    <t>DUEA-FR052</t>
  </si>
  <si>
    <t>Samsara, Dragon de la Renaissance</t>
  </si>
  <si>
    <t>DUEA-FR053</t>
  </si>
  <si>
    <t>Stellchevalier Delteros</t>
  </si>
  <si>
    <t>DUEA-FR054</t>
  </si>
  <si>
    <t>Castel, le Mousquetaire Chasse-Ciel</t>
  </si>
  <si>
    <t>DUEA-FR055</t>
  </si>
  <si>
    <t>Carnival Hippopotame</t>
  </si>
  <si>
    <t>DUEA-FR056</t>
  </si>
  <si>
    <t>Festin de la Nature Lv5</t>
  </si>
  <si>
    <t>DUEA-FR057</t>
  </si>
  <si>
    <t>Stellchevalier Alpha</t>
  </si>
  <si>
    <t>DUEA-FR058</t>
  </si>
  <si>
    <t>Satellchevalier Pont Célèste</t>
  </si>
  <si>
    <t>DUEA-FR059</t>
  </si>
  <si>
    <t>Fusion Marionnette de l'Ombre</t>
  </si>
  <si>
    <t>DUEA-FR060</t>
  </si>
  <si>
    <t>Malédiction de la Prison de l'Ombre</t>
  </si>
  <si>
    <t>DUEA-FR061</t>
  </si>
  <si>
    <t>La Voie du Yang Zing</t>
  </si>
  <si>
    <t>DUEA-FR062</t>
  </si>
  <si>
    <t>Prana du Yang Zing</t>
  </si>
  <si>
    <t>DUEA-FR063</t>
  </si>
  <si>
    <t>Hymne de la Lumière</t>
  </si>
  <si>
    <t>DUEA-FR064</t>
  </si>
  <si>
    <t>Dracocension</t>
  </si>
  <si>
    <t>DUEA-FR065</t>
  </si>
  <si>
    <t>Fontaine Magique</t>
  </si>
  <si>
    <t>DUEA-FR066</t>
  </si>
  <si>
    <t>La Tempête des Monarques</t>
  </si>
  <si>
    <t>DUEA-FR067</t>
  </si>
  <si>
    <t>Animation</t>
  </si>
  <si>
    <t>DUEA-FR068</t>
  </si>
  <si>
    <t>Rage de Garde</t>
  </si>
  <si>
    <t>DUEA-FR069</t>
  </si>
  <si>
    <t>Hurlement de Garde</t>
  </si>
  <si>
    <t>DUEA-FR070</t>
  </si>
  <si>
    <t>Stellnova Vague</t>
  </si>
  <si>
    <t>DUEA-FR071</t>
  </si>
  <si>
    <t>Stellnova Alpha</t>
  </si>
  <si>
    <t>DUEA-FR072</t>
  </si>
  <si>
    <t>Jeux de l'Ombre Sinistre</t>
  </si>
  <si>
    <t>DUEA-FR073</t>
  </si>
  <si>
    <t>Noyau Marionnette de l'Ombre</t>
  </si>
  <si>
    <t>DUEA-FR074</t>
  </si>
  <si>
    <t>Création du Yang Zing</t>
  </si>
  <si>
    <t>DUEA-FR075</t>
  </si>
  <si>
    <t>Déchaînement du Yang Zing</t>
  </si>
  <si>
    <t>DUEA-FR076</t>
  </si>
  <si>
    <t>Dissipation en Chaîne</t>
  </si>
  <si>
    <t>DUEA-FR077</t>
  </si>
  <si>
    <t>Face-à-Face</t>
  </si>
  <si>
    <t>DUEA-FR078</t>
  </si>
  <si>
    <t>Retour du Pendule</t>
  </si>
  <si>
    <t>DUEA-FR079</t>
  </si>
  <si>
    <t>Trappe Espace-Temps</t>
  </si>
  <si>
    <t>DUEA-FR080</t>
  </si>
  <si>
    <t>Le Six</t>
  </si>
  <si>
    <t>DUEA-FR081</t>
  </si>
  <si>
    <t>Magicien Etoile de la Mort</t>
  </si>
  <si>
    <t>DUEA-FR082</t>
  </si>
  <si>
    <t>Scarm, Malebranche des Abysses Ardents</t>
  </si>
  <si>
    <t>DUEA-FR083</t>
  </si>
  <si>
    <t>Graff, Malebranche des Abysses Ardents</t>
  </si>
  <si>
    <t>DUEA-FR084</t>
  </si>
  <si>
    <t>Cir, Malebranche des Abysses Ardents</t>
  </si>
  <si>
    <t>DUEA-FR085</t>
  </si>
  <si>
    <t>Dante, Voyageur des Abysses Ardents</t>
  </si>
  <si>
    <t>DUEA-FR086</t>
  </si>
  <si>
    <t>Le Voyageur et les Abysses Ardents</t>
  </si>
  <si>
    <t>DUEA-FR087</t>
  </si>
  <si>
    <t>Cogneur Puissant U.A.</t>
  </si>
  <si>
    <t>DUEA-FR088</t>
  </si>
  <si>
    <t>As Parfait U.A.</t>
  </si>
  <si>
    <t>DUEA-FR089</t>
  </si>
  <si>
    <t>Stade U.A.</t>
  </si>
  <si>
    <t>DUEA-FR090</t>
  </si>
  <si>
    <t>Gaïa le Chevalier Polaire</t>
  </si>
  <si>
    <t>DUEA-FR091</t>
  </si>
  <si>
    <t>Gaïa le Mi-Chevalier du Soleil</t>
  </si>
  <si>
    <t>DUEA-FR092</t>
  </si>
  <si>
    <t>Noyau du Chaos</t>
  </si>
  <si>
    <t>DUEA-FR093</t>
  </si>
  <si>
    <t>Echange de Jour et Nuit</t>
  </si>
  <si>
    <t>DUEA-FR094</t>
  </si>
  <si>
    <t>Numéro 58 : Visière de Brûleur</t>
  </si>
  <si>
    <t>DUEA-FR095</t>
  </si>
  <si>
    <t>Felis l'Archère, Seigneur Lumière</t>
  </si>
  <si>
    <t>DUEA-FR096</t>
  </si>
  <si>
    <t>Docteur Poissonborg</t>
  </si>
  <si>
    <t>DUEA-FR097</t>
  </si>
  <si>
    <t>Dragon Panzer</t>
  </si>
  <si>
    <t>DUEA-FR098</t>
  </si>
  <si>
    <t>Château dans le Ciel</t>
  </si>
  <si>
    <t>DUEA-FR099</t>
  </si>
  <si>
    <t>Faucheuse Pèlerine</t>
  </si>
  <si>
    <t>DUEA-FRDE1</t>
  </si>
  <si>
    <t>DUEA-FRDE2</t>
  </si>
  <si>
    <t>DUEA-FRDE3</t>
  </si>
  <si>
    <t>Armure de Feu Âme Samouraï Supralourd</t>
  </si>
  <si>
    <t>DUEA-FRDE4</t>
  </si>
  <si>
    <t>Chien de Chasse Marionnette de l'Ombre</t>
  </si>
  <si>
    <t>DUEA-FRDE5</t>
  </si>
  <si>
    <t>Robobureau 002</t>
  </si>
  <si>
    <t>DUEA-FRDE6</t>
  </si>
  <si>
    <t>Merveilleux Ballons</t>
  </si>
  <si>
    <t>DUEA-FRDE7</t>
  </si>
  <si>
    <t>Hexatellchevalier</t>
  </si>
  <si>
    <t>DUEA-FRSP1</t>
  </si>
  <si>
    <t>NECH-ENS01</t>
  </si>
  <si>
    <t>Lancephorhynchus</t>
  </si>
  <si>
    <t>NECH-ENS02</t>
  </si>
  <si>
    <t>Edge Imp Sabres</t>
  </si>
  <si>
    <t>NECH-ENS03</t>
  </si>
  <si>
    <t>Qliphort Carrier</t>
  </si>
  <si>
    <t>NECH-ENS04</t>
  </si>
  <si>
    <t>Qliphort Helix</t>
  </si>
  <si>
    <t>NECH-ENS05</t>
  </si>
  <si>
    <t>Taotie, Shadow of the Yang Zing</t>
  </si>
  <si>
    <t>NECH-ENS06</t>
  </si>
  <si>
    <t>Machina Megaform</t>
  </si>
  <si>
    <t>NECH-ENS07</t>
  </si>
  <si>
    <t>Rescue Hamster</t>
  </si>
  <si>
    <t>NECH-ENS08</t>
  </si>
  <si>
    <t>First of the Dragons</t>
  </si>
  <si>
    <t>NECH-ENS09</t>
  </si>
  <si>
    <t>Herald of the Arc Light</t>
  </si>
  <si>
    <t>NECH-ENS10</t>
  </si>
  <si>
    <t>1st Movement Solo</t>
  </si>
  <si>
    <t>NECH-ENS11</t>
  </si>
  <si>
    <t>El Shaddoll Fusion</t>
  </si>
  <si>
    <t>NECH-ENS12</t>
  </si>
  <si>
    <t>Fire Lake of the Burning Abyss</t>
  </si>
  <si>
    <t>NECH-ENS13</t>
  </si>
  <si>
    <t>Number 39: Utopia Beyond</t>
  </si>
  <si>
    <t>NECH-ENS14</t>
  </si>
  <si>
    <t>CXyz Barian Hope</t>
  </si>
  <si>
    <t>NECH-FR000</t>
  </si>
  <si>
    <t>NECH-FR001</t>
  </si>
  <si>
    <t>Pompomtaupe Potartiste</t>
  </si>
  <si>
    <t>NECH-FR002</t>
  </si>
  <si>
    <t>Trampolynx Potartiste</t>
  </si>
  <si>
    <t>NECH-FR003</t>
  </si>
  <si>
    <t>Araignée Bloc</t>
  </si>
  <si>
    <t>NECH-FR004</t>
  </si>
  <si>
    <t>Canon la Diva de la Musique</t>
  </si>
  <si>
    <t>NECH-FR005</t>
  </si>
  <si>
    <t>Sérénade la Diva de la Musique</t>
  </si>
  <si>
    <t>NECH-FR006</t>
  </si>
  <si>
    <t>Elégie la Diva de la Musique</t>
  </si>
  <si>
    <t>NECH-FR007</t>
  </si>
  <si>
    <t>Shopina la Maestria de la Musique</t>
  </si>
  <si>
    <t>NECH-FR008</t>
  </si>
  <si>
    <t>Kabuto Samouraï Supralourd</t>
  </si>
  <si>
    <t>NECH-FR009</t>
  </si>
  <si>
    <t>Balance Samouraï Supralourd</t>
  </si>
  <si>
    <t>NECH-FR010</t>
  </si>
  <si>
    <t>NECH-FR011</t>
  </si>
  <si>
    <t>Mur Bouclierâme Samouraï Supralourd</t>
  </si>
  <si>
    <t>NECH-FR012</t>
  </si>
  <si>
    <t>Armure Brisâme Samouraï Supralourd</t>
  </si>
  <si>
    <t>NECH-FR013</t>
  </si>
  <si>
    <t>Canon Détonâme Samouraï Supralourd</t>
  </si>
  <si>
    <t>NECH-FR014</t>
  </si>
  <si>
    <t>Lames du Lutin Tranchant</t>
  </si>
  <si>
    <t>NECH-FR015</t>
  </si>
  <si>
    <t>Lion Peluchimal</t>
  </si>
  <si>
    <t>NECH-FR016</t>
  </si>
  <si>
    <t>Ours Peluchimal</t>
  </si>
  <si>
    <t>NECH-FR017</t>
  </si>
  <si>
    <t>Chien Peluchimal</t>
  </si>
  <si>
    <t>NECH-FR018</t>
  </si>
  <si>
    <t>Hibou Peluchimal</t>
  </si>
  <si>
    <t>NECH-FR019</t>
  </si>
  <si>
    <t>Chat Peluchimal</t>
  </si>
  <si>
    <t>NECH-FR020</t>
  </si>
  <si>
    <t>Lapin Peluchimal</t>
  </si>
  <si>
    <t>NECH-FR021</t>
  </si>
  <si>
    <t>Sentinelle Qliphort</t>
  </si>
  <si>
    <t>NECH-FR022</t>
  </si>
  <si>
    <t>Transporteur Qliphort</t>
  </si>
  <si>
    <t>NECH-FR023</t>
  </si>
  <si>
    <t>Hélice Qliphort</t>
  </si>
  <si>
    <t>NECH-FR024</t>
  </si>
  <si>
    <t>Disque Qliphort</t>
  </si>
  <si>
    <t>NECH-FR025</t>
  </si>
  <si>
    <t>Carapace Qliphort</t>
  </si>
  <si>
    <t>NECH-FR026</t>
  </si>
  <si>
    <t>Tours Apoqliphort</t>
  </si>
  <si>
    <t>NECH-FR027</t>
  </si>
  <si>
    <t>Satellchevalier Sirius</t>
  </si>
  <si>
    <t>NECH-FR028</t>
  </si>
  <si>
    <t>Satellchevalier Procyon</t>
  </si>
  <si>
    <t>NECH-FR029</t>
  </si>
  <si>
    <t>Satellchevalier Bételgeuse</t>
  </si>
  <si>
    <t>NECH-FR030</t>
  </si>
  <si>
    <t>NECH-FR031</t>
  </si>
  <si>
    <t>Toatie, Ombre du Yang Zing</t>
  </si>
  <si>
    <t>NECH-FR032</t>
  </si>
  <si>
    <t>Jiaotu, Obscurité du Yang Zing</t>
  </si>
  <si>
    <t>NECH-FR033</t>
  </si>
  <si>
    <t>Lindéclosion</t>
  </si>
  <si>
    <t>NECH-FR034</t>
  </si>
  <si>
    <t>Dragoliche de Nuit</t>
  </si>
  <si>
    <t>NECH-FR035</t>
  </si>
  <si>
    <t>Dragon Démasqué</t>
  </si>
  <si>
    <t>NECH-FR036</t>
  </si>
  <si>
    <t>Mégaforme Méchabot</t>
  </si>
  <si>
    <t>NECH-FR037</t>
  </si>
  <si>
    <t>Zaborg le Méga Monarque</t>
  </si>
  <si>
    <t>NECH-FR038</t>
  </si>
  <si>
    <t>Valerifawn, Bête Mystique de la Forêt</t>
  </si>
  <si>
    <t>NECH-FR039</t>
  </si>
  <si>
    <t>Hamster Sauveteur</t>
  </si>
  <si>
    <t>NECH-FR040</t>
  </si>
  <si>
    <t>Chien à la Montre</t>
  </si>
  <si>
    <t>NECH-FR041</t>
  </si>
  <si>
    <t>Denko Sekka</t>
  </si>
  <si>
    <t>NECH-FR042</t>
  </si>
  <si>
    <t>NECH-FR043</t>
  </si>
  <si>
    <t>Mme Juge</t>
  </si>
  <si>
    <t>NECH-FR044</t>
  </si>
  <si>
    <t>Gobelin Quémandeur</t>
  </si>
  <si>
    <t>NECH-FR045</t>
  </si>
  <si>
    <t>Héraut de l'Ultime</t>
  </si>
  <si>
    <t>NECH-FR046</t>
  </si>
  <si>
    <t>Ours Frourreur</t>
  </si>
  <si>
    <t>NECH-FR047</t>
  </si>
  <si>
    <t>Loup Frourreur</t>
  </si>
  <si>
    <t>NECH-FR048</t>
  </si>
  <si>
    <t>Grysta Marionnette de l'Ombre El</t>
  </si>
  <si>
    <t>NECH-FR049</t>
  </si>
  <si>
    <t>Shekhinaga Marionnette de l'Ombre El</t>
  </si>
  <si>
    <t>NECH-FR050</t>
  </si>
  <si>
    <t>Premier des Dragons</t>
  </si>
  <si>
    <t>NECH-FR051</t>
  </si>
  <si>
    <t>Yazi, Mal du Yang Zing</t>
  </si>
  <si>
    <t>NECH-FR052</t>
  </si>
  <si>
    <t>Héraut de la Lumière Arc</t>
  </si>
  <si>
    <t>NECH-FR053</t>
  </si>
  <si>
    <t>Dragon Xyz de la Rébellion des Ténèbres</t>
  </si>
  <si>
    <t>NECH-FR054</t>
  </si>
  <si>
    <t>Stellchevalier Triwinter</t>
  </si>
  <si>
    <t>NECH-FR055</t>
  </si>
  <si>
    <t>NECH-FR056</t>
  </si>
  <si>
    <t>Imitargile</t>
  </si>
  <si>
    <t>NECH-FR057</t>
  </si>
  <si>
    <t>Pioche Musclée</t>
  </si>
  <si>
    <t>NECH-FR058</t>
  </si>
  <si>
    <t>Illusion Magique d'Etoiles</t>
  </si>
  <si>
    <t>NECH-FR059</t>
  </si>
  <si>
    <t>1er Mouvement Solo</t>
  </si>
  <si>
    <t>NECH-FR060</t>
  </si>
  <si>
    <t>Vendeur de Jouets</t>
  </si>
  <si>
    <t>NECH-FR061</t>
  </si>
  <si>
    <t>Saqlifice</t>
  </si>
  <si>
    <t>NECH-FR062</t>
  </si>
  <si>
    <t>Laser Qlip</t>
  </si>
  <si>
    <t>NECH-FR063</t>
  </si>
  <si>
    <t>NECH-FR064</t>
  </si>
  <si>
    <t>Fusion Marionnette de l'Ombre El</t>
  </si>
  <si>
    <t>NECH-FR065</t>
  </si>
  <si>
    <t>Célestia</t>
  </si>
  <si>
    <t>NECH-FR066</t>
  </si>
  <si>
    <t>Oracle du Héraut</t>
  </si>
  <si>
    <t>NECH-FR067</t>
  </si>
  <si>
    <t>Attaque des Monarques</t>
  </si>
  <si>
    <t>NECH-FR068</t>
  </si>
  <si>
    <t>Epée de Bambou Maudite</t>
  </si>
  <si>
    <t>NECH-FR069</t>
  </si>
  <si>
    <t>Ordre de Représentation</t>
  </si>
  <si>
    <t>NECH-FR070</t>
  </si>
  <si>
    <t>Résurrection Potartiste</t>
  </si>
  <si>
    <t>NECH-FR071</t>
  </si>
  <si>
    <t>Coup de Poing dans la Boîte</t>
  </si>
  <si>
    <t>NECH-FR072</t>
  </si>
  <si>
    <t>Les Chevaliers Fantômes du Voile de l'Ombre</t>
  </si>
  <si>
    <t>NECH-FR073</t>
  </si>
  <si>
    <t>Changement Qlimatique</t>
  </si>
  <si>
    <t>NECH-FR074</t>
  </si>
  <si>
    <t>Lancement Qlipper</t>
  </si>
  <si>
    <t>NECH-FR075</t>
  </si>
  <si>
    <t>Brutalité Ynag Zing</t>
  </si>
  <si>
    <t>NECH-FR076</t>
  </si>
  <si>
    <t>Arbre Sacrée Naturia</t>
  </si>
  <si>
    <t>NECH-FR077</t>
  </si>
  <si>
    <t>Oasis d'Âmes de Dragon</t>
  </si>
  <si>
    <t>NECH-FR078</t>
  </si>
  <si>
    <t>Réserve de Fusion</t>
  </si>
  <si>
    <t>NECH-FR079</t>
  </si>
  <si>
    <t>Sermon Solennel</t>
  </si>
  <si>
    <t>NECH-FR080</t>
  </si>
  <si>
    <t>Rencontre d'une Autre Dimension</t>
  </si>
  <si>
    <t>NECH-FR081</t>
  </si>
  <si>
    <t>Fusion Alternative</t>
  </si>
  <si>
    <t>NECH-FR082</t>
  </si>
  <si>
    <t>Rubic, Malebranche des Abysses Ardents</t>
  </si>
  <si>
    <t>NECH-FR083</t>
  </si>
  <si>
    <t>Alich, Malebranche des Abysses Ardents</t>
  </si>
  <si>
    <t>NECH-FR084</t>
  </si>
  <si>
    <t>Calcab, Malebranche des Abysses Ardents</t>
  </si>
  <si>
    <t>NECH-FR085</t>
  </si>
  <si>
    <t>Virgil, Star du Rock des Abysses Ardents</t>
  </si>
  <si>
    <t>NECH-FR086</t>
  </si>
  <si>
    <t>Lac de Feu des Abysses Ardents</t>
  </si>
  <si>
    <t>NECH-FR087</t>
  </si>
  <si>
    <t>Milieu U.A.</t>
  </si>
  <si>
    <t>NECH-FR088</t>
  </si>
  <si>
    <t>Goal U.A.</t>
  </si>
  <si>
    <t>NECH-FR089</t>
  </si>
  <si>
    <t>Maillot U.A.</t>
  </si>
  <si>
    <t>NECH-FR090</t>
  </si>
  <si>
    <t>Train Voyou</t>
  </si>
  <si>
    <t>NECH-FR091</t>
  </si>
  <si>
    <t>SZW - Epée Fenrir</t>
  </si>
  <si>
    <t>NECH-FR092</t>
  </si>
  <si>
    <t>Goram Gogogo</t>
  </si>
  <si>
    <t>NECH-FR093</t>
  </si>
  <si>
    <t>Cocher Dododo</t>
  </si>
  <si>
    <t>NECH-FR094</t>
  </si>
  <si>
    <t>Tactiques de Changement Xyz</t>
  </si>
  <si>
    <t>NECH-FR095</t>
  </si>
  <si>
    <t>Numéro 39 : Au-Delà de l'Utopie</t>
  </si>
  <si>
    <t>NECH-FR096</t>
  </si>
  <si>
    <t>Espoir Barian CXyz</t>
  </si>
  <si>
    <t>NECH-FR097</t>
  </si>
  <si>
    <t>Lance Shogi</t>
  </si>
  <si>
    <t>NECH-FR098</t>
  </si>
  <si>
    <t>Guide de la Lumière</t>
  </si>
  <si>
    <t>NECH-FR099</t>
  </si>
  <si>
    <t>Numéro 99 : Dragon Utopique</t>
  </si>
  <si>
    <t>NECH-FRSP1</t>
  </si>
  <si>
    <t>SECE-FR000</t>
  </si>
  <si>
    <t>Dragons de Draconia</t>
  </si>
  <si>
    <t>SECE-FR001</t>
  </si>
  <si>
    <t>Cachecolion de Feu Potartiste</t>
  </si>
  <si>
    <t>SECE-FR002</t>
  </si>
  <si>
    <t>Partenaga Potartiste</t>
  </si>
  <si>
    <t>SECE-FR003</t>
  </si>
  <si>
    <t>Amâne Potartiste</t>
  </si>
  <si>
    <t>SECE-FR004</t>
  </si>
  <si>
    <t>Aiglepic Potartiste</t>
  </si>
  <si>
    <t>SECE-FR005</t>
  </si>
  <si>
    <t>Tortutampon Potartiste</t>
  </si>
  <si>
    <t>SECE-FR006</t>
  </si>
  <si>
    <t>Sorciècarte Potartiste</t>
  </si>
  <si>
    <t>SECE-FR007</t>
  </si>
  <si>
    <t>Flûtiste Samouraï Supralourd</t>
  </si>
  <si>
    <t>SECE-FR008</t>
  </si>
  <si>
    <t>Trompettiste Samouraï Supralourd</t>
  </si>
  <si>
    <t>SECE-FR009</t>
  </si>
  <si>
    <t>Perçâme Samouraï Supralourd</t>
  </si>
  <si>
    <t>SECE-FR010</t>
  </si>
  <si>
    <t>Perlâme Samouraï Supralourd</t>
  </si>
  <si>
    <t>SECE-FR011</t>
  </si>
  <si>
    <t>Raidraptor - Pie-Grièche Volatilisée</t>
  </si>
  <si>
    <t>SECE-FR012</t>
  </si>
  <si>
    <t>Lapis, Chevalier-Gemmes</t>
  </si>
  <si>
    <t>SECE-FR013</t>
  </si>
  <si>
    <t>Infernoid Antra</t>
  </si>
  <si>
    <t>SECE-FR014</t>
  </si>
  <si>
    <t>Infernoid Harmadik</t>
  </si>
  <si>
    <t>SECE-FR015</t>
  </si>
  <si>
    <t>Infernoid Patrulea</t>
  </si>
  <si>
    <t>SECE-FR016</t>
  </si>
  <si>
    <t>Infernoid Piaty</t>
  </si>
  <si>
    <t>SECE-FR017</t>
  </si>
  <si>
    <t>Infernoid Seitsemas</t>
  </si>
  <si>
    <t>SECE-FR018</t>
  </si>
  <si>
    <t>Infernoid Attondel</t>
  </si>
  <si>
    <t>SECE-FR019</t>
  </si>
  <si>
    <t>Infernoid Onuncu</t>
  </si>
  <si>
    <t>SECE-FR020</t>
  </si>
  <si>
    <t>Monolithe Qliphort</t>
  </si>
  <si>
    <t>SECE-FR021</t>
  </si>
  <si>
    <t>Céphalopode Qliphort</t>
  </si>
  <si>
    <t>SECE-FR022</t>
  </si>
  <si>
    <t>Furtivité Qliphort</t>
  </si>
  <si>
    <t>SECE-FR023</t>
  </si>
  <si>
    <t>Base Aérienne Apoqliphort</t>
  </si>
  <si>
    <t>SECE-FR024</t>
  </si>
  <si>
    <t>Satellchevalier Capella</t>
  </si>
  <si>
    <t>SECE-FR025</t>
  </si>
  <si>
    <t>Satellchevalier Rigel</t>
  </si>
  <si>
    <t>SECE-FR026</t>
  </si>
  <si>
    <t>Yosenju Magat</t>
  </si>
  <si>
    <t>SECE-FR027</t>
  </si>
  <si>
    <t>Yosenju Tsujik</t>
  </si>
  <si>
    <t>SECE-FR028</t>
  </si>
  <si>
    <t>Princesse Dansante des Nékroz</t>
  </si>
  <si>
    <t>SECE-FR029</t>
  </si>
  <si>
    <t>Rampengu, Avatar Bête Spirituelle</t>
  </si>
  <si>
    <t>SECE-FR030</t>
  </si>
  <si>
    <t>Smartphon Morphtronique</t>
  </si>
  <si>
    <t>SECE-FR031</t>
  </si>
  <si>
    <t>Injecteur Jinzo</t>
  </si>
  <si>
    <t>SECE-FR032</t>
  </si>
  <si>
    <t>Magicien Bleu Expérimenté</t>
  </si>
  <si>
    <t>SECE-FR033</t>
  </si>
  <si>
    <t>Surcharge Koa'ki Meiru</t>
  </si>
  <si>
    <t>SECE-FR034</t>
  </si>
  <si>
    <t>Jigabyte</t>
  </si>
  <si>
    <t>SECE-FR035</t>
  </si>
  <si>
    <t>Caius le Méga Monarque</t>
  </si>
  <si>
    <t>SECE-FR036</t>
  </si>
  <si>
    <t>Loup Coup de Tonnerre Célèste</t>
  </si>
  <si>
    <t>SECE-FR037</t>
  </si>
  <si>
    <t>Seigneur Paratonnerre</t>
  </si>
  <si>
    <t>SECE-FR038</t>
  </si>
  <si>
    <t>Dragon Baguette de Sorcier</t>
  </si>
  <si>
    <t>SECE-FR039</t>
  </si>
  <si>
    <t>Observateur du Front</t>
  </si>
  <si>
    <t>SECE-FR040</t>
  </si>
  <si>
    <t>Uni-Zombie</t>
  </si>
  <si>
    <t>SECE-FR041</t>
  </si>
  <si>
    <t>Robobureau 003</t>
  </si>
  <si>
    <t>SECE-FR042</t>
  </si>
  <si>
    <t>Maju Garzett Légendaire</t>
  </si>
  <si>
    <t>SECE-FR043</t>
  </si>
  <si>
    <t>Capitaine en Marnite</t>
  </si>
  <si>
    <t>SECE-FR044</t>
  </si>
  <si>
    <t>Nékroz de Gungnir</t>
  </si>
  <si>
    <t>SECE-FR045</t>
  </si>
  <si>
    <t>Dragon Pendule aux Yeux Runiques</t>
  </si>
  <si>
    <t>SECE-FR046</t>
  </si>
  <si>
    <t>Lapis Lazuli, Dame Chevalier-Gemmes</t>
  </si>
  <si>
    <t>SECE-FR047</t>
  </si>
  <si>
    <t>Wendigo Marionnette de l'Ombre El</t>
  </si>
  <si>
    <t>SECE-FR048</t>
  </si>
  <si>
    <t>Seigneur de Guerre Susanowo Samouraï Supralourd</t>
  </si>
  <si>
    <t>SECE-FR049</t>
  </si>
  <si>
    <t>Horus Métaphysique</t>
  </si>
  <si>
    <t>SECE-FR050</t>
  </si>
  <si>
    <t>Raidraptor - Faucon Montant</t>
  </si>
  <si>
    <t>SECE-FR051</t>
  </si>
  <si>
    <t>Stellchevalier Constellée Diamant</t>
  </si>
  <si>
    <t>SECE-FR052</t>
  </si>
  <si>
    <t>Cavalerie Céleste Centaurea</t>
  </si>
  <si>
    <t>SECE-FR053</t>
  </si>
  <si>
    <t>Illusion de Ballons</t>
  </si>
  <si>
    <t>SECE-FR054</t>
  </si>
  <si>
    <t>Raidraptor - Nid</t>
  </si>
  <si>
    <t>SECE-FR055</t>
  </si>
  <si>
    <t>Scintillement de Constellée</t>
  </si>
  <si>
    <t>SECE-FR056</t>
  </si>
  <si>
    <t>Second Appel de Gottoms</t>
  </si>
  <si>
    <t>SECE-FR057</t>
  </si>
  <si>
    <t>Prophète du Vide</t>
  </si>
  <si>
    <t>SECE-FR058</t>
  </si>
  <si>
    <t>Expansion du Vide</t>
  </si>
  <si>
    <t>SECE-FR059</t>
  </si>
  <si>
    <t>Nephe Fusion Marionnette de l'Ombre</t>
  </si>
  <si>
    <t>SECE-FR060</t>
  </si>
  <si>
    <t>Cycle Nékroz</t>
  </si>
  <si>
    <t>SECE-FR061</t>
  </si>
  <si>
    <t>Ténacité des Monarques</t>
  </si>
  <si>
    <t>SECE-FR062</t>
  </si>
  <si>
    <t>Lance Divine Dragunité</t>
  </si>
  <si>
    <t>SECE-FR063</t>
  </si>
  <si>
    <t>Pot des Riches</t>
  </si>
  <si>
    <t>SECE-FR064</t>
  </si>
  <si>
    <t>Un Monstre Sauvage Apparaît !</t>
  </si>
  <si>
    <t>SECE-FR065</t>
  </si>
  <si>
    <t>Transfert Pendule</t>
  </si>
  <si>
    <t>SECE-FR066</t>
  </si>
  <si>
    <t>Extra Filet</t>
  </si>
  <si>
    <t>SECE-FR067</t>
  </si>
  <si>
    <t>Appel Potartiste</t>
  </si>
  <si>
    <t>SECE-FR068</t>
  </si>
  <si>
    <t>Mur de l'Interruption</t>
  </si>
  <si>
    <t>SECE-FR069</t>
  </si>
  <si>
    <t>Annulation de Dernière Minute</t>
  </si>
  <si>
    <t>SECE-FR070</t>
  </si>
  <si>
    <t>Raidraptor - Réactivité</t>
  </si>
  <si>
    <t>SECE-FR071</t>
  </si>
  <si>
    <t>Oeil du Vide</t>
  </si>
  <si>
    <t>SECE-FR072</t>
  </si>
  <si>
    <t>Démarrage du Vide</t>
  </si>
  <si>
    <t>SECE-FR073</t>
  </si>
  <si>
    <t>Re-Qliation</t>
  </si>
  <si>
    <t>SECE-FR074</t>
  </si>
  <si>
    <t>Embuscade Bête Spirituelle</t>
  </si>
  <si>
    <t>SECE-FR075</t>
  </si>
  <si>
    <t>Zenmaiday</t>
  </si>
  <si>
    <t>SECE-FR076</t>
  </si>
  <si>
    <t>Non Possédé</t>
  </si>
  <si>
    <t>SECE-FR077</t>
  </si>
  <si>
    <t>Rechargement Accélérateur de Flammes</t>
  </si>
  <si>
    <t>SECE-FR078</t>
  </si>
  <si>
    <t>Transition d'Âme</t>
  </si>
  <si>
    <t>SECE-FR079</t>
  </si>
  <si>
    <t>Oscillation d'Echo</t>
  </si>
  <si>
    <t>SECE-FR080</t>
  </si>
  <si>
    <t>Double Trappe</t>
  </si>
  <si>
    <t>SECE-FR081</t>
  </si>
  <si>
    <t>Espièglerie des Gnomes</t>
  </si>
  <si>
    <t>SECE-FR082</t>
  </si>
  <si>
    <t>Farfa, Malebranche des Abysses Ardents</t>
  </si>
  <si>
    <t>SECE-FR083</t>
  </si>
  <si>
    <t>Libic, Malebranche des Abysses Ardents</t>
  </si>
  <si>
    <t>SECE-FR084</t>
  </si>
  <si>
    <t>Cagna, Malebranche des Abysses Ardents</t>
  </si>
  <si>
    <t>SECE-FR085</t>
  </si>
  <si>
    <t>Malacoda, Seigneur des Enfers des Abysses Ardents</t>
  </si>
  <si>
    <t>SECE-FR086</t>
  </si>
  <si>
    <t>Bien et Mal des Abysses Ardents</t>
  </si>
  <si>
    <t>SECE-FR087</t>
  </si>
  <si>
    <t>Meneur de Jeu U.A.</t>
  </si>
  <si>
    <t>SECE-FR088</t>
  </si>
  <si>
    <t>Bloqueur U.A.</t>
  </si>
  <si>
    <t>SECE-FR089</t>
  </si>
  <si>
    <t>Tactiques de Rotation U.A.</t>
  </si>
  <si>
    <t>SECE-FR090</t>
  </si>
  <si>
    <t>Golem Gogogo - Forme Or</t>
  </si>
  <si>
    <t>SECE-FR091</t>
  </si>
  <si>
    <t>Sorcière Dododo</t>
  </si>
  <si>
    <t>SECE-FR092</t>
  </si>
  <si>
    <t>Spadassin Dododo</t>
  </si>
  <si>
    <t>SECE-FR093</t>
  </si>
  <si>
    <t>Chevalier Jouet</t>
  </si>
  <si>
    <t>SECE-FR094</t>
  </si>
  <si>
    <t>Explosium</t>
  </si>
  <si>
    <t>SECE-FR095</t>
  </si>
  <si>
    <t>Epéiste de Révélation de la Lumière</t>
  </si>
  <si>
    <t>SECE-FR096</t>
  </si>
  <si>
    <t>Chien Plongeur</t>
  </si>
  <si>
    <t>SECE-FR097</t>
  </si>
  <si>
    <t>Nivérophile</t>
  </si>
  <si>
    <t>SECE-FR098</t>
  </si>
  <si>
    <t>Talisman Gogogo</t>
  </si>
  <si>
    <t>SECE-FR099</t>
  </si>
  <si>
    <t>Attaque d'Âme</t>
  </si>
  <si>
    <t>SECE-FRS01</t>
  </si>
  <si>
    <t>SECE-FRS02</t>
  </si>
  <si>
    <t>SECE-FRS03</t>
  </si>
  <si>
    <t>SECE-FRS04</t>
  </si>
  <si>
    <t>SECE-FRS05</t>
  </si>
  <si>
    <t>SECE-FRS06</t>
  </si>
  <si>
    <t>SECE-FRS07</t>
  </si>
  <si>
    <t>SECE-FRS08</t>
  </si>
  <si>
    <t>SECE-FRS09</t>
  </si>
  <si>
    <t>SECE-FRS10</t>
  </si>
  <si>
    <t>SECE-FRS11</t>
  </si>
  <si>
    <t>SECE-FRS12</t>
  </si>
  <si>
    <t>SECE-FRS13</t>
  </si>
  <si>
    <t>SECE-FRS14</t>
  </si>
  <si>
    <t>SECE-FRSP1</t>
  </si>
  <si>
    <t>CROS-FR000</t>
  </si>
  <si>
    <t>Dragons des Mers de Draconia</t>
  </si>
  <si>
    <t>CROS-FR001</t>
  </si>
  <si>
    <t>Gryphon Fantôme</t>
  </si>
  <si>
    <t>CROS-FR002</t>
  </si>
  <si>
    <t>Eléphantmarteau Potartiste</t>
  </si>
  <si>
    <t>CROS-FR003</t>
  </si>
  <si>
    <t>Sauterellarc Potartiste</t>
  </si>
  <si>
    <t>CROS-FR004</t>
  </si>
  <si>
    <t>Lézarpioche Potartiste</t>
  </si>
  <si>
    <t>CROS-FR005</t>
  </si>
  <si>
    <t>Oieressort Potartiste</t>
  </si>
  <si>
    <t>CROS-FR006</t>
  </si>
  <si>
    <t>Grand Waraji Samouraï Supralourd</t>
  </si>
  <si>
    <t>CROS-FR007</t>
  </si>
  <si>
    <t>Gigagants Samouraï Supralourd</t>
  </si>
  <si>
    <t>CROS-FR008</t>
  </si>
  <si>
    <t>Boule de Combat Samouraï Supralourd</t>
  </si>
  <si>
    <t>CROS-FR009</t>
  </si>
  <si>
    <t>Gantelet Cassâme Samouraï Supralourd</t>
  </si>
  <si>
    <t>CROS-FR010</t>
  </si>
  <si>
    <t>Soprano la Chanteuse de la Musique</t>
  </si>
  <si>
    <t>CROS-FR011</t>
  </si>
  <si>
    <t>Mouton Peluchimal</t>
  </si>
  <si>
    <t>CROS-FR012</t>
  </si>
  <si>
    <t>Scie du Lutin Tranchant</t>
  </si>
  <si>
    <t>CROS-FR013</t>
  </si>
  <si>
    <t>Chaïne du Lutin Tranchant</t>
  </si>
  <si>
    <t>CROS-FR014</t>
  </si>
  <si>
    <t>Tomahawk du Lutin Tranchant</t>
  </si>
  <si>
    <t>CROS-FR015</t>
  </si>
  <si>
    <t>Frourreuloid du Lutin Tranchant</t>
  </si>
  <si>
    <t>CROS-FR016</t>
  </si>
  <si>
    <t>Raidraptor - Pie-Grièche Aiguisée</t>
  </si>
  <si>
    <t>CROS-FR017</t>
  </si>
  <si>
    <t>Raidraptor - Pie-Grièche Imitatrice</t>
  </si>
  <si>
    <t>CROS-FR018</t>
  </si>
  <si>
    <t>Yosenju Kodam</t>
  </si>
  <si>
    <t>CROS-FR019</t>
  </si>
  <si>
    <t>Yosenju Oyam</t>
  </si>
  <si>
    <t>CROS-FR020</t>
  </si>
  <si>
    <t>Satellchevalier Zefrathuban</t>
  </si>
  <si>
    <t>CROS-FR021</t>
  </si>
  <si>
    <t>Stellchevalier Zefraxciton</t>
  </si>
  <si>
    <t>CROS-FR022</t>
  </si>
  <si>
    <t>Zefranaga Marionnette de l'Ombre</t>
  </si>
  <si>
    <t>CROS-FR023</t>
  </si>
  <si>
    <t>Zefranoyau Marionnette de l'Ombre</t>
  </si>
  <si>
    <t>CROS-FR024</t>
  </si>
  <si>
    <t>Zefraxi, Trésor du Yang Zing</t>
  </si>
  <si>
    <t>CROS-FR025</t>
  </si>
  <si>
    <t>Zefraniu, Secret du Yang Zing</t>
  </si>
  <si>
    <t>CROS-FR026</t>
  </si>
  <si>
    <t>Zefrasabre, Maître Escrimeur des Nékroz</t>
  </si>
  <si>
    <t>CROS-FR027</t>
  </si>
  <si>
    <t>Zefraxa, Bête des Flammes des Nékroz</t>
  </si>
  <si>
    <t>CROS-FR028</t>
  </si>
  <si>
    <t>Zeframpilica, Dompteur Bête Spirituelle</t>
  </si>
  <si>
    <t>CROS-FR029</t>
  </si>
  <si>
    <t>Zefrawendi, Dompteur Bête Spirituelle</t>
  </si>
  <si>
    <t>CROS-FR030</t>
  </si>
  <si>
    <t>Infernoid Pirmais</t>
  </si>
  <si>
    <t>CROS-FR031</t>
  </si>
  <si>
    <t>Infernoid Sjette</t>
  </si>
  <si>
    <t>CROS-FR032</t>
  </si>
  <si>
    <t>Infernoid Devyaty</t>
  </si>
  <si>
    <t>CROS-FR033</t>
  </si>
  <si>
    <t>Ogre Fantôme et Lapin des Neiges</t>
  </si>
  <si>
    <t>CROS-FR034</t>
  </si>
  <si>
    <t>Dragon de Magma</t>
  </si>
  <si>
    <t>CROS-FR035</t>
  </si>
  <si>
    <t>Robobureau 004</t>
  </si>
  <si>
    <t>CROS-FR036</t>
  </si>
  <si>
    <t>Octhros Chien de la Mort</t>
  </si>
  <si>
    <t>CROS-FR037</t>
  </si>
  <si>
    <t>Pudding Putride Saut Sceau</t>
  </si>
  <si>
    <t>CROS-FR038</t>
  </si>
  <si>
    <t>Nékroz de Sophia</t>
  </si>
  <si>
    <t>CROS-FR039</t>
  </si>
  <si>
    <t>Schuberta la Maestria de la Musique</t>
  </si>
  <si>
    <t>CROS-FR040</t>
  </si>
  <si>
    <t>Diva Fleur la Choriste de la Musique</t>
  </si>
  <si>
    <t>CROS-FR041</t>
  </si>
  <si>
    <t>Lion Frourreur</t>
  </si>
  <si>
    <t>CROS-FR042</t>
  </si>
  <si>
    <t>Mouton Frourreur</t>
  </si>
  <si>
    <t>CROS-FR043</t>
  </si>
  <si>
    <t>Chimère Frourreur</t>
  </si>
  <si>
    <t>CROS-FR044</t>
  </si>
  <si>
    <t>Anoyatyllis Marionnette de l'Ombre El</t>
  </si>
  <si>
    <t>CROS-FR045</t>
  </si>
  <si>
    <t>Gaiapelio, Bête Spirituelle Ultime</t>
  </si>
  <si>
    <t>CROS-FR046</t>
  </si>
  <si>
    <t>Dragon Synchro de l'Aile Claire</t>
  </si>
  <si>
    <t>CROS-FR047</t>
  </si>
  <si>
    <t>Chaofeng, Fantôme du Yang Zing</t>
  </si>
  <si>
    <t>CROS-FR048</t>
  </si>
  <si>
    <t>Raidraptor -Faucon Flamboyant</t>
  </si>
  <si>
    <t>CROS-FR049</t>
  </si>
  <si>
    <t>Raidraptor -Faucon Révolutionnaire</t>
  </si>
  <si>
    <t>CROS-FR050</t>
  </si>
  <si>
    <t>Tellchevalier Ptolemaeus</t>
  </si>
  <si>
    <t>CROS-FR051</t>
  </si>
  <si>
    <t>Chocolat à la Mode Puddingcesse Magidolce</t>
  </si>
  <si>
    <t>CROS-FR052</t>
  </si>
  <si>
    <t>Changement de Casting Potartiste</t>
  </si>
  <si>
    <t>CROS-FR053</t>
  </si>
  <si>
    <t>Conscription de Fusion</t>
  </si>
  <si>
    <t>CROS-FR054</t>
  </si>
  <si>
    <t>Usine Frourreur</t>
  </si>
  <si>
    <t>CROS-FR055</t>
  </si>
  <si>
    <t>Renaissance par Sutures</t>
  </si>
  <si>
    <t>CROS-FR056</t>
  </si>
  <si>
    <t>Fusion Frourreur</t>
  </si>
  <si>
    <t>CROS-FR057</t>
  </si>
  <si>
    <t>Force de la Révolution Magie-Rang Plus</t>
  </si>
  <si>
    <t>CROS-FR058</t>
  </si>
  <si>
    <t>Tourbillon Yosen</t>
  </si>
  <si>
    <t>CROS-FR059</t>
  </si>
  <si>
    <t>La Voie Zefra</t>
  </si>
  <si>
    <t>CROS-FR060</t>
  </si>
  <si>
    <t>Oracle de Zefra</t>
  </si>
  <si>
    <t>CROS-FR061</t>
  </si>
  <si>
    <t>Disparition du Vide</t>
  </si>
  <si>
    <t>CROS-FR062</t>
  </si>
  <si>
    <t>Cyclone Galactique</t>
  </si>
  <si>
    <t>CROS-FR063</t>
  </si>
  <si>
    <t>Oscillation Harmonique</t>
  </si>
  <si>
    <t>CROS-FR064</t>
  </si>
  <si>
    <t>Ascension Pendule</t>
  </si>
  <si>
    <t>CROS-FR065</t>
  </si>
  <si>
    <t>Dai Imprévu</t>
  </si>
  <si>
    <t>CROS-FR066</t>
  </si>
  <si>
    <t>Aide d'Urgence Potartiste</t>
  </si>
  <si>
    <t>CROS-FR067</t>
  </si>
  <si>
    <t>Illusion de Musique</t>
  </si>
  <si>
    <t>CROS-FR068</t>
  </si>
  <si>
    <t>Grue Peluchimal</t>
  </si>
  <si>
    <t>CROS-FR069</t>
  </si>
  <si>
    <t>Marque Frourreur</t>
  </si>
  <si>
    <t>CROS-FR070</t>
  </si>
  <si>
    <t>Vents Etourdissants du Village Yosen</t>
  </si>
  <si>
    <t>CROS-FR071</t>
  </si>
  <si>
    <t>Les Elus de Zefra</t>
  </si>
  <si>
    <t>CROS-FR072</t>
  </si>
  <si>
    <t>Attaque Divine Zefra</t>
  </si>
  <si>
    <t>CROS-FR073</t>
  </si>
  <si>
    <t>Purification du Vide</t>
  </si>
  <si>
    <t>CROS-FR074</t>
  </si>
  <si>
    <t>Jarre d'Avarice</t>
  </si>
  <si>
    <t>CROS-FR075</t>
  </si>
  <si>
    <t>Perdez 1 Tour</t>
  </si>
  <si>
    <t>CROS-FR076</t>
  </si>
  <si>
    <t>Peine de Démon</t>
  </si>
  <si>
    <t>CROS-FR077</t>
  </si>
  <si>
    <t>Raie des Abysses</t>
  </si>
  <si>
    <t>CROS-FR078</t>
  </si>
  <si>
    <t>Statue de Motif d'Angoisse</t>
  </si>
  <si>
    <t>CROS-FR079</t>
  </si>
  <si>
    <t>Monster Rebone</t>
  </si>
  <si>
    <t>CROS-FR080</t>
  </si>
  <si>
    <t>Dévariété</t>
  </si>
  <si>
    <t>CROS-FR081</t>
  </si>
  <si>
    <t>Bouclier Miroir de la Lune</t>
  </si>
  <si>
    <t>CROS-FR082</t>
  </si>
  <si>
    <t>Draghig, Malebranche des Abysses Ardents</t>
  </si>
  <si>
    <t>CROS-FR083</t>
  </si>
  <si>
    <t>Barbar, Malebranche des Abysses Ardents</t>
  </si>
  <si>
    <t>CROS-FR084</t>
  </si>
  <si>
    <t>Dante, Pèlerin des Abysses Ardents</t>
  </si>
  <si>
    <t>CROS-FR085</t>
  </si>
  <si>
    <t>Le Terminus des Abysses Ardents</t>
  </si>
  <si>
    <t>CROS-FR086</t>
  </si>
  <si>
    <t>Dunker Cuirassé U.A.</t>
  </si>
  <si>
    <t>CROS-FR087</t>
  </si>
  <si>
    <t>Rebondeur Rival U.A.</t>
  </si>
  <si>
    <t>CROS-FR088</t>
  </si>
  <si>
    <t>Signature de Contrat U.A.</t>
  </si>
  <si>
    <t>CROS-FR089</t>
  </si>
  <si>
    <t>Banc de Pénalité U.A.</t>
  </si>
  <si>
    <t>CROS-FR090</t>
  </si>
  <si>
    <t>Quasi-Continuité</t>
  </si>
  <si>
    <t>CROS-FR091</t>
  </si>
  <si>
    <t>La Mélodie du Réveil des Dragons</t>
  </si>
  <si>
    <t>CROS-FR092</t>
  </si>
  <si>
    <t>Aide à la Fusion Cybernétique</t>
  </si>
  <si>
    <t>CROS-FR093</t>
  </si>
  <si>
    <t>Puissante Renaissance</t>
  </si>
  <si>
    <t>CROS-FR094</t>
  </si>
  <si>
    <t>Numéro S39 : Premère Utopie</t>
  </si>
  <si>
    <t>CROS-FR095</t>
  </si>
  <si>
    <t>Dragons Photon Armure Complète aux Yeux Galactiques</t>
  </si>
  <si>
    <t>CROS-FR096</t>
  </si>
  <si>
    <t>Rhinotonnerre Potartiste</t>
  </si>
  <si>
    <t>CROS-FR097</t>
  </si>
  <si>
    <t>Papillon Primitif</t>
  </si>
  <si>
    <t>CROS-FR098</t>
  </si>
  <si>
    <t>Robot Ancre</t>
  </si>
  <si>
    <t>CROS-FR099</t>
  </si>
  <si>
    <t>Harpiste Harpie</t>
  </si>
  <si>
    <t>CROS-FRSP1</t>
  </si>
  <si>
    <t>Limitée</t>
  </si>
  <si>
    <t>DB1-EN001</t>
  </si>
  <si>
    <t>Penguin Knight</t>
  </si>
  <si>
    <t>DB1-EN002</t>
  </si>
  <si>
    <t>Axe of Despair</t>
  </si>
  <si>
    <t>DB1-EN003</t>
  </si>
  <si>
    <t>Black Pendant</t>
  </si>
  <si>
    <t>DB1-EN004</t>
  </si>
  <si>
    <t>Horn Of Light</t>
  </si>
  <si>
    <t>DB1-EN005</t>
  </si>
  <si>
    <t>Malevolent Nuzzler</t>
  </si>
  <si>
    <t>DB1-EN006</t>
  </si>
  <si>
    <t>Spellbinding Circle</t>
  </si>
  <si>
    <t>DB1-EN007</t>
  </si>
  <si>
    <t>Electric Snake</t>
  </si>
  <si>
    <t>DB1-EN008</t>
  </si>
  <si>
    <t>DB1-EN009</t>
  </si>
  <si>
    <t>DB1-EN010</t>
  </si>
  <si>
    <t>DB1-EN011</t>
  </si>
  <si>
    <t>DB1-EN012</t>
  </si>
  <si>
    <t>Hiro's Shadow Scout</t>
  </si>
  <si>
    <t>DB1-EN013</t>
  </si>
  <si>
    <t>Invader of the Throne</t>
  </si>
  <si>
    <t>DB1-EN014</t>
  </si>
  <si>
    <t>Slot Machine</t>
  </si>
  <si>
    <t>DB1-EN015</t>
  </si>
  <si>
    <t>Relinquished</t>
  </si>
  <si>
    <t>DB1-EN016</t>
  </si>
  <si>
    <t>Red Archery Girl</t>
  </si>
  <si>
    <t>DB1-EN017</t>
  </si>
  <si>
    <t>Gravekeeper's Servant</t>
  </si>
  <si>
    <t>DB1-EN018</t>
  </si>
  <si>
    <t>Upstart Goblin</t>
  </si>
  <si>
    <t>DB1-EN019</t>
  </si>
  <si>
    <t>Toll</t>
  </si>
  <si>
    <t>DB1-EN020</t>
  </si>
  <si>
    <t>Final Destiny</t>
  </si>
  <si>
    <t>DB1-EN021</t>
  </si>
  <si>
    <t>Snatch Steal</t>
  </si>
  <si>
    <t>DB1-EN022</t>
  </si>
  <si>
    <t>Chorus of Sanctuary</t>
  </si>
  <si>
    <t>DB1-EN023</t>
  </si>
  <si>
    <t>DB1-EN024</t>
  </si>
  <si>
    <t>Delinquent Duo</t>
  </si>
  <si>
    <t>DB1-EN025</t>
  </si>
  <si>
    <t>Fairy's Hand Mirror</t>
  </si>
  <si>
    <t>DB1-EN026</t>
  </si>
  <si>
    <t>Tailor of the Fickle</t>
  </si>
  <si>
    <t>DB1-EN027</t>
  </si>
  <si>
    <t>Rush Recklessly</t>
  </si>
  <si>
    <t>DB1-EN028</t>
  </si>
  <si>
    <t>The Reliable Guardian</t>
  </si>
  <si>
    <t>DB1-EN029</t>
  </si>
  <si>
    <t>The Forceful Sentry</t>
  </si>
  <si>
    <t>DB1-EN030</t>
  </si>
  <si>
    <t>Chain Energy</t>
  </si>
  <si>
    <t>DB1-EN031</t>
  </si>
  <si>
    <t>Mystical Space Typhoon</t>
  </si>
  <si>
    <t>DB1-EN032</t>
  </si>
  <si>
    <t>Giant Trunade</t>
  </si>
  <si>
    <t>DB1-EN033</t>
  </si>
  <si>
    <t>Painful Choice</t>
  </si>
  <si>
    <t>DB1-EN034</t>
  </si>
  <si>
    <t>Horn of the Unicorn</t>
  </si>
  <si>
    <t>DB1-EN035</t>
  </si>
  <si>
    <t>Labyrinth Wall</t>
  </si>
  <si>
    <t>DB1-EN036</t>
  </si>
  <si>
    <t>Eternal Rest</t>
  </si>
  <si>
    <t>DB1-EN037</t>
  </si>
  <si>
    <t>Megamorph</t>
  </si>
  <si>
    <t>DB1-EN038</t>
  </si>
  <si>
    <t>DB1-EN039</t>
  </si>
  <si>
    <t>Toon Mermaid</t>
  </si>
  <si>
    <t>DB1-EN040</t>
  </si>
  <si>
    <t>Toon Summoned Skull</t>
  </si>
  <si>
    <t>DB1-EN041</t>
  </si>
  <si>
    <t>DB1-EN042</t>
  </si>
  <si>
    <t>Toon World</t>
  </si>
  <si>
    <t>DB1-EN043</t>
  </si>
  <si>
    <t>Cyber Jar</t>
  </si>
  <si>
    <t>DB1-EN044</t>
  </si>
  <si>
    <t>Banisher of the Light</t>
  </si>
  <si>
    <t>DB1-EN045</t>
  </si>
  <si>
    <t>Giant Rat</t>
  </si>
  <si>
    <t>DB1-EN046</t>
  </si>
  <si>
    <t>Senju of the Thousand Hands</t>
  </si>
  <si>
    <t>DB1-EN047</t>
  </si>
  <si>
    <t>UFO Turtle</t>
  </si>
  <si>
    <t>DB1-EN048</t>
  </si>
  <si>
    <t>Flash Assailant</t>
  </si>
  <si>
    <t>DB1-EN049</t>
  </si>
  <si>
    <t>Karate Man</t>
  </si>
  <si>
    <t>DB1-EN050</t>
  </si>
  <si>
    <t>Giant Germ</t>
  </si>
  <si>
    <t>DB1-EN051</t>
  </si>
  <si>
    <t>Nimble Momonga</t>
  </si>
  <si>
    <t>DB1-EN052</t>
  </si>
  <si>
    <t>Shining Angel</t>
  </si>
  <si>
    <t>DB1-EN053</t>
  </si>
  <si>
    <t>Mother Grizzly</t>
  </si>
  <si>
    <t>DB1-EN054</t>
  </si>
  <si>
    <t>Flying Kamakiri #1</t>
  </si>
  <si>
    <t>DB1-EN055</t>
  </si>
  <si>
    <t>Ceremonial Bell</t>
  </si>
  <si>
    <t>DB1-EN056</t>
  </si>
  <si>
    <t>Sonic Bird</t>
  </si>
  <si>
    <t>DB1-EN057</t>
  </si>
  <si>
    <t>Mystic Tomato</t>
  </si>
  <si>
    <t>DB1-EN058</t>
  </si>
  <si>
    <t>DB1-EN059</t>
  </si>
  <si>
    <t>Gaia Power</t>
  </si>
  <si>
    <t>DB1-EN060</t>
  </si>
  <si>
    <t>DB1-EN061</t>
  </si>
  <si>
    <t>Molten Destruction</t>
  </si>
  <si>
    <t>DB1-EN062</t>
  </si>
  <si>
    <t>Rising Air Current</t>
  </si>
  <si>
    <t>DB1-EN063</t>
  </si>
  <si>
    <t>Luminous Spark</t>
  </si>
  <si>
    <t>DB1-EN064</t>
  </si>
  <si>
    <t>Mystic Plasma Zone</t>
  </si>
  <si>
    <t>DB1-EN065</t>
  </si>
  <si>
    <t>Messenger of Peace</t>
  </si>
  <si>
    <t>DB1-EN066</t>
  </si>
  <si>
    <t>Blue-Eyes Toon Dragon</t>
  </si>
  <si>
    <t>DB1-EN067</t>
  </si>
  <si>
    <t>DB1-EN068</t>
  </si>
  <si>
    <t>DB1-EN069</t>
  </si>
  <si>
    <t>Lightforce Sword</t>
  </si>
  <si>
    <t>DB1-EN070</t>
  </si>
  <si>
    <t>Chain Destruction</t>
  </si>
  <si>
    <t>DB1-EN071</t>
  </si>
  <si>
    <t>Time Seal</t>
  </si>
  <si>
    <t>DB1-EN072</t>
  </si>
  <si>
    <t>Graverobber</t>
  </si>
  <si>
    <t>DB1-EN073</t>
  </si>
  <si>
    <t>Gift of The Mystical Elf</t>
  </si>
  <si>
    <t>DB1-EN074</t>
  </si>
  <si>
    <t>The Eye of Truth</t>
  </si>
  <si>
    <t>DB1-EN075</t>
  </si>
  <si>
    <t>Dust Tornado</t>
  </si>
  <si>
    <t>DB1-EN076</t>
  </si>
  <si>
    <t>Call of the Haunted</t>
  </si>
  <si>
    <t>DB1-EN077</t>
  </si>
  <si>
    <t>Enchanted Javelin</t>
  </si>
  <si>
    <t>DB1-EN078</t>
  </si>
  <si>
    <t>Mirror Wall</t>
  </si>
  <si>
    <t>DB1-EN079</t>
  </si>
  <si>
    <t>Numinous Healer</t>
  </si>
  <si>
    <t>DB1-EN080</t>
  </si>
  <si>
    <t>Forced Requisition</t>
  </si>
  <si>
    <t>DB1-EN081</t>
  </si>
  <si>
    <t>DNA Surgery</t>
  </si>
  <si>
    <t>DB1-EN082</t>
  </si>
  <si>
    <t>Backup Soldier</t>
  </si>
  <si>
    <t>DB1-EN083</t>
  </si>
  <si>
    <t>Ceasefire</t>
  </si>
  <si>
    <t>DB1-EN084</t>
  </si>
  <si>
    <t>Light of Intervention</t>
  </si>
  <si>
    <t>DB1-EN085</t>
  </si>
  <si>
    <t>Respect Play</t>
  </si>
  <si>
    <t>DB1-EN086</t>
  </si>
  <si>
    <t>Imperial Order</t>
  </si>
  <si>
    <t>DB1-EN087</t>
  </si>
  <si>
    <t>Magical Hats</t>
  </si>
  <si>
    <t>DB1-EN088</t>
  </si>
  <si>
    <t>Nobleman of Crossout</t>
  </si>
  <si>
    <t>DB1-EN089</t>
  </si>
  <si>
    <t>Nobleman of Extermination</t>
  </si>
  <si>
    <t>DB1-EN090</t>
  </si>
  <si>
    <t>The Shallow Grave</t>
  </si>
  <si>
    <t>DB1-EN091</t>
  </si>
  <si>
    <t>Premature Burial</t>
  </si>
  <si>
    <t>DB1-EN092</t>
  </si>
  <si>
    <t>Morphing Jar #2</t>
  </si>
  <si>
    <t>DB1-EN093</t>
  </si>
  <si>
    <t>DB1-EN094</t>
  </si>
  <si>
    <t>Sky Scout</t>
  </si>
  <si>
    <t>DB1-EN095</t>
  </si>
  <si>
    <t>DB1-EN096</t>
  </si>
  <si>
    <t>Dark Sage</t>
  </si>
  <si>
    <t>DB1-EN097</t>
  </si>
  <si>
    <t>Big Shield Gardna</t>
  </si>
  <si>
    <t>DB1-EN098</t>
  </si>
  <si>
    <t>Blue-Eyes White Dragon</t>
  </si>
  <si>
    <t>DB1-EN099</t>
  </si>
  <si>
    <t>Hitotsu-Me Giant</t>
  </si>
  <si>
    <t>DB1-EN100</t>
  </si>
  <si>
    <t>Flame Swordsman</t>
  </si>
  <si>
    <t>DB1-EN101</t>
  </si>
  <si>
    <t>Skull Servant</t>
  </si>
  <si>
    <t>DB1-EN102</t>
  </si>
  <si>
    <t>Dark Magician</t>
  </si>
  <si>
    <t>DB1-EN103</t>
  </si>
  <si>
    <t>Gaia The Fierce Knight</t>
  </si>
  <si>
    <t>DB1-EN104</t>
  </si>
  <si>
    <t>Celtic Guardian</t>
  </si>
  <si>
    <t>DB1-EN105</t>
  </si>
  <si>
    <t>Mammoth Graveyard</t>
  </si>
  <si>
    <t>DB1-EN106</t>
  </si>
  <si>
    <t>Silver Fang</t>
  </si>
  <si>
    <t>DB1-EN107</t>
  </si>
  <si>
    <t>Flame Manipulator</t>
  </si>
  <si>
    <t>DB1-EN108</t>
  </si>
  <si>
    <t>Dark King of the Abyss</t>
  </si>
  <si>
    <t>DB1-EN109</t>
  </si>
  <si>
    <t>DB1-EN110</t>
  </si>
  <si>
    <t>Masaki the Legendary Swordsman</t>
  </si>
  <si>
    <t>DB1-EN111</t>
  </si>
  <si>
    <t>Dragon Capture Jar</t>
  </si>
  <si>
    <t>DB1-EN112</t>
  </si>
  <si>
    <t>DB1-EN113</t>
  </si>
  <si>
    <t>Dark Hole</t>
  </si>
  <si>
    <t>DB1-EN114</t>
  </si>
  <si>
    <t>DB1-EN115</t>
  </si>
  <si>
    <t>Red Medicine</t>
  </si>
  <si>
    <t>DB1-EN116</t>
  </si>
  <si>
    <t>DB1-EN117</t>
  </si>
  <si>
    <t>DB1-EN118</t>
  </si>
  <si>
    <t>Trap Hole</t>
  </si>
  <si>
    <t>DB1-EN119</t>
  </si>
  <si>
    <t>Polymerization</t>
  </si>
  <si>
    <t>DB1-EN120</t>
  </si>
  <si>
    <t>Mystical Elf</t>
  </si>
  <si>
    <t>DB1-EN121</t>
  </si>
  <si>
    <t>Beaver Warrior</t>
  </si>
  <si>
    <t>DB1-EN122</t>
  </si>
  <si>
    <t>Gaia the Dragon Champion</t>
  </si>
  <si>
    <t>DB1-EN123</t>
  </si>
  <si>
    <t>Curse of Dragon</t>
  </si>
  <si>
    <t>DB1-EN124</t>
  </si>
  <si>
    <t>Giant Soldier of Stone</t>
  </si>
  <si>
    <t>DB1-EN125</t>
  </si>
  <si>
    <t>DB1-EN126</t>
  </si>
  <si>
    <t>Red-Eyes B. Dragon</t>
  </si>
  <si>
    <t>DB1-EN127</t>
  </si>
  <si>
    <t>Reaper of the Cards</t>
  </si>
  <si>
    <t>DB1-EN128</t>
  </si>
  <si>
    <t>Stop Defense</t>
  </si>
  <si>
    <t>DB1-EN129</t>
  </si>
  <si>
    <t>Swords of Revealing Light</t>
  </si>
  <si>
    <t>DB1-EN130</t>
  </si>
  <si>
    <t>Armed Ninja</t>
  </si>
  <si>
    <t>DB1-EN131</t>
  </si>
  <si>
    <t>Man-Eater Bug</t>
  </si>
  <si>
    <t>DB1-EN132</t>
  </si>
  <si>
    <t>DB1-EN133</t>
  </si>
  <si>
    <t>DB1-EN134</t>
  </si>
  <si>
    <t>Pot of Greed</t>
  </si>
  <si>
    <t>DB1-EN135</t>
  </si>
  <si>
    <t>Right Leg of the Forbidden One</t>
  </si>
  <si>
    <t>DB1-EN136</t>
  </si>
  <si>
    <t>Left Leg of the Forbidden One</t>
  </si>
  <si>
    <t>DB1-EN137</t>
  </si>
  <si>
    <t>Right Arm of the Forbidden One</t>
  </si>
  <si>
    <t>DB1-EN138</t>
  </si>
  <si>
    <t>Left Arm of the Forbidden One</t>
  </si>
  <si>
    <t>DB1-EN139</t>
  </si>
  <si>
    <t>Exodia the Forbidden One</t>
  </si>
  <si>
    <t>DB1-EN140</t>
  </si>
  <si>
    <t>Feral Imp</t>
  </si>
  <si>
    <t>DB1-EN141</t>
  </si>
  <si>
    <t>Winged Dragon, Guardian of the Fortress #1</t>
  </si>
  <si>
    <t>DB1-EN142</t>
  </si>
  <si>
    <t>Summoned Skull</t>
  </si>
  <si>
    <t>DB1-EN143</t>
  </si>
  <si>
    <t>Armored Lizard</t>
  </si>
  <si>
    <t>DB1-EN144</t>
  </si>
  <si>
    <t>Larvae Moth</t>
  </si>
  <si>
    <t>DB1-EN145</t>
  </si>
  <si>
    <t>Harpie Lady</t>
  </si>
  <si>
    <t>DB1-EN146</t>
  </si>
  <si>
    <t>Harpie Lady Sisters</t>
  </si>
  <si>
    <t>DB1-EN147</t>
  </si>
  <si>
    <t>DB1-EN148</t>
  </si>
  <si>
    <t>Cocoon of Evolution</t>
  </si>
  <si>
    <t>DB1-EN149</t>
  </si>
  <si>
    <t>Armored Zombie</t>
  </si>
  <si>
    <t>DB1-EN150</t>
  </si>
  <si>
    <t>Mask of Darkness</t>
  </si>
  <si>
    <t>DB1-EN151</t>
  </si>
  <si>
    <t>White Magical Hat</t>
  </si>
  <si>
    <t>DB1-EN152</t>
  </si>
  <si>
    <t>Big Eye</t>
  </si>
  <si>
    <t>DB1-EN153</t>
  </si>
  <si>
    <t>B. Skull Dragon</t>
  </si>
  <si>
    <t>DB1-EN154</t>
  </si>
  <si>
    <t>Masked Sorcerer</t>
  </si>
  <si>
    <t>DB1-EN155</t>
  </si>
  <si>
    <t>Petit Moth</t>
  </si>
  <si>
    <t>DB1-EN156</t>
  </si>
  <si>
    <t>Elegant Egotist</t>
  </si>
  <si>
    <t>DB1-EN157</t>
  </si>
  <si>
    <t>Sanga of the Thunder</t>
  </si>
  <si>
    <t>DB1-EN158</t>
  </si>
  <si>
    <t>DB1-EN159</t>
  </si>
  <si>
    <t>DB1-EN160</t>
  </si>
  <si>
    <t>Mystic Lamp</t>
  </si>
  <si>
    <t>DB1-EN161</t>
  </si>
  <si>
    <t>Blast Juggler</t>
  </si>
  <si>
    <t>DB1-EN162</t>
  </si>
  <si>
    <t>DB1-EN163</t>
  </si>
  <si>
    <t>Magician of Faith</t>
  </si>
  <si>
    <t>DB1-EN164</t>
  </si>
  <si>
    <t>Fake Trap</t>
  </si>
  <si>
    <t>DB1-EN165</t>
  </si>
  <si>
    <t>Tribute to The Doomed</t>
  </si>
  <si>
    <t>DB1-EN166</t>
  </si>
  <si>
    <t>Soul Release</t>
  </si>
  <si>
    <t>DB1-EN167</t>
  </si>
  <si>
    <t>The Cheerful Coffin</t>
  </si>
  <si>
    <t>DB1-EN168</t>
  </si>
  <si>
    <t>Change of Heart</t>
  </si>
  <si>
    <t>DB1-EN169</t>
  </si>
  <si>
    <t>Makyura the Destructor</t>
  </si>
  <si>
    <t>DB1-EN170</t>
  </si>
  <si>
    <t>Exchange</t>
  </si>
  <si>
    <t>DB1-EN171</t>
  </si>
  <si>
    <t>Minor Goblin Official</t>
  </si>
  <si>
    <t>DB1-EN172</t>
  </si>
  <si>
    <t>DB1-EN173</t>
  </si>
  <si>
    <t>Attack and Receive</t>
  </si>
  <si>
    <t>DB1-EN174</t>
  </si>
  <si>
    <t>Solemn Wishes</t>
  </si>
  <si>
    <t>DB1-EN175</t>
  </si>
  <si>
    <t>Skull Invitation</t>
  </si>
  <si>
    <t>DB1-EN176</t>
  </si>
  <si>
    <t>Bubonic Vermin</t>
  </si>
  <si>
    <t>DB1-EN177</t>
  </si>
  <si>
    <t>Burning Land</t>
  </si>
  <si>
    <t>DB1-EN178</t>
  </si>
  <si>
    <t>Fairy Meteor Crush</t>
  </si>
  <si>
    <t>DB1-EN179</t>
  </si>
  <si>
    <t>DB1-EN180</t>
  </si>
  <si>
    <t>Rain of Mercy</t>
  </si>
  <si>
    <t>DB1-EN181</t>
  </si>
  <si>
    <t>Monster Recovery</t>
  </si>
  <si>
    <t>DB1-EN182</t>
  </si>
  <si>
    <t>Shift</t>
  </si>
  <si>
    <t>DB1-EN183</t>
  </si>
  <si>
    <t>Dimensionhole</t>
  </si>
  <si>
    <t>DB1-EN184</t>
  </si>
  <si>
    <t>Ground Collapse</t>
  </si>
  <si>
    <t>DB1-EN185</t>
  </si>
  <si>
    <t>Magic Drain</t>
  </si>
  <si>
    <t>DB1-EN186</t>
  </si>
  <si>
    <t>Infinite Dismissal</t>
  </si>
  <si>
    <t>DB1-EN187</t>
  </si>
  <si>
    <t>Gravity Bind</t>
  </si>
  <si>
    <t>DB1-EN188</t>
  </si>
  <si>
    <t>Type Zero Magic Crusher</t>
  </si>
  <si>
    <t>DB1-EN189</t>
  </si>
  <si>
    <t>Shadow of Eyes</t>
  </si>
  <si>
    <t>DB1-EN190</t>
  </si>
  <si>
    <t>The Legendary Fisherman</t>
  </si>
  <si>
    <t>DB1-EN191</t>
  </si>
  <si>
    <t>Sword Hunter</t>
  </si>
  <si>
    <t>DB1-EN192</t>
  </si>
  <si>
    <t>Drill Bug</t>
  </si>
  <si>
    <t>DB1-EN193</t>
  </si>
  <si>
    <t>Deepsea Warrior</t>
  </si>
  <si>
    <t>DB1-EN194</t>
  </si>
  <si>
    <t>Thousand-Eyes Idol</t>
  </si>
  <si>
    <t>DB1-EN195</t>
  </si>
  <si>
    <t>Thousand-Eyes Restrict</t>
  </si>
  <si>
    <t>DB1-EN196</t>
  </si>
  <si>
    <t>Hayabusa Knight</t>
  </si>
  <si>
    <t>DB1-EN197</t>
  </si>
  <si>
    <t>Bombardment Beetle</t>
  </si>
  <si>
    <t>DB1-EN198</t>
  </si>
  <si>
    <t>4-Starred Ladybug of Doom</t>
  </si>
  <si>
    <t>DB1-EN199</t>
  </si>
  <si>
    <t>DB1-EN200</t>
  </si>
  <si>
    <t>Vampire Baby</t>
  </si>
  <si>
    <t>DB1-EN201</t>
  </si>
  <si>
    <t>Mad Sword Beast</t>
  </si>
  <si>
    <t>DB1-EN202</t>
  </si>
  <si>
    <t>Goblin Attack Force</t>
  </si>
  <si>
    <t>DB1-EN203</t>
  </si>
  <si>
    <t>The Fiend Megacyber</t>
  </si>
  <si>
    <t>DB1-EN204</t>
  </si>
  <si>
    <t>Gearfried the Iron Knight</t>
  </si>
  <si>
    <t>DB1-EN205</t>
  </si>
  <si>
    <t>Insect Barrier</t>
  </si>
  <si>
    <t>DB1-EN206</t>
  </si>
  <si>
    <t>Swordsman of Landstar</t>
  </si>
  <si>
    <t>DB1-EN207</t>
  </si>
  <si>
    <t>Humanoid Slime</t>
  </si>
  <si>
    <t>DB1-EN208</t>
  </si>
  <si>
    <t>Worm Drake</t>
  </si>
  <si>
    <t>DB1-EN209</t>
  </si>
  <si>
    <t>Humanoid Worm Drake</t>
  </si>
  <si>
    <t>DB1-EN210</t>
  </si>
  <si>
    <t>Revival Jam</t>
  </si>
  <si>
    <t>DB1-EN211</t>
  </si>
  <si>
    <t>Amphibian Beast</t>
  </si>
  <si>
    <t>DB1-EN212</t>
  </si>
  <si>
    <t>Shining Abyss</t>
  </si>
  <si>
    <t>DB1-EN213</t>
  </si>
  <si>
    <t>Grand Tiki Elder</t>
  </si>
  <si>
    <t>DB1-EN214</t>
  </si>
  <si>
    <t>The Masked Beast</t>
  </si>
  <si>
    <t>DB1-EN215</t>
  </si>
  <si>
    <t>Melchid the Four-Face Beast</t>
  </si>
  <si>
    <t>DB1-EN216</t>
  </si>
  <si>
    <t>Nuvia the Wicked</t>
  </si>
  <si>
    <t>DB1-EN217</t>
  </si>
  <si>
    <t>Chosen One</t>
  </si>
  <si>
    <t>DB1-EN218</t>
  </si>
  <si>
    <t>Mask of Weakness</t>
  </si>
  <si>
    <t>DB1-EN219</t>
  </si>
  <si>
    <t>Curse of the Masked Beast</t>
  </si>
  <si>
    <t>DB1-EN220</t>
  </si>
  <si>
    <t>Mask of Dispel</t>
  </si>
  <si>
    <t>DB1-EN221</t>
  </si>
  <si>
    <t>Mask of Restrict</t>
  </si>
  <si>
    <t>DB1-EN222</t>
  </si>
  <si>
    <t>Mask of the Accursed</t>
  </si>
  <si>
    <t>DB1-EN223</t>
  </si>
  <si>
    <t>Mask of Brutality</t>
  </si>
  <si>
    <t>DB1-EN224</t>
  </si>
  <si>
    <t>Return of the Doomed</t>
  </si>
  <si>
    <t>DB1-EN225</t>
  </si>
  <si>
    <t>Lightning Blade</t>
  </si>
  <si>
    <t>DB1-EN226</t>
  </si>
  <si>
    <t>Tornado Wall</t>
  </si>
  <si>
    <t>DB1-EN227</t>
  </si>
  <si>
    <t>Fairy Box</t>
  </si>
  <si>
    <t>DB1-EN228</t>
  </si>
  <si>
    <t>Torrential Tribute</t>
  </si>
  <si>
    <t>DB1-EN229</t>
  </si>
  <si>
    <t>Jam Breeding Machine</t>
  </si>
  <si>
    <t>DB1-EN230</t>
  </si>
  <si>
    <t>Infinite Cards</t>
  </si>
  <si>
    <t>DB1-EN231</t>
  </si>
  <si>
    <t>Jam Defender</t>
  </si>
  <si>
    <t>DB1-EN232</t>
  </si>
  <si>
    <t>Card of Safe Return</t>
  </si>
  <si>
    <t>DB1-EN233</t>
  </si>
  <si>
    <t>Amazon Archer</t>
  </si>
  <si>
    <t>DB1-EN234</t>
  </si>
  <si>
    <t>Fire Princess</t>
  </si>
  <si>
    <t>DB1-EN235</t>
  </si>
  <si>
    <t>Spirit of the Breeze</t>
  </si>
  <si>
    <t>DB1-EN236</t>
  </si>
  <si>
    <t>Dancing Fairy</t>
  </si>
  <si>
    <t>DB1-EN237</t>
  </si>
  <si>
    <t>Cure Mermaid</t>
  </si>
  <si>
    <t>DB1-EN238</t>
  </si>
  <si>
    <t>Hysteric Fairy</t>
  </si>
  <si>
    <t>DB1-EN239</t>
  </si>
  <si>
    <t>The Forgiving Maiden</t>
  </si>
  <si>
    <t>DB1-EN240</t>
  </si>
  <si>
    <t>St. Joan</t>
  </si>
  <si>
    <t>DB1-EN241</t>
  </si>
  <si>
    <t>Marie the Fallen One</t>
  </si>
  <si>
    <t>DB1-EN242</t>
  </si>
  <si>
    <t>Jar of Greed</t>
  </si>
  <si>
    <t>DB1-EN243</t>
  </si>
  <si>
    <t>Scroll of Bewitchment</t>
  </si>
  <si>
    <t>DB1-EN244</t>
  </si>
  <si>
    <t>United We Stand</t>
  </si>
  <si>
    <t>DB1-EN245</t>
  </si>
  <si>
    <t>Mage Power</t>
  </si>
  <si>
    <t>DB1-EN246</t>
  </si>
  <si>
    <t>The Portrait's Secret</t>
  </si>
  <si>
    <t>DB1-EN247</t>
  </si>
  <si>
    <t>The Gross Ghost of Fled Dreams</t>
  </si>
  <si>
    <t>DB1-EN248</t>
  </si>
  <si>
    <t>Headless Knight</t>
  </si>
  <si>
    <t>DB1-EN249</t>
  </si>
  <si>
    <t>Earthbound Spirit</t>
  </si>
  <si>
    <t>DB1-EN250</t>
  </si>
  <si>
    <t>The Earl of Demise</t>
  </si>
  <si>
    <t>DR1-FR001</t>
  </si>
  <si>
    <t>Maître Kyonshee</t>
  </si>
  <si>
    <t>DR1-FR002</t>
  </si>
  <si>
    <t>DR1-FR003</t>
  </si>
  <si>
    <t>DR1-FR004</t>
  </si>
  <si>
    <t>Jeroid des Ténèbres</t>
  </si>
  <si>
    <t>DR1-FR005</t>
  </si>
  <si>
    <t>DR1-FR006</t>
  </si>
  <si>
    <t>DR1-FR007</t>
  </si>
  <si>
    <t>Espion des Protecteurs du Tombeau</t>
  </si>
  <si>
    <t>DR1-FR008</t>
  </si>
  <si>
    <t>Malédiction des Protecteurs du Tombeau</t>
  </si>
  <si>
    <t>DR1-FR009</t>
  </si>
  <si>
    <t>Garde des Protecteurs du Tombeau</t>
  </si>
  <si>
    <t>DR1-FR010</t>
  </si>
  <si>
    <t>Lancier des Protecteurs du Tombeau</t>
  </si>
  <si>
    <t>DR1-FR011</t>
  </si>
  <si>
    <t>Vassal des Protecteurs du Tombeau</t>
  </si>
  <si>
    <t>DR1-FR012</t>
  </si>
  <si>
    <t>Sentinelle des Protecteurs du Tombeau</t>
  </si>
  <si>
    <t>DR1-FR013</t>
  </si>
  <si>
    <t>Chef des Protecteurs du Tombeau</t>
  </si>
  <si>
    <t>DR1-FR014</t>
  </si>
  <si>
    <t>Canonnier des Protecteurs du Tombeau</t>
  </si>
  <si>
    <t>DR1-FR015</t>
  </si>
  <si>
    <t>Assaillant des Protecteurs du Tombeau</t>
  </si>
  <si>
    <t>DR1-FR016</t>
  </si>
  <si>
    <t>Un Homme avec Wdjat</t>
  </si>
  <si>
    <t>DR1-FR017</t>
  </si>
  <si>
    <t>Chevalier Mystique du Chacal</t>
  </si>
  <si>
    <t>DR1-FR018</t>
  </si>
  <si>
    <t>Un Chat de Mauvais Augure</t>
  </si>
  <si>
    <t>DR1-FR019</t>
  </si>
  <si>
    <t>Bateau Yomi</t>
  </si>
  <si>
    <t>DR1-FR020</t>
  </si>
  <si>
    <t>Falcos, le Sage Ailé</t>
  </si>
  <si>
    <t>DR1-FR021</t>
  </si>
  <si>
    <t>Un Hibou de Chance</t>
  </si>
  <si>
    <t>DR1-FR022</t>
  </si>
  <si>
    <t>Charme de Shabti</t>
  </si>
  <si>
    <t>DR1-FR023</t>
  </si>
  <si>
    <t>Jarre à Cobra</t>
  </si>
  <si>
    <t>DR1-FR024</t>
  </si>
  <si>
    <t>Moissonneur d'Esprit</t>
  </si>
  <si>
    <t>DR1-FR025</t>
  </si>
  <si>
    <t>Cheval de Cauchemar</t>
  </si>
  <si>
    <t>DR1-FR026</t>
  </si>
  <si>
    <t>Moissonneur Cauchemardesque</t>
  </si>
  <si>
    <t>DR1-FR027</t>
  </si>
  <si>
    <t>Désignateur des Ténèbres</t>
  </si>
  <si>
    <t>DR1-FR028</t>
  </si>
  <si>
    <t>Mélange de Cartes</t>
  </si>
  <si>
    <t>DR1-FR029</t>
  </si>
  <si>
    <t>Raisonnement</t>
  </si>
  <si>
    <t>DR1-FR030</t>
  </si>
  <si>
    <t>Chambre Ténébreuse du Cauchemar</t>
  </si>
  <si>
    <t>DR1-FR031</t>
  </si>
  <si>
    <t>Capsule d'une Autre Dimension</t>
  </si>
  <si>
    <t>DR1-FR032</t>
  </si>
  <si>
    <t>Vallée Mortuaire</t>
  </si>
  <si>
    <t>DR1-FR033</t>
  </si>
  <si>
    <t>Rancher Destructeur</t>
  </si>
  <si>
    <t>DR1-FR034</t>
  </si>
  <si>
    <t>Lithographie de Hiéroglyphes</t>
  </si>
  <si>
    <t>DR1-FR035</t>
  </si>
  <si>
    <t>Syndrome du Serpent des Ténèbres</t>
  </si>
  <si>
    <t>DR1-FR036</t>
  </si>
  <si>
    <t>Terra Formation</t>
  </si>
  <si>
    <t>DR1-FR037</t>
  </si>
  <si>
    <t>Bannière du Courage</t>
  </si>
  <si>
    <t>DR1-FR038</t>
  </si>
  <si>
    <t>Métamorphose</t>
  </si>
  <si>
    <t>DR1-FR039</t>
  </si>
  <si>
    <t>Sacrifice Royal</t>
  </si>
  <si>
    <t>DR1-FR040</t>
  </si>
  <si>
    <t>Enigme Inversée</t>
  </si>
  <si>
    <t>DR1-FR041</t>
  </si>
  <si>
    <t>Vendeur de Cercueils</t>
  </si>
  <si>
    <t>DR1-FR042</t>
  </si>
  <si>
    <t>Malédiction du Vieillissement</t>
  </si>
  <si>
    <t>DR1-FR043</t>
  </si>
  <si>
    <t>Canon Derrière la Porte</t>
  </si>
  <si>
    <t>DR1-FR044</t>
  </si>
  <si>
    <t>Interruption de Raigeki</t>
  </si>
  <si>
    <t>DR1-FR045</t>
  </si>
  <si>
    <t>Passage Etroit</t>
  </si>
  <si>
    <t>DR1-FR046</t>
  </si>
  <si>
    <t>Stratégie de Confusion</t>
  </si>
  <si>
    <t>DR1-FR047</t>
  </si>
  <si>
    <t>Piège du Tampon Effaceur</t>
  </si>
  <si>
    <t>DR1-FR048</t>
  </si>
  <si>
    <t>Rite de l'Esprit</t>
  </si>
  <si>
    <t>DR1-FR049</t>
  </si>
  <si>
    <t>Zone Pacifiée</t>
  </si>
  <si>
    <t>DR1-FR050</t>
  </si>
  <si>
    <t>Tribu D.</t>
  </si>
  <si>
    <t>DR1-FR051</t>
  </si>
  <si>
    <t>Golem de Lave</t>
  </si>
  <si>
    <t>DR1-FR052</t>
  </si>
  <si>
    <t>Choc de Byser</t>
  </si>
  <si>
    <t>DR1-FR053</t>
  </si>
  <si>
    <t>DR1-FR054</t>
  </si>
  <si>
    <t>Filin de Survie</t>
  </si>
  <si>
    <t>DR1-FR055</t>
  </si>
  <si>
    <t>Roue du Cauchemar</t>
  </si>
  <si>
    <t>DR1-FR056</t>
  </si>
  <si>
    <t>Essaim Humain</t>
  </si>
  <si>
    <t>DR1-FR057</t>
  </si>
  <si>
    <t>Peuple Opprimé</t>
  </si>
  <si>
    <t>DR1-FR058</t>
  </si>
  <si>
    <t>Résistance Unifiée</t>
  </si>
  <si>
    <t>DR1-FR059</t>
  </si>
  <si>
    <t>Tête de Canon X</t>
  </si>
  <si>
    <t>DR1-FR060</t>
  </si>
  <si>
    <t>Tête de Dragon Y</t>
  </si>
  <si>
    <t>DR1-FR061</t>
  </si>
  <si>
    <t>Tank de Métal Z</t>
  </si>
  <si>
    <t>DR1-FR062</t>
  </si>
  <si>
    <t>Sombrelame</t>
  </si>
  <si>
    <t>DR1-FR063</t>
  </si>
  <si>
    <t>Dragon Noirdencre</t>
  </si>
  <si>
    <t>DR1-FR064</t>
  </si>
  <si>
    <t>DR1-FR065</t>
  </si>
  <si>
    <t>Commandant Décomposé</t>
  </si>
  <si>
    <t>DR1-FR066</t>
  </si>
  <si>
    <t>Tigre Zombie</t>
  </si>
  <si>
    <t>DR1-FR067</t>
  </si>
  <si>
    <t>Orc Gigantesque</t>
  </si>
  <si>
    <t>DR1-FR068</t>
  </si>
  <si>
    <t>Adjoint Gobelin</t>
  </si>
  <si>
    <t>DR1-FR069</t>
  </si>
  <si>
    <t>Orchis Vampire</t>
  </si>
  <si>
    <t>DR1-FR070</t>
  </si>
  <si>
    <t>Dendle Des</t>
  </si>
  <si>
    <t>DR1-FR071</t>
  </si>
  <si>
    <t>Bête Ignée</t>
  </si>
  <si>
    <t>DR1-FR072</t>
  </si>
  <si>
    <t>Bête Gelée</t>
  </si>
  <si>
    <t>DR1-FR073</t>
  </si>
  <si>
    <t>Chevaucheur de l'Union</t>
  </si>
  <si>
    <t>DR1-FR074</t>
  </si>
  <si>
    <t>Bête Folle D.D.</t>
  </si>
  <si>
    <t>DR1-FR075</t>
  </si>
  <si>
    <t>Annihilateur de Magie</t>
  </si>
  <si>
    <t>DR1-FR076</t>
  </si>
  <si>
    <t>Roi Neko Mane</t>
  </si>
  <si>
    <t>DR1-FR077</t>
  </si>
  <si>
    <t>Robot d'Assistance au Combat</t>
  </si>
  <si>
    <t>DR1-FR078</t>
  </si>
  <si>
    <t>Jarre Dimensionnelle</t>
  </si>
  <si>
    <t>DR1-FR079</t>
  </si>
  <si>
    <t>Grand Voleur Fantôme</t>
  </si>
  <si>
    <t>DR1-FR080</t>
  </si>
  <si>
    <t>Roulette Russe</t>
  </si>
  <si>
    <t>DR1-FR081</t>
  </si>
  <si>
    <t>Paladin du Dragon Blanc</t>
  </si>
  <si>
    <t>DR1-FR082</t>
  </si>
  <si>
    <t>Rituel du Dragon Blanc</t>
  </si>
  <si>
    <t>DR1-FR083</t>
  </si>
  <si>
    <t>Base de la Ligne de Front</t>
  </si>
  <si>
    <t>DR1-FR084</t>
  </si>
  <si>
    <t>Rétrogradation</t>
  </si>
  <si>
    <t>DR1-FR085</t>
  </si>
  <si>
    <t>Attaque Combinée</t>
  </si>
  <si>
    <t>DR1-FR086</t>
  </si>
  <si>
    <t>DR1-FR087</t>
  </si>
  <si>
    <t>Unité d'Action Autonome</t>
  </si>
  <si>
    <t>DR1-FR088</t>
  </si>
  <si>
    <t>Poison du Vieillard</t>
  </si>
  <si>
    <t>DR1-FR089</t>
  </si>
  <si>
    <t>Mise Initiale</t>
  </si>
  <si>
    <t>DR1-FR090</t>
  </si>
  <si>
    <t>Coeur Ténébreux</t>
  </si>
  <si>
    <t>DR1-FR091</t>
  </si>
  <si>
    <t>Armure en Or Massif</t>
  </si>
  <si>
    <t>DR1-FR092</t>
  </si>
  <si>
    <t>Armure d'Argent Métallisée</t>
  </si>
  <si>
    <t>DR1-FR093</t>
  </si>
  <si>
    <t>Esprit de Kishido</t>
  </si>
  <si>
    <t>DR1-FR094</t>
  </si>
  <si>
    <t>Poupée de Sacrifice</t>
  </si>
  <si>
    <t>DR1-FR095</t>
  </si>
  <si>
    <t>Canon Ondulatoire</t>
  </si>
  <si>
    <t>DR1-FR096</t>
  </si>
  <si>
    <t>Révolution Globale</t>
  </si>
  <si>
    <t>DR1-FR097</t>
  </si>
  <si>
    <t>Tonnerre du Maître</t>
  </si>
  <si>
    <t>DR1-FR098</t>
  </si>
  <si>
    <t>Sort de Bouclier Type 8</t>
  </si>
  <si>
    <t>DR1-FR099</t>
  </si>
  <si>
    <t>Pluie de Météorites</t>
  </si>
  <si>
    <t>DR1-FR100</t>
  </si>
  <si>
    <t>Ananas Explosif</t>
  </si>
  <si>
    <t>DR1-FR101</t>
  </si>
  <si>
    <t>Tonneau Secret</t>
  </si>
  <si>
    <t>DR1-FR102</t>
  </si>
  <si>
    <t>Clone Ephémère</t>
  </si>
  <si>
    <t>DR1-FR103</t>
  </si>
  <si>
    <t>Rivalité des Seigneurs de Guerre</t>
  </si>
  <si>
    <t>DR1-FR104</t>
  </si>
  <si>
    <t>Union en Formation</t>
  </si>
  <si>
    <t>DR1-FR105</t>
  </si>
  <si>
    <t>Trappe d'Adhérence</t>
  </si>
  <si>
    <t>DR1-FR106</t>
  </si>
  <si>
    <t>Canon Dragon XY</t>
  </si>
  <si>
    <t>DR1-FR107</t>
  </si>
  <si>
    <t>Canon Dragon XYZ</t>
  </si>
  <si>
    <t>DR1-FR108</t>
  </si>
  <si>
    <t>Canon Tank XZ</t>
  </si>
  <si>
    <t>DR1-FR109</t>
  </si>
  <si>
    <t>Dragon Tank YZ</t>
  </si>
  <si>
    <t>DR1-FR110</t>
  </si>
  <si>
    <t>Angus Gigantesque</t>
  </si>
  <si>
    <t>DR1-FR111</t>
  </si>
  <si>
    <t>DR1-FR112</t>
  </si>
  <si>
    <t>Canard Supersonique</t>
  </si>
  <si>
    <t>DR1-FR113</t>
  </si>
  <si>
    <t>Dragon Etincelant</t>
  </si>
  <si>
    <t>DR1-FR114</t>
  </si>
  <si>
    <t>Paladin Amazonesse</t>
  </si>
  <si>
    <t>DR1-FR115</t>
  </si>
  <si>
    <t>Guerrière Amazonesse</t>
  </si>
  <si>
    <t>DR1-FR116</t>
  </si>
  <si>
    <t>Epée Amazonesse</t>
  </si>
  <si>
    <t>DR1-FR117</t>
  </si>
  <si>
    <t>Cracheuse de Dards Amazonesse</t>
  </si>
  <si>
    <t>DR1-FR118</t>
  </si>
  <si>
    <t>Tigresse Amazonesse</t>
  </si>
  <si>
    <t>DR1-FR119</t>
  </si>
  <si>
    <t>Magicien Blanc Expérimenté</t>
  </si>
  <si>
    <t>DR1-FR120</t>
  </si>
  <si>
    <t>Magicien Sombre Expérimenté</t>
  </si>
  <si>
    <t>DR1-FR121</t>
  </si>
  <si>
    <t>Apprenti Magicien</t>
  </si>
  <si>
    <t>DR1-FR122</t>
  </si>
  <si>
    <t>Vieux Magicien Vindicatif</t>
  </si>
  <si>
    <t>DR1-FR123</t>
  </si>
  <si>
    <t>Magicien Maître du Chaos</t>
  </si>
  <si>
    <t>DR1-FR124</t>
  </si>
  <si>
    <t>Marionnette Magique</t>
  </si>
  <si>
    <t>DR1-FR125</t>
  </si>
  <si>
    <t>Chevalier Lutin</t>
  </si>
  <si>
    <t>DR1-FR126</t>
  </si>
  <si>
    <t>Fracas, le Guerrier Magique</t>
  </si>
  <si>
    <t>DR1-FR127</t>
  </si>
  <si>
    <t>Mandragore</t>
  </si>
  <si>
    <t>DR1-FR128</t>
  </si>
  <si>
    <t>Scientifique Esotérique</t>
  </si>
  <si>
    <t>DR1-FR129</t>
  </si>
  <si>
    <t>Bibliothèque Magique Royale</t>
  </si>
  <si>
    <t>DR1-FR130</t>
  </si>
  <si>
    <t>Armure Exe</t>
  </si>
  <si>
    <t>DR1-FR131</t>
  </si>
  <si>
    <t>Génovirus</t>
  </si>
  <si>
    <t>DR1-FR132</t>
  </si>
  <si>
    <t>Koala Des</t>
  </si>
  <si>
    <t>DR1-FR133</t>
  </si>
  <si>
    <t>Cliff, le Désamorceur - Scorpion Noir</t>
  </si>
  <si>
    <t>DR1-FR134</t>
  </si>
  <si>
    <t>Marchand Esotérique</t>
  </si>
  <si>
    <t>DR1-FR135</t>
  </si>
  <si>
    <t>DR1-FR136</t>
  </si>
  <si>
    <t>Tribu de l'Oreille de Chat</t>
  </si>
  <si>
    <t>DR1-FR137</t>
  </si>
  <si>
    <t>Obédience du Démon Ultime</t>
  </si>
  <si>
    <t>DR1-FR138</t>
  </si>
  <si>
    <t>Chat Noir à Queue Blanche</t>
  </si>
  <si>
    <t>DR1-FR139</t>
  </si>
  <si>
    <t>Magicienne Amazonesse</t>
  </si>
  <si>
    <t>DR1-FR140</t>
  </si>
  <si>
    <t>Frappe Destructrice Continue</t>
  </si>
  <si>
    <t>DR1-FR141</t>
  </si>
  <si>
    <t>Big Bang</t>
  </si>
  <si>
    <t>DR1-FR142</t>
  </si>
  <si>
    <t>Rassemblement Cérébral</t>
  </si>
  <si>
    <t>DR1-FR143</t>
  </si>
  <si>
    <t>Canon Newton</t>
  </si>
  <si>
    <t>DR1-FR144</t>
  </si>
  <si>
    <t>Oeil de Senri</t>
  </si>
  <si>
    <t>DR1-FR145</t>
  </si>
  <si>
    <t>Emblème du Destructeur de Dragon</t>
  </si>
  <si>
    <t>DR1-FR146</t>
  </si>
  <si>
    <t>Voleur de Jarre</t>
  </si>
  <si>
    <t>DR1-FR147</t>
  </si>
  <si>
    <t>Bouclier Humain</t>
  </si>
  <si>
    <t>DR1-FR148</t>
  </si>
  <si>
    <t>Rangement des Grimoires</t>
  </si>
  <si>
    <t>DR1-FR149</t>
  </si>
  <si>
    <t>Canon Magique Mégatonne</t>
  </si>
  <si>
    <t>DR1-FR150</t>
  </si>
  <si>
    <t>Pierre de Puissance Noirdencre</t>
  </si>
  <si>
    <t>DR1-FR151</t>
  </si>
  <si>
    <t>DR1-FR152</t>
  </si>
  <si>
    <t>Sauvetage Dramatique</t>
  </si>
  <si>
    <t>DR1-FR153</t>
  </si>
  <si>
    <t>Sort d'Epuisement</t>
  </si>
  <si>
    <t>DR1-FR154</t>
  </si>
  <si>
    <t>Livre de Magie Dissimulé</t>
  </si>
  <si>
    <t>DR1-FR155</t>
  </si>
  <si>
    <t>Restauration Miraculeuse</t>
  </si>
  <si>
    <t>DR1-FR156</t>
  </si>
  <si>
    <t>Annulation de Lavage de Cerveau</t>
  </si>
  <si>
    <t>DR1-FR157</t>
  </si>
  <si>
    <t>Désarmement</t>
  </si>
  <si>
    <t>DR1-FR158</t>
  </si>
  <si>
    <t>Anti-Magie</t>
  </si>
  <si>
    <t>DR1-FR159</t>
  </si>
  <si>
    <t>Absorption Vitale Magique</t>
  </si>
  <si>
    <t>DR1-FR160</t>
  </si>
  <si>
    <t>Paladin des Ténèbres</t>
  </si>
  <si>
    <t>DR1-FR161</t>
  </si>
  <si>
    <t>Double Sort</t>
  </si>
  <si>
    <t>DR1-FR162</t>
  </si>
  <si>
    <t>DR1-FR163</t>
  </si>
  <si>
    <t>DR1-FR164</t>
  </si>
  <si>
    <t>DR1-FR165</t>
  </si>
  <si>
    <t>DR1-FR166</t>
  </si>
  <si>
    <t>DR1-FR167</t>
  </si>
  <si>
    <t>DR1-FR168</t>
  </si>
  <si>
    <t>DR1-FR169</t>
  </si>
  <si>
    <t>DR1-FR170</t>
  </si>
  <si>
    <t>DR1-FR171</t>
  </si>
  <si>
    <t>DR1-FR172</t>
  </si>
  <si>
    <t>DR1-FR173</t>
  </si>
  <si>
    <t>DR1-FR174</t>
  </si>
  <si>
    <t>DR1-FR175</t>
  </si>
  <si>
    <t>DR1-FR176</t>
  </si>
  <si>
    <t>DR1-FR177</t>
  </si>
  <si>
    <t>DR1-FR178</t>
  </si>
  <si>
    <t>DR1-FR179</t>
  </si>
  <si>
    <t>DR1-FR180</t>
  </si>
  <si>
    <t>DR1-FR181</t>
  </si>
  <si>
    <t>DR1-FR182</t>
  </si>
  <si>
    <t>DR1-FR183</t>
  </si>
  <si>
    <t>DR1-FR184</t>
  </si>
  <si>
    <t>DR1-FR185</t>
  </si>
  <si>
    <t>DR1-FR186</t>
  </si>
  <si>
    <t>DR1-FR187</t>
  </si>
  <si>
    <t>DR1-FR188</t>
  </si>
  <si>
    <t>DR1-FR189</t>
  </si>
  <si>
    <t>DR1-FR190</t>
  </si>
  <si>
    <t>DR1-FR191</t>
  </si>
  <si>
    <t>DR1-FR192</t>
  </si>
  <si>
    <t>DR1-FR193</t>
  </si>
  <si>
    <t>DR1-FR194</t>
  </si>
  <si>
    <t>DR1-FR195</t>
  </si>
  <si>
    <t>DR1-FR196</t>
  </si>
  <si>
    <t>DR1-FR197</t>
  </si>
  <si>
    <t>Baou - Flamberge Destructrice des Nuisibles</t>
  </si>
  <si>
    <t>DR1-FR198</t>
  </si>
  <si>
    <t>DR1-FR199</t>
  </si>
  <si>
    <t>DR1-FR200</t>
  </si>
  <si>
    <t>DR1-FR201</t>
  </si>
  <si>
    <t>DR1-FR202</t>
  </si>
  <si>
    <t>DR1-FR203</t>
  </si>
  <si>
    <t>DR1-FR204</t>
  </si>
  <si>
    <t>DR1-FR205</t>
  </si>
  <si>
    <t>DR1-FR206</t>
  </si>
  <si>
    <t>DR1-FR207</t>
  </si>
  <si>
    <t>DR1-FR208</t>
  </si>
  <si>
    <t>DR1-FR209</t>
  </si>
  <si>
    <t>DR1-FR210</t>
  </si>
  <si>
    <t>DR1-FR211</t>
  </si>
  <si>
    <t>DR1-FR212</t>
  </si>
  <si>
    <t>DR1-FR213</t>
  </si>
  <si>
    <t>Planeur du Kaiser</t>
  </si>
  <si>
    <t>DR1-FR214</t>
  </si>
  <si>
    <t>DR1-FR215</t>
  </si>
  <si>
    <t>DR1-FR216</t>
  </si>
  <si>
    <t>DR1-FR217</t>
  </si>
  <si>
    <t>DR1-FR218</t>
  </si>
  <si>
    <t>DR1-FR219</t>
  </si>
  <si>
    <t>DR1-FR220</t>
  </si>
  <si>
    <t>DR1-FR221</t>
  </si>
  <si>
    <t>DR1-FR222</t>
  </si>
  <si>
    <t>DR1-FR223</t>
  </si>
  <si>
    <t>DR1-FR224</t>
  </si>
  <si>
    <t>DR1-FR225</t>
  </si>
  <si>
    <t>DR1-FR226</t>
  </si>
  <si>
    <t>DR1-FR227</t>
  </si>
  <si>
    <t>DR1-FR228</t>
  </si>
  <si>
    <t>DR1-FR229</t>
  </si>
  <si>
    <t>DR1-FR230</t>
  </si>
  <si>
    <t>DR1-FR231</t>
  </si>
  <si>
    <t>DR1-FR232</t>
  </si>
  <si>
    <t>DR1-FR233</t>
  </si>
  <si>
    <t>DR1-FR234</t>
  </si>
  <si>
    <t>DR1-FR235</t>
  </si>
  <si>
    <t>DR1-FR236</t>
  </si>
  <si>
    <t>DR1-FR237</t>
  </si>
  <si>
    <t>DR1-FR238</t>
  </si>
  <si>
    <t>DR1-FR239</t>
  </si>
  <si>
    <t>DR1-FR240</t>
  </si>
  <si>
    <t>DR1-FR241</t>
  </si>
  <si>
    <t>DR1-FR242</t>
  </si>
  <si>
    <t>DR1-FR243</t>
  </si>
  <si>
    <t>DR1-FR244</t>
  </si>
  <si>
    <t>DR1-FR245</t>
  </si>
  <si>
    <t>DR1-FR246</t>
  </si>
  <si>
    <t>DR1-FR247</t>
  </si>
  <si>
    <t>DR1-FR248</t>
  </si>
  <si>
    <t>DR1-FR249</t>
  </si>
  <si>
    <t>DR1-FR250</t>
  </si>
  <si>
    <t>DR1-FR251</t>
  </si>
  <si>
    <t>DR1-FR252</t>
  </si>
  <si>
    <t>DR1-FR253</t>
  </si>
  <si>
    <t>DR1-FR254</t>
  </si>
  <si>
    <t>DR1-FR255</t>
  </si>
  <si>
    <t>DR1-FR256</t>
  </si>
  <si>
    <t>DR1-FR257</t>
  </si>
  <si>
    <t>DR1-FR258</t>
  </si>
  <si>
    <t>Ame Gelée</t>
  </si>
  <si>
    <t>DR1-FR259</t>
  </si>
  <si>
    <t>DR1-FR260</t>
  </si>
  <si>
    <t>DR1-FR261</t>
  </si>
  <si>
    <t>DR1-FR262</t>
  </si>
  <si>
    <t>DR1-FR263</t>
  </si>
  <si>
    <t>DR1-FR264</t>
  </si>
  <si>
    <t>DR1-FR265</t>
  </si>
  <si>
    <t>DR1-FR266</t>
  </si>
  <si>
    <t>DR1-FR267</t>
  </si>
  <si>
    <t>DB2-FR001</t>
  </si>
  <si>
    <t>DB2-FR002</t>
  </si>
  <si>
    <t>DB2-FR003</t>
  </si>
  <si>
    <t>DB2-FR004</t>
  </si>
  <si>
    <t>DB2-FR005</t>
  </si>
  <si>
    <t>DB2-FR006</t>
  </si>
  <si>
    <t>DB2-FR007</t>
  </si>
  <si>
    <t>DB2-FR008</t>
  </si>
  <si>
    <t>DB2-FR009</t>
  </si>
  <si>
    <t>DB2-FR010</t>
  </si>
  <si>
    <t>DB2-FR011</t>
  </si>
  <si>
    <t>DB2-FR012</t>
  </si>
  <si>
    <t>DB2-FR013</t>
  </si>
  <si>
    <t>DB2-FR014</t>
  </si>
  <si>
    <t>DB2-FR015</t>
  </si>
  <si>
    <t>DB2-FR016</t>
  </si>
  <si>
    <t>DB2-FR017</t>
  </si>
  <si>
    <t>DB2-FR018</t>
  </si>
  <si>
    <t>DB2-FR019</t>
  </si>
  <si>
    <t>DB2-FR020</t>
  </si>
  <si>
    <t>DB2-FR021</t>
  </si>
  <si>
    <t>DB2-FR022</t>
  </si>
  <si>
    <t>DB2-FR023</t>
  </si>
  <si>
    <t>DB2-FR024</t>
  </si>
  <si>
    <t>DB2-FR025</t>
  </si>
  <si>
    <t>DB2-FR026</t>
  </si>
  <si>
    <t>DB2-FR027</t>
  </si>
  <si>
    <t>DB2-FR028</t>
  </si>
  <si>
    <t>DB2-FR029</t>
  </si>
  <si>
    <t>DB2-FR030</t>
  </si>
  <si>
    <t>DB2-FR031</t>
  </si>
  <si>
    <t>DB2-FR032</t>
  </si>
  <si>
    <t>DB2-FR033</t>
  </si>
  <si>
    <t>DB2-FR034</t>
  </si>
  <si>
    <t>Chevalier Epée</t>
  </si>
  <si>
    <t>DB2-FR035</t>
  </si>
  <si>
    <t>DB2-FR036</t>
  </si>
  <si>
    <t>DB2-FR037</t>
  </si>
  <si>
    <t>Boeuf de Bataille</t>
  </si>
  <si>
    <t>DB2-FR038</t>
  </si>
  <si>
    <t>DB2-FR039</t>
  </si>
  <si>
    <t>DB2-FR040</t>
  </si>
  <si>
    <t>DB2-FR041</t>
  </si>
  <si>
    <t>DB2-FR042</t>
  </si>
  <si>
    <t>DB2-FR043</t>
  </si>
  <si>
    <t>DB2-FR044</t>
  </si>
  <si>
    <t>DB2-FR045</t>
  </si>
  <si>
    <t>DB2-FR046</t>
  </si>
  <si>
    <t>DB2-FR047</t>
  </si>
  <si>
    <t>DB2-FR048</t>
  </si>
  <si>
    <t>DB2-FR049</t>
  </si>
  <si>
    <t>DB2-FR050</t>
  </si>
  <si>
    <t>DB2-FR051</t>
  </si>
  <si>
    <t>DB2-FR052</t>
  </si>
  <si>
    <t>DB2-FR053</t>
  </si>
  <si>
    <t>DB2-FR054</t>
  </si>
  <si>
    <t>DB2-FR055</t>
  </si>
  <si>
    <t>DB2-FR056</t>
  </si>
  <si>
    <t>DB2-FR057</t>
  </si>
  <si>
    <t>DB2-FR058</t>
  </si>
  <si>
    <t>DB2-FR059</t>
  </si>
  <si>
    <t>DB2-FR060</t>
  </si>
  <si>
    <t>DB2-FR061</t>
  </si>
  <si>
    <t>DB2-FR062</t>
  </si>
  <si>
    <t>DB2-FR063</t>
  </si>
  <si>
    <t>DB2-FR064</t>
  </si>
  <si>
    <t>DB2-FR065</t>
  </si>
  <si>
    <t>DB2-FR066</t>
  </si>
  <si>
    <t>DB2-FR067</t>
  </si>
  <si>
    <t>DB2-FR068</t>
  </si>
  <si>
    <t>DB2-FR069</t>
  </si>
  <si>
    <t>DB2-FR070</t>
  </si>
  <si>
    <t>DB2-FR071</t>
  </si>
  <si>
    <t>DB2-FR072</t>
  </si>
  <si>
    <t>DB2-FR073</t>
  </si>
  <si>
    <t>DB2-FR074</t>
  </si>
  <si>
    <t>DB2-FR075</t>
  </si>
  <si>
    <t>DB2-FR076</t>
  </si>
  <si>
    <t>DB2-FR077</t>
  </si>
  <si>
    <t>DB2-FR078</t>
  </si>
  <si>
    <t>DB2-FR079</t>
  </si>
  <si>
    <t>DB2-FR080</t>
  </si>
  <si>
    <t>DB2-FR081</t>
  </si>
  <si>
    <t>DB2-FR082</t>
  </si>
  <si>
    <t>DB2-FR083</t>
  </si>
  <si>
    <t>DB2-FR084</t>
  </si>
  <si>
    <t>DB2-FR085</t>
  </si>
  <si>
    <t>Héros Oscillo N°2</t>
  </si>
  <si>
    <t>DB2-FR086</t>
  </si>
  <si>
    <t>L'Âme de Pureté</t>
  </si>
  <si>
    <t>DB2-FR087</t>
  </si>
  <si>
    <t>Lumière Perce-Ténèbres</t>
  </si>
  <si>
    <t>DB2-FR088</t>
  </si>
  <si>
    <t>Statue de l'Île de Pâques</t>
  </si>
  <si>
    <t>DB2-FR089</t>
  </si>
  <si>
    <t>Amitié Scintillante</t>
  </si>
  <si>
    <t>DB2-FR090</t>
  </si>
  <si>
    <t>Le Ver Malfaisant</t>
  </si>
  <si>
    <t>DB2-FR091</t>
  </si>
  <si>
    <t>Tigre à la Hache</t>
  </si>
  <si>
    <t>DB2-FR092</t>
  </si>
  <si>
    <t>Axe Raider</t>
  </si>
  <si>
    <t>DB2-FR093</t>
  </si>
  <si>
    <t>Chasseur Mécanique</t>
  </si>
  <si>
    <t>DB2-FR094</t>
  </si>
  <si>
    <t>DB2-FR095</t>
  </si>
  <si>
    <t>Charité Gracieuse</t>
  </si>
  <si>
    <t>DB2-FR096</t>
  </si>
  <si>
    <t>Roi Rex à Deux Têtes</t>
  </si>
  <si>
    <t>DB2-FR097</t>
  </si>
  <si>
    <t>Déesse au 3ème Oeil</t>
  </si>
  <si>
    <t>DB2-FR098</t>
  </si>
  <si>
    <t>Génie de la Lampe</t>
  </si>
  <si>
    <t>DB2-FR099</t>
  </si>
  <si>
    <t>Roi Machine</t>
  </si>
  <si>
    <t>DB2-FR100</t>
  </si>
  <si>
    <t>Cybersteïn</t>
  </si>
  <si>
    <t>DB2-FR101</t>
  </si>
  <si>
    <t>Chercheur de Dragon</t>
  </si>
  <si>
    <t>DB2-FR102</t>
  </si>
  <si>
    <t>Vers Aiguillon</t>
  </si>
  <si>
    <t>DB2-FR103</t>
  </si>
  <si>
    <t>Kappa Vert</t>
  </si>
  <si>
    <t>DB2-FR104</t>
  </si>
  <si>
    <t>Morphojarre</t>
  </si>
  <si>
    <t>DB2-FR105</t>
  </si>
  <si>
    <t>Soldat Pingouin</t>
  </si>
  <si>
    <t>DB2-FR106</t>
  </si>
  <si>
    <t>Décret Royal</t>
  </si>
  <si>
    <t>DB2-FR107</t>
  </si>
  <si>
    <t>Epine Magique</t>
  </si>
  <si>
    <t>DB2-FR108</t>
  </si>
  <si>
    <t>Restructer Révolution</t>
  </si>
  <si>
    <t>DB2-FR109</t>
  </si>
  <si>
    <t>Sage Fusion</t>
  </si>
  <si>
    <t>DB2-FR110</t>
  </si>
  <si>
    <t>Shogun Défense Totale</t>
  </si>
  <si>
    <t>DB2-FR111</t>
  </si>
  <si>
    <t>Aile Sombre Chevalier de Gaia</t>
  </si>
  <si>
    <t>DB2-FR112</t>
  </si>
  <si>
    <t>Guardien Celtique Recyclé</t>
  </si>
  <si>
    <t>DB2-FR113</t>
  </si>
  <si>
    <t>Soldat Lumineux</t>
  </si>
  <si>
    <t>DB2-FR114</t>
  </si>
  <si>
    <t>Chevalier Commandeur</t>
  </si>
  <si>
    <t>DB2-FR115</t>
  </si>
  <si>
    <t>Kaiser Hippocampe</t>
  </si>
  <si>
    <t>DB2-FR116</t>
  </si>
  <si>
    <t>DB2-FR117</t>
  </si>
  <si>
    <t>Troupe d'Assaut Gobline Toon</t>
  </si>
  <si>
    <t>DB2-FR118</t>
  </si>
  <si>
    <t>Soldat Canon Toon</t>
  </si>
  <si>
    <t>DB2-FR119</t>
  </si>
  <si>
    <t>Elfe Gemini Toon</t>
  </si>
  <si>
    <t>DB2-FR120</t>
  </si>
  <si>
    <t>Sorcier Masqué Toon</t>
  </si>
  <si>
    <t>DB2-FR121</t>
  </si>
  <si>
    <t>Table des Matières Toon</t>
  </si>
  <si>
    <t>DB2-FR122</t>
  </si>
  <si>
    <t>Défense Toon</t>
  </si>
  <si>
    <t>DB2-FR123</t>
  </si>
  <si>
    <t>Reine Insecte</t>
  </si>
  <si>
    <t>DB2-FR124</t>
  </si>
  <si>
    <t>Ha Dès le Gouverneur des Ténèbres</t>
  </si>
  <si>
    <t>DB2-FR125</t>
  </si>
  <si>
    <t>Dark Balter le Terrible</t>
  </si>
  <si>
    <t>DB2-FR126</t>
  </si>
  <si>
    <t>Démon Mineur</t>
  </si>
  <si>
    <t>DB2-FR127</t>
  </si>
  <si>
    <t>Âme Possédée</t>
  </si>
  <si>
    <t>DB2-FR128</t>
  </si>
  <si>
    <t>Minion Ailé</t>
  </si>
  <si>
    <t>DB2-FR129</t>
  </si>
  <si>
    <t>Crâne Chevalier N°2</t>
  </si>
  <si>
    <t>DB2-FR130</t>
  </si>
  <si>
    <t>Loup à Deux Têtes</t>
  </si>
  <si>
    <t>DB2-FR131</t>
  </si>
  <si>
    <t>DB2-FR132</t>
  </si>
  <si>
    <t>Le Rugissement du Gouverneur des Ténèbres</t>
  </si>
  <si>
    <t>DB2-FR133</t>
  </si>
  <si>
    <t>Abacus Fatal</t>
  </si>
  <si>
    <t>DB2-FR134</t>
  </si>
  <si>
    <t>Poupée Magique du Gouverneur des Ténèbres</t>
  </si>
  <si>
    <t>DB2-FR135</t>
  </si>
  <si>
    <t>Démolition de l'Âme</t>
  </si>
  <si>
    <t>DB2-FR136</t>
  </si>
  <si>
    <t>Double Piège</t>
  </si>
  <si>
    <t>DB2-FR137</t>
  </si>
  <si>
    <t>Freed le Général Irremplaçable</t>
  </si>
  <si>
    <t>DB2-FR138</t>
  </si>
  <si>
    <t>Capitaine en Maraude</t>
  </si>
  <si>
    <t>DB2-FR139</t>
  </si>
  <si>
    <t>DB2-FR140</t>
  </si>
  <si>
    <t>Dai Grepher le Guerrier</t>
  </si>
  <si>
    <t>DB2-FR141</t>
  </si>
  <si>
    <t>Gardien Mystérieux</t>
  </si>
  <si>
    <t>DB2-FR142</t>
  </si>
  <si>
    <t>Le Sage de la Frontière</t>
  </si>
  <si>
    <t>DB2-FR143</t>
  </si>
  <si>
    <t>La Troupe Exilée</t>
  </si>
  <si>
    <t>DB2-FR144</t>
  </si>
  <si>
    <t>Dresseuse des Ombres</t>
  </si>
  <si>
    <t>DB2-FR145</t>
  </si>
  <si>
    <t>Dresseur de Dragon</t>
  </si>
  <si>
    <t>DB2-FR146</t>
  </si>
  <si>
    <t>Les Forces A.</t>
  </si>
  <si>
    <t>DB2-FR147</t>
  </si>
  <si>
    <t>Renfort de l'Armée</t>
  </si>
  <si>
    <t>DB2-FR148</t>
  </si>
  <si>
    <t>Tableau de Lumière Révélatrice</t>
  </si>
  <si>
    <t>DB2-FR149</t>
  </si>
  <si>
    <t>Le Guerrier Réincarné</t>
  </si>
  <si>
    <t>DB2-FR150</t>
  </si>
  <si>
    <t>Provisions de Secours</t>
  </si>
  <si>
    <t>DB2-FR151</t>
  </si>
  <si>
    <t>Dragon Tyran</t>
  </si>
  <si>
    <t>DB2-FR152</t>
  </si>
  <si>
    <t>Lance Dragon</t>
  </si>
  <si>
    <t>DB2-FR153</t>
  </si>
  <si>
    <t>Esprit Ryu</t>
  </si>
  <si>
    <t>DB2-FR154</t>
  </si>
  <si>
    <t>Dragon Crâne Démon</t>
  </si>
  <si>
    <t>DB2-FR155</t>
  </si>
  <si>
    <t>Dragon des Cavernes</t>
  </si>
  <si>
    <t>DB2-FR156</t>
  </si>
  <si>
    <t>Aile Grise</t>
  </si>
  <si>
    <t>DB2-FR157</t>
  </si>
  <si>
    <t>Troupe Draconique</t>
  </si>
  <si>
    <t>DB2-FR158</t>
  </si>
  <si>
    <t>La Pierre du Dragon</t>
  </si>
  <si>
    <t>DB2-FR159</t>
  </si>
  <si>
    <t>Le Battement d'Aile du Dragon Géant</t>
  </si>
  <si>
    <t>DB2-FR160</t>
  </si>
  <si>
    <t>Le Souffle du Dragon</t>
  </si>
  <si>
    <t>DB2-FR161</t>
  </si>
  <si>
    <t>Ecrasement Destructeur</t>
  </si>
  <si>
    <t>DB2-FR162</t>
  </si>
  <si>
    <t>Super Rajeunissement</t>
  </si>
  <si>
    <t>DB2-FR163</t>
  </si>
  <si>
    <t>La Colère du Dragon</t>
  </si>
  <si>
    <t>DB2-FR164</t>
  </si>
  <si>
    <t>Souffle Ardent</t>
  </si>
  <si>
    <t>DB2-FR165</t>
  </si>
  <si>
    <t>Dragon Etincelant N°2</t>
  </si>
  <si>
    <t>DB2-FR166</t>
  </si>
  <si>
    <t>Fiberjarre</t>
  </si>
  <si>
    <t>DB2-FR167</t>
  </si>
  <si>
    <t>Princesse Reptile</t>
  </si>
  <si>
    <t>DB2-FR168</t>
  </si>
  <si>
    <t>Patricien des Ténèbres</t>
  </si>
  <si>
    <t>DB2-FR169</t>
  </si>
  <si>
    <t>Nyan Nyan du Tonnerre</t>
  </si>
  <si>
    <t>DB2-FR170</t>
  </si>
  <si>
    <t>Option de Gradius</t>
  </si>
  <si>
    <t>DB2-FR171</t>
  </si>
  <si>
    <t>Lily Fée des Piqûres</t>
  </si>
  <si>
    <t>DB2-FR172</t>
  </si>
  <si>
    <t>Fée des Bois</t>
  </si>
  <si>
    <t>DB2-FR173</t>
  </si>
  <si>
    <t>Parshath le Chevalier du Ciel</t>
  </si>
  <si>
    <t>DB2-FR174</t>
  </si>
  <si>
    <t>Béhémoth à Deux Têtes</t>
  </si>
  <si>
    <t>DB2-FR175</t>
  </si>
  <si>
    <t>DB2-FR176</t>
  </si>
  <si>
    <t>Inaba le Lapin Blanc</t>
  </si>
  <si>
    <t>DB2-FR177</t>
  </si>
  <si>
    <t>DB2-FR178</t>
  </si>
  <si>
    <t>Soldat Susa</t>
  </si>
  <si>
    <t>DB2-FR179</t>
  </si>
  <si>
    <t>Dragon Yamata</t>
  </si>
  <si>
    <t>DB2-FR180</t>
  </si>
  <si>
    <t>Long-Nez le Géant</t>
  </si>
  <si>
    <t>DB2-FR181</t>
  </si>
  <si>
    <t>Otohimé</t>
  </si>
  <si>
    <t>DB2-FR182</t>
  </si>
  <si>
    <t>DB2-FR183</t>
  </si>
  <si>
    <t>Prêtre d'Asura</t>
  </si>
  <si>
    <t>DB2-FR184</t>
  </si>
  <si>
    <t>DB2-FR185</t>
  </si>
  <si>
    <t>Printemps de la Renaissance</t>
  </si>
  <si>
    <t>DB2-FR186</t>
  </si>
  <si>
    <t>Coeur de l'Eau Claire</t>
  </si>
  <si>
    <t>DB2-FR187</t>
  </si>
  <si>
    <t>Océan Légendaire</t>
  </si>
  <si>
    <t>DB2-FR188</t>
  </si>
  <si>
    <t>Murasame l'Epée de Fusion</t>
  </si>
  <si>
    <t>DB2-FR189</t>
  </si>
  <si>
    <t>Fumigène du Voleur</t>
  </si>
  <si>
    <t>DB2-FR190</t>
  </si>
  <si>
    <t>Permutation de Créature</t>
  </si>
  <si>
    <t>DB2-FR191</t>
  </si>
  <si>
    <t>Arrangeur d'Energie Spirituelle</t>
  </si>
  <si>
    <t>DB2-FR192</t>
  </si>
  <si>
    <t>Deuxième Pile ou Face</t>
  </si>
  <si>
    <t>DB2-FR193</t>
  </si>
  <si>
    <t>Convulsion de la Nature</t>
  </si>
  <si>
    <t>DB2-FR194</t>
  </si>
  <si>
    <t>Le Secret du Bandit</t>
  </si>
  <si>
    <t>DB2-FR195</t>
  </si>
  <si>
    <t>Après la Bataille</t>
  </si>
  <si>
    <t>DB2-FR196</t>
  </si>
  <si>
    <t>Réflecteur Magique</t>
  </si>
  <si>
    <t>DB2-FR197</t>
  </si>
  <si>
    <t>Chaîne Explosive</t>
  </si>
  <si>
    <t>DB2-FR198</t>
  </si>
  <si>
    <t>Disparaître</t>
  </si>
  <si>
    <t>DB2-FR199</t>
  </si>
  <si>
    <t>Crash Boursier</t>
  </si>
  <si>
    <t>DB2-FR200</t>
  </si>
  <si>
    <t>Oppression Royale</t>
  </si>
  <si>
    <t>DB2-FR201</t>
  </si>
  <si>
    <t>Trappe Sans Fond</t>
  </si>
  <si>
    <t>DB2-FR202</t>
  </si>
  <si>
    <t>Effets Secondaires</t>
  </si>
  <si>
    <t>DB2-FR203</t>
  </si>
  <si>
    <t>Sinistre Prédiction</t>
  </si>
  <si>
    <t>DB2-FR204</t>
  </si>
  <si>
    <t>Invitation Spirit</t>
  </si>
  <si>
    <t>DB2-FR205</t>
  </si>
  <si>
    <t>Laissez Tomber</t>
  </si>
  <si>
    <t>DB2-FR206</t>
  </si>
  <si>
    <t>Dernier Tour</t>
  </si>
  <si>
    <t>DB2-FR207</t>
  </si>
  <si>
    <t>Tigre-Roi Wanghu</t>
  </si>
  <si>
    <t>DB2-FR208</t>
  </si>
  <si>
    <t>Visage d'Oiseau</t>
  </si>
  <si>
    <t>DB2-FR209</t>
  </si>
  <si>
    <t>DB2-FR210</t>
  </si>
  <si>
    <t>Insecte Arsenal</t>
  </si>
  <si>
    <t>DB2-FR211</t>
  </si>
  <si>
    <t>Servante de l'Aqua</t>
  </si>
  <si>
    <t>DB2-FR212</t>
  </si>
  <si>
    <t>Mâchoires de la Sombre Mort</t>
  </si>
  <si>
    <t>DB2-FR213</t>
  </si>
  <si>
    <t>Vitelline</t>
  </si>
  <si>
    <t>DB2-FR214</t>
  </si>
  <si>
    <t>Créature de la Buée</t>
  </si>
  <si>
    <t>DB2-FR215</t>
  </si>
  <si>
    <t>Tortue Gora</t>
  </si>
  <si>
    <t>DB2-FR216</t>
  </si>
  <si>
    <t>Samouraï Sasuke</t>
  </si>
  <si>
    <t>DB2-FR217</t>
  </si>
  <si>
    <t>Esprit de Poussière des Ténèbres</t>
  </si>
  <si>
    <t>DB2-FR218</t>
  </si>
  <si>
    <t>Garde Royal</t>
  </si>
  <si>
    <t>DB2-FR219</t>
  </si>
  <si>
    <t>Momie Errante</t>
  </si>
  <si>
    <t>DB2-FR220</t>
  </si>
  <si>
    <t>Grand Dezard</t>
  </si>
  <si>
    <t>DB2-FR221</t>
  </si>
  <si>
    <t>Nuée de Scarabées</t>
  </si>
  <si>
    <t>DB2-FR222</t>
  </si>
  <si>
    <t>Nuée de Sauterelles</t>
  </si>
  <si>
    <t>DB2-FR223</t>
  </si>
  <si>
    <t>Momie à la Hache Géante</t>
  </si>
  <si>
    <t>DB2-FR224</t>
  </si>
  <si>
    <t>Sphinx Gardien</t>
  </si>
  <si>
    <t>DB2-FR225</t>
  </si>
  <si>
    <t>Tortue Pyramide</t>
  </si>
  <si>
    <t>DB2-FR226</t>
  </si>
  <si>
    <t>Jarre Dés</t>
  </si>
  <si>
    <t>DB2-FR227</t>
  </si>
  <si>
    <t>Pilleurs du Scorpion Noir</t>
  </si>
  <si>
    <t>DB2-FR228</t>
  </si>
  <si>
    <t>DB2-FR229</t>
  </si>
  <si>
    <t>DB2-FR230</t>
  </si>
  <si>
    <t>Le Livre de la Vie</t>
  </si>
  <si>
    <t>DB2-FR231</t>
  </si>
  <si>
    <t>Le Livre de Taiyou</t>
  </si>
  <si>
    <t>DB2-FR232</t>
  </si>
  <si>
    <t>Le Livre de la Lune</t>
  </si>
  <si>
    <t>DB2-FR233</t>
  </si>
  <si>
    <t>Mirage du Cauchemar</t>
  </si>
  <si>
    <t>DB2-FR234</t>
  </si>
  <si>
    <t>Passage Secret vers les Trésors</t>
  </si>
  <si>
    <t>DB2-FR235</t>
  </si>
  <si>
    <t>L'Appel de la Momie</t>
  </si>
  <si>
    <t>DB2-FR236</t>
  </si>
  <si>
    <t>Timidité</t>
  </si>
  <si>
    <t>DB2-FR237</t>
  </si>
  <si>
    <t>Energie de la Pyramide</t>
  </si>
  <si>
    <t>DB2-FR238</t>
  </si>
  <si>
    <t>Masque de Tutan</t>
  </si>
  <si>
    <t>DB2-FR239</t>
  </si>
  <si>
    <t>Ordalie du Voyageur</t>
  </si>
  <si>
    <t>DB2-FR240</t>
  </si>
  <si>
    <t>Sables Mouvants Insondables</t>
  </si>
  <si>
    <t>DB2-FR241</t>
  </si>
  <si>
    <t>Malédiction du Roi</t>
  </si>
  <si>
    <t>DB2-FR242</t>
  </si>
  <si>
    <t>Plafond de Piques</t>
  </si>
  <si>
    <t>DB2-FR243</t>
  </si>
  <si>
    <t>Statue du Maléfique</t>
  </si>
  <si>
    <t>DB2-FR244</t>
  </si>
  <si>
    <t>Cercueil des Ténèbres</t>
  </si>
  <si>
    <t>DB2-FR245</t>
  </si>
  <si>
    <t>Mur de Piques</t>
  </si>
  <si>
    <t>DB2-FR246</t>
  </si>
  <si>
    <t>Chausse-Trappe</t>
  </si>
  <si>
    <t>DB2-FR247</t>
  </si>
  <si>
    <t>Avidité Téméraire</t>
  </si>
  <si>
    <t>DB2-FR248</t>
  </si>
  <si>
    <t>Trésor du Pharaon</t>
  </si>
  <si>
    <t>DB2-FR249</t>
  </si>
  <si>
    <t>Grand Moth Ultimement Parfait</t>
  </si>
  <si>
    <t>DB2-FR250</t>
  </si>
  <si>
    <t>DR2-FR001</t>
  </si>
  <si>
    <t>DR2-FR002</t>
  </si>
  <si>
    <t>DR2-FR003</t>
  </si>
  <si>
    <t>DR2-FR004</t>
  </si>
  <si>
    <t>DR2-FR005</t>
  </si>
  <si>
    <t>DR2-FR006</t>
  </si>
  <si>
    <t>DR2-FR007</t>
  </si>
  <si>
    <t>DR2-FR008</t>
  </si>
  <si>
    <t>DR2-FR009</t>
  </si>
  <si>
    <t>DR2-FR010</t>
  </si>
  <si>
    <t>DR2-FR011</t>
  </si>
  <si>
    <t>DR2-FR012</t>
  </si>
  <si>
    <t>DR2-FR013</t>
  </si>
  <si>
    <t>DR2-FR014</t>
  </si>
  <si>
    <t>DR2-FR015</t>
  </si>
  <si>
    <t>DR2-FR016</t>
  </si>
  <si>
    <t>DR2-FR017</t>
  </si>
  <si>
    <t>DR2-FR018</t>
  </si>
  <si>
    <t>DR2-FR019</t>
  </si>
  <si>
    <t>DR2-FR020</t>
  </si>
  <si>
    <t>DR2-FR021</t>
  </si>
  <si>
    <t>DR2-FR022</t>
  </si>
  <si>
    <t>DR2-FR023</t>
  </si>
  <si>
    <t>DR2-FR024</t>
  </si>
  <si>
    <t>DR2-FR025</t>
  </si>
  <si>
    <t>DR2-FR026</t>
  </si>
  <si>
    <t>DR2-FR027</t>
  </si>
  <si>
    <t>DR2-FR028</t>
  </si>
  <si>
    <t>DR2-FR029</t>
  </si>
  <si>
    <t>DR2-FR030</t>
  </si>
  <si>
    <t>DR2-FR031</t>
  </si>
  <si>
    <t>DR2-FR032</t>
  </si>
  <si>
    <t>DR2-FR033</t>
  </si>
  <si>
    <t>DR2-FR034</t>
  </si>
  <si>
    <t>DR2-FR035</t>
  </si>
  <si>
    <t>DR2-FR036</t>
  </si>
  <si>
    <t>DR2-FR037</t>
  </si>
  <si>
    <t>DR2-FR038</t>
  </si>
  <si>
    <t>DR2-FR039</t>
  </si>
  <si>
    <t>DR2-FR040</t>
  </si>
  <si>
    <t>DR2-FR041</t>
  </si>
  <si>
    <t>DR2-FR042</t>
  </si>
  <si>
    <t>DR2-FR043</t>
  </si>
  <si>
    <t>DR2-FR044</t>
  </si>
  <si>
    <t>DR2-FR045</t>
  </si>
  <si>
    <t>DR2-FR046</t>
  </si>
  <si>
    <t>DR2-FR047</t>
  </si>
  <si>
    <t>DR2-FR048</t>
  </si>
  <si>
    <t>DR2-FR049</t>
  </si>
  <si>
    <t>DR2-FR050</t>
  </si>
  <si>
    <t>DR2-FR051</t>
  </si>
  <si>
    <t>DR2-FR052</t>
  </si>
  <si>
    <t>DR2-FR053</t>
  </si>
  <si>
    <t>DR2-FR054</t>
  </si>
  <si>
    <t>DR2-FR055</t>
  </si>
  <si>
    <t>DR2-FR056</t>
  </si>
  <si>
    <t>DR2-FR057</t>
  </si>
  <si>
    <t>DR2-FR058</t>
  </si>
  <si>
    <t>DR2-FR059</t>
  </si>
  <si>
    <t>DR2-FR060</t>
  </si>
  <si>
    <t>DR2-FR061</t>
  </si>
  <si>
    <t>DR2-FR062</t>
  </si>
  <si>
    <t>DR2-FR063</t>
  </si>
  <si>
    <t>DR2-FR064</t>
  </si>
  <si>
    <t>DR2-FR065</t>
  </si>
  <si>
    <t>DR2-FR066</t>
  </si>
  <si>
    <t>DR2-FR067</t>
  </si>
  <si>
    <t>DR2-FR068</t>
  </si>
  <si>
    <t>DR2-FR069</t>
  </si>
  <si>
    <t>DR2-FR070</t>
  </si>
  <si>
    <t>DR2-FR071</t>
  </si>
  <si>
    <t>DR2-FR072</t>
  </si>
  <si>
    <t>DR2-FR073</t>
  </si>
  <si>
    <t>DR2-FR074</t>
  </si>
  <si>
    <t>DR2-FR075</t>
  </si>
  <si>
    <t>DR2-FR076</t>
  </si>
  <si>
    <t>DR2-FR077</t>
  </si>
  <si>
    <t>DR2-FR078</t>
  </si>
  <si>
    <t>DR2-FR079</t>
  </si>
  <si>
    <t>DR2-FR080</t>
  </si>
  <si>
    <t>DR2-FR081</t>
  </si>
  <si>
    <t>DR2-FR082</t>
  </si>
  <si>
    <t>DR2-FR083</t>
  </si>
  <si>
    <t>DR2-FR084</t>
  </si>
  <si>
    <t>DR2-FR085</t>
  </si>
  <si>
    <t>DR2-FR086</t>
  </si>
  <si>
    <t>Coquillage Sous-marin Boulet de Canon</t>
  </si>
  <si>
    <t>DR2-FR087</t>
  </si>
  <si>
    <t>DR2-FR088</t>
  </si>
  <si>
    <t>DR2-FR089</t>
  </si>
  <si>
    <t>DR2-FR090</t>
  </si>
  <si>
    <t>DR2-FR091</t>
  </si>
  <si>
    <t>DR2-FR092</t>
  </si>
  <si>
    <t>DR2-FR093</t>
  </si>
  <si>
    <t>DR2-FR094</t>
  </si>
  <si>
    <t>DR2-FR095</t>
  </si>
  <si>
    <t>DR2-FR096</t>
  </si>
  <si>
    <t>DR2-FR097</t>
  </si>
  <si>
    <t>DR2-FR098</t>
  </si>
  <si>
    <t>DR2-FR099</t>
  </si>
  <si>
    <t>DR2-FR100</t>
  </si>
  <si>
    <t>DR2-FR101</t>
  </si>
  <si>
    <t>DR2-FR102</t>
  </si>
  <si>
    <t>DR2-FR103</t>
  </si>
  <si>
    <t>DR2-FR104</t>
  </si>
  <si>
    <t>DR2-FR105</t>
  </si>
  <si>
    <t>DR2-FR106</t>
  </si>
  <si>
    <t>DR2-FR107</t>
  </si>
  <si>
    <t>DR2-FR108</t>
  </si>
  <si>
    <t>DR2-FR109</t>
  </si>
  <si>
    <t>DR2-FR110</t>
  </si>
  <si>
    <t>DR2-FR111</t>
  </si>
  <si>
    <t>DR2-FR112</t>
  </si>
  <si>
    <t>DR2-FR113</t>
  </si>
  <si>
    <t>DR2-FR114</t>
  </si>
  <si>
    <t>DR2-FR115</t>
  </si>
  <si>
    <t>DR2-FR116</t>
  </si>
  <si>
    <t>DR2-FR117</t>
  </si>
  <si>
    <t>DR2-FR118</t>
  </si>
  <si>
    <t>DR2-FR119</t>
  </si>
  <si>
    <t>DR2-FR120</t>
  </si>
  <si>
    <t>DR2-FR121</t>
  </si>
  <si>
    <t>DR2-FR122</t>
  </si>
  <si>
    <t>DR2-FR123</t>
  </si>
  <si>
    <t>DR2-FR124</t>
  </si>
  <si>
    <t>DR2-FR125</t>
  </si>
  <si>
    <t>DR2-FR126</t>
  </si>
  <si>
    <t>DR2-FR127</t>
  </si>
  <si>
    <t>DR2-FR128</t>
  </si>
  <si>
    <t>DR2-FR129</t>
  </si>
  <si>
    <t>DR2-FR130</t>
  </si>
  <si>
    <t>DR2-FR131</t>
  </si>
  <si>
    <t>DR2-FR132</t>
  </si>
  <si>
    <t>DR2-FR133</t>
  </si>
  <si>
    <t>DR2-FR134</t>
  </si>
  <si>
    <t>DR2-FR135</t>
  </si>
  <si>
    <t>DR2-FR136</t>
  </si>
  <si>
    <t>DR2-FR137</t>
  </si>
  <si>
    <t>DR2-FR138</t>
  </si>
  <si>
    <t>DR2-FR139</t>
  </si>
  <si>
    <t>DR2-FR140</t>
  </si>
  <si>
    <t>DR2-FR141</t>
  </si>
  <si>
    <t>L'Archer Obscur de la Forêt</t>
  </si>
  <si>
    <t>DR2-FR142</t>
  </si>
  <si>
    <t>DR2-FR143</t>
  </si>
  <si>
    <t>DR2-FR144</t>
  </si>
  <si>
    <t>DR2-FR145</t>
  </si>
  <si>
    <t>DR2-FR146</t>
  </si>
  <si>
    <t>DR2-FR147</t>
  </si>
  <si>
    <t>DR2-FR148</t>
  </si>
  <si>
    <t>DR2-FR149</t>
  </si>
  <si>
    <t>DR2-FR150</t>
  </si>
  <si>
    <t>DR2-FR151</t>
  </si>
  <si>
    <t>DR2-FR152</t>
  </si>
  <si>
    <t>DR2-FR153</t>
  </si>
  <si>
    <t>DR2-FR154</t>
  </si>
  <si>
    <t>DR2-FR155</t>
  </si>
  <si>
    <t>DR2-FR156</t>
  </si>
  <si>
    <t>DR2-FR157</t>
  </si>
  <si>
    <t>DR2-FR158</t>
  </si>
  <si>
    <t>DR2-FR159</t>
  </si>
  <si>
    <t>DR2-FR160</t>
  </si>
  <si>
    <t>DR2-FR161</t>
  </si>
  <si>
    <t>DR2-FR162</t>
  </si>
  <si>
    <t>DR2-FR163</t>
  </si>
  <si>
    <t>DR2-FR164</t>
  </si>
  <si>
    <t>DR2-FR165</t>
  </si>
  <si>
    <t>DR2-FR166</t>
  </si>
  <si>
    <t>DR2-FR167</t>
  </si>
  <si>
    <t>DR2-FR168</t>
  </si>
  <si>
    <t>DR2-FR169</t>
  </si>
  <si>
    <t>DR2-FR170</t>
  </si>
  <si>
    <t>DR2-FR171</t>
  </si>
  <si>
    <t>DR2-FR172</t>
  </si>
  <si>
    <t>DR2-FR173</t>
  </si>
  <si>
    <t>DR2-FR174</t>
  </si>
  <si>
    <t>DR2-FR175</t>
  </si>
  <si>
    <t>DR2-FR176</t>
  </si>
  <si>
    <t>DR2-FR177</t>
  </si>
  <si>
    <t>DR2-FR178</t>
  </si>
  <si>
    <t>DR2-FR179</t>
  </si>
  <si>
    <t>DR2-FR180</t>
  </si>
  <si>
    <t>DR2-FR181</t>
  </si>
  <si>
    <t>DR2-FR182</t>
  </si>
  <si>
    <t>DR2-FR183</t>
  </si>
  <si>
    <t>DR2-FR184</t>
  </si>
  <si>
    <t>DR2-FR185</t>
  </si>
  <si>
    <t>DR2-FR186</t>
  </si>
  <si>
    <t>DR2-FR187</t>
  </si>
  <si>
    <t>DR2-FR188</t>
  </si>
  <si>
    <t>DR2-FR189</t>
  </si>
  <si>
    <t>DR2-FR190</t>
  </si>
  <si>
    <t>DR2-FR191</t>
  </si>
  <si>
    <t>DR2-FR192</t>
  </si>
  <si>
    <t>DR2-FR193</t>
  </si>
  <si>
    <t>DR2-FR194</t>
  </si>
  <si>
    <t>DR2-FR195</t>
  </si>
  <si>
    <t>DR2-FR196</t>
  </si>
  <si>
    <t>DR2-FR197</t>
  </si>
  <si>
    <t>DR2-FR198</t>
  </si>
  <si>
    <t>DR2-FR199</t>
  </si>
  <si>
    <t>DR2-FR200</t>
  </si>
  <si>
    <t>DR2-FR201</t>
  </si>
  <si>
    <t>DR2-FR202</t>
  </si>
  <si>
    <t>DR2-FR203</t>
  </si>
  <si>
    <t>DR2-FR204</t>
  </si>
  <si>
    <t>DR2-FR205</t>
  </si>
  <si>
    <t>DR2-FR206</t>
  </si>
  <si>
    <t>DR2-FR207</t>
  </si>
  <si>
    <t>DR2-FR208</t>
  </si>
  <si>
    <t>DR2-FR209</t>
  </si>
  <si>
    <t>DR2-FR210</t>
  </si>
  <si>
    <t>DR2-FR211</t>
  </si>
  <si>
    <t>DR2-FR212</t>
  </si>
  <si>
    <t>DR2-FR213</t>
  </si>
  <si>
    <t>DR2-FR214</t>
  </si>
  <si>
    <t>DR2-FR215</t>
  </si>
  <si>
    <t>DR2-FR216</t>
  </si>
  <si>
    <t>DR2-FR217</t>
  </si>
  <si>
    <t>DR2-FR218</t>
  </si>
  <si>
    <t>DR2-FR219</t>
  </si>
  <si>
    <t>DR2-FR220</t>
  </si>
  <si>
    <t>DR2-FR221</t>
  </si>
  <si>
    <t>DR2-FR222</t>
  </si>
  <si>
    <t>DR2-FR223</t>
  </si>
  <si>
    <t>DR2-FR224</t>
  </si>
  <si>
    <t>DR3-FR001</t>
  </si>
  <si>
    <t>DR3-FR002</t>
  </si>
  <si>
    <t>DR3-FR003</t>
  </si>
  <si>
    <t>DR3-FR004</t>
  </si>
  <si>
    <t>DR3-FR005</t>
  </si>
  <si>
    <t>DR3-FR006</t>
  </si>
  <si>
    <t>DR3-FR007</t>
  </si>
  <si>
    <t>DR3-FR008</t>
  </si>
  <si>
    <t>DR3-FR009</t>
  </si>
  <si>
    <t>DR3-FR010</t>
  </si>
  <si>
    <t>DR3-FR011</t>
  </si>
  <si>
    <t>DR3-FR012</t>
  </si>
  <si>
    <t>DR3-FR013</t>
  </si>
  <si>
    <t>DR3-FR014</t>
  </si>
  <si>
    <t>DR3-FR015</t>
  </si>
  <si>
    <t>DR3-FR016</t>
  </si>
  <si>
    <t>DR3-FR017</t>
  </si>
  <si>
    <t>DR3-FR018</t>
  </si>
  <si>
    <t>DR3-FR019</t>
  </si>
  <si>
    <t>DR3-FR020</t>
  </si>
  <si>
    <t>DR3-FR021</t>
  </si>
  <si>
    <t>DR3-FR022</t>
  </si>
  <si>
    <t>DR3-FR023</t>
  </si>
  <si>
    <t>DR3-FR024</t>
  </si>
  <si>
    <t>DR3-FR025</t>
  </si>
  <si>
    <t>DR3-FR026</t>
  </si>
  <si>
    <t>DR3-FR027</t>
  </si>
  <si>
    <t>DR3-FR028</t>
  </si>
  <si>
    <t>Baudroie Barbue</t>
  </si>
  <si>
    <t>DR3-FR029</t>
  </si>
  <si>
    <t>DR3-FR030</t>
  </si>
  <si>
    <t>DR3-FR031</t>
  </si>
  <si>
    <t>DR3-FR032</t>
  </si>
  <si>
    <t>DR3-FR033</t>
  </si>
  <si>
    <t>DR3-FR034</t>
  </si>
  <si>
    <t>DR3-FR035</t>
  </si>
  <si>
    <t>DR3-FR036</t>
  </si>
  <si>
    <t>DR3-FR037</t>
  </si>
  <si>
    <t>DR3-FR038</t>
  </si>
  <si>
    <t>DR3-FR039</t>
  </si>
  <si>
    <t>DR3-FR040</t>
  </si>
  <si>
    <t>DR3-FR041</t>
  </si>
  <si>
    <t>DR3-FR042</t>
  </si>
  <si>
    <t>DR3-FR043</t>
  </si>
  <si>
    <t>DR3-FR044</t>
  </si>
  <si>
    <t>DR3-FR045</t>
  </si>
  <si>
    <t>DR3-FR046</t>
  </si>
  <si>
    <t>DR3-FR047</t>
  </si>
  <si>
    <t>DR3-FR048</t>
  </si>
  <si>
    <t>DR3-FR049</t>
  </si>
  <si>
    <t>DR3-FR050</t>
  </si>
  <si>
    <t>DR3-FR051</t>
  </si>
  <si>
    <t>DR3-FR052</t>
  </si>
  <si>
    <t>DR3-FR053</t>
  </si>
  <si>
    <t>DR3-FR054</t>
  </si>
  <si>
    <t>DR3-FR055</t>
  </si>
  <si>
    <t>DR3-FR056</t>
  </si>
  <si>
    <t>DR3-FR057</t>
  </si>
  <si>
    <t>DR3-FR058</t>
  </si>
  <si>
    <t>DR3-FR059</t>
  </si>
  <si>
    <t>DR3-FR060</t>
  </si>
  <si>
    <t>DR3-FR061</t>
  </si>
  <si>
    <t>Inpachi Technobois</t>
  </si>
  <si>
    <t>DR3-FR062</t>
  </si>
  <si>
    <t>DR3-FR063</t>
  </si>
  <si>
    <t>DR3-FR064</t>
  </si>
  <si>
    <t>DR3-FR065</t>
  </si>
  <si>
    <t>DR3-FR066</t>
  </si>
  <si>
    <t>DR3-FR067</t>
  </si>
  <si>
    <t>DR3-FR068</t>
  </si>
  <si>
    <t>DR3-FR069</t>
  </si>
  <si>
    <t>DR3-FR070</t>
  </si>
  <si>
    <t>DR3-FR071</t>
  </si>
  <si>
    <t>DR3-FR072</t>
  </si>
  <si>
    <t>DR3-FR073</t>
  </si>
  <si>
    <t>DR3-FR074</t>
  </si>
  <si>
    <t>DR3-FR075</t>
  </si>
  <si>
    <t>DR3-FR076</t>
  </si>
  <si>
    <t>DR3-FR077</t>
  </si>
  <si>
    <t>DR3-FR078</t>
  </si>
  <si>
    <t>DR3-FR079</t>
  </si>
  <si>
    <t>DR3-FR080</t>
  </si>
  <si>
    <t>DR3-FR081</t>
  </si>
  <si>
    <t>DR3-FR082</t>
  </si>
  <si>
    <t>DR3-FR083</t>
  </si>
  <si>
    <t>DR3-FR084</t>
  </si>
  <si>
    <t>DR3-FR085</t>
  </si>
  <si>
    <t>Manta de la Malediction Rampante</t>
  </si>
  <si>
    <t>DR3-FR086</t>
  </si>
  <si>
    <t>DR3-FR087</t>
  </si>
  <si>
    <t>DR3-FR088</t>
  </si>
  <si>
    <t>DR3-FR089</t>
  </si>
  <si>
    <t>DR3-FR090</t>
  </si>
  <si>
    <t>DR3-FR091</t>
  </si>
  <si>
    <t>DR3-FR092</t>
  </si>
  <si>
    <t>DR3-FR093</t>
  </si>
  <si>
    <t>DR3-FR094</t>
  </si>
  <si>
    <t>DR3-FR095</t>
  </si>
  <si>
    <t>DR3-FR096</t>
  </si>
  <si>
    <t>DR3-FR097</t>
  </si>
  <si>
    <t>DR3-FR098</t>
  </si>
  <si>
    <t>DR3-FR099</t>
  </si>
  <si>
    <t>DR3-FR100</t>
  </si>
  <si>
    <t>DR3-FR101</t>
  </si>
  <si>
    <t>DR3-FR102</t>
  </si>
  <si>
    <t>DR3-FR103</t>
  </si>
  <si>
    <t>DR3-FR104</t>
  </si>
  <si>
    <t>DR3-FR105</t>
  </si>
  <si>
    <t>DR3-FR106</t>
  </si>
  <si>
    <t>DR3-FR107</t>
  </si>
  <si>
    <t>DR3-FR108</t>
  </si>
  <si>
    <t>DR3-FR109</t>
  </si>
  <si>
    <t>DR3-FR110</t>
  </si>
  <si>
    <t>DR3-FR111</t>
  </si>
  <si>
    <t>DR3-FR112</t>
  </si>
  <si>
    <t>DR3-FR113</t>
  </si>
  <si>
    <t>DR3-FR114</t>
  </si>
  <si>
    <t>DR3-FR115</t>
  </si>
  <si>
    <t>DR3-FR116</t>
  </si>
  <si>
    <t>DR3-FR117</t>
  </si>
  <si>
    <t>DR3-FR118</t>
  </si>
  <si>
    <t>DR3-FR119</t>
  </si>
  <si>
    <t>DR3-FR120</t>
  </si>
  <si>
    <t>DR3-FR121</t>
  </si>
  <si>
    <t>DR3-FR122</t>
  </si>
  <si>
    <t>DR3-FR123</t>
  </si>
  <si>
    <t>DR3-FR124</t>
  </si>
  <si>
    <t>DR3-FR125</t>
  </si>
  <si>
    <t>DR3-FR126</t>
  </si>
  <si>
    <t>DR3-FR127</t>
  </si>
  <si>
    <t>DR3-FR128</t>
  </si>
  <si>
    <t>DR3-FR129</t>
  </si>
  <si>
    <t>DR3-FR130</t>
  </si>
  <si>
    <t>DR3-FR131</t>
  </si>
  <si>
    <t>DR3-FR132</t>
  </si>
  <si>
    <t>DR3-FR133</t>
  </si>
  <si>
    <t>DR3-FR134</t>
  </si>
  <si>
    <t>DR3-FR135</t>
  </si>
  <si>
    <t>DR3-FR136</t>
  </si>
  <si>
    <t>DR3-FR137</t>
  </si>
  <si>
    <t>DR3-FR138</t>
  </si>
  <si>
    <t>DR3-FR139</t>
  </si>
  <si>
    <t>DR3-FR140</t>
  </si>
  <si>
    <t>DR3-FR141</t>
  </si>
  <si>
    <t>DR3-FR142</t>
  </si>
  <si>
    <t>DR3-FR143</t>
  </si>
  <si>
    <t>DR3-FR144</t>
  </si>
  <si>
    <t>DR3-FR145</t>
  </si>
  <si>
    <t>DR3-FR146</t>
  </si>
  <si>
    <t>DR3-FR147</t>
  </si>
  <si>
    <t>DR3-FR148</t>
  </si>
  <si>
    <t>DR3-FR149</t>
  </si>
  <si>
    <t>DR3-FR150</t>
  </si>
  <si>
    <t>DR3-FR151</t>
  </si>
  <si>
    <t>DR3-FR152</t>
  </si>
  <si>
    <t>DR3-FR153</t>
  </si>
  <si>
    <t>DR3-FR154</t>
  </si>
  <si>
    <t>DR3-FR155</t>
  </si>
  <si>
    <t>DR3-FR156</t>
  </si>
  <si>
    <t>DR3-FR157</t>
  </si>
  <si>
    <t>DR3-FR158</t>
  </si>
  <si>
    <t>DR3-FR159</t>
  </si>
  <si>
    <t>DR3-FR160</t>
  </si>
  <si>
    <t>DR3-FR161</t>
  </si>
  <si>
    <t>DR3-FR162</t>
  </si>
  <si>
    <t>Epées de Ravissement de la Lumiere</t>
  </si>
  <si>
    <t>DR3-FR163</t>
  </si>
  <si>
    <t>DR3-FR164</t>
  </si>
  <si>
    <t>DR3-FR165</t>
  </si>
  <si>
    <t>DR3-FR166</t>
  </si>
  <si>
    <t>DR3-FR167</t>
  </si>
  <si>
    <t>DR3-FR168</t>
  </si>
  <si>
    <t>DR3-FR169</t>
  </si>
  <si>
    <t>DR3-FR170</t>
  </si>
  <si>
    <t>DR3-FR171</t>
  </si>
  <si>
    <t>DR3-FR172</t>
  </si>
  <si>
    <t>DR3-FR173</t>
  </si>
  <si>
    <t>DR3-FR174</t>
  </si>
  <si>
    <t>DR3-FR175</t>
  </si>
  <si>
    <t>Echange d'Âme de Bête</t>
  </si>
  <si>
    <t>DR3-FR176</t>
  </si>
  <si>
    <t>DR3-FR177</t>
  </si>
  <si>
    <t>DR3-FR178</t>
  </si>
  <si>
    <t>DR3-FR179</t>
  </si>
  <si>
    <t>DR3-FR180</t>
  </si>
  <si>
    <t>DR3-FR181</t>
  </si>
  <si>
    <t>DR3-FR182</t>
  </si>
  <si>
    <t>DR3-FR183</t>
  </si>
  <si>
    <t>DR3-FR184</t>
  </si>
  <si>
    <t>DR3-FR185</t>
  </si>
  <si>
    <t>DR3-FR186</t>
  </si>
  <si>
    <t>DR3-FR187</t>
  </si>
  <si>
    <t>DR3-FR188</t>
  </si>
  <si>
    <t>DR3-FR189</t>
  </si>
  <si>
    <t>DR3-FR190</t>
  </si>
  <si>
    <t>DR3-FR191</t>
  </si>
  <si>
    <t>DR3-FR192</t>
  </si>
  <si>
    <t>DR3-FR193</t>
  </si>
  <si>
    <t>DR3-FR194</t>
  </si>
  <si>
    <t>DR3-FR195</t>
  </si>
  <si>
    <t>DR3-FR196</t>
  </si>
  <si>
    <t>DR3-FR197</t>
  </si>
  <si>
    <t>DR3-FR198</t>
  </si>
  <si>
    <t>DR3-FR199</t>
  </si>
  <si>
    <t>DR3-FR200</t>
  </si>
  <si>
    <t>DR3-FR201</t>
  </si>
  <si>
    <t>DR3-FR202</t>
  </si>
  <si>
    <t>DR3-FR203</t>
  </si>
  <si>
    <t>DR3-FR204</t>
  </si>
  <si>
    <t>DR3-FR205</t>
  </si>
  <si>
    <t>DR3-FR206</t>
  </si>
  <si>
    <t>DR3-FR207</t>
  </si>
  <si>
    <t>DR3-FR208</t>
  </si>
  <si>
    <t>DR3-FR209</t>
  </si>
  <si>
    <t>DR3-FR210</t>
  </si>
  <si>
    <t>DR3-FR211</t>
  </si>
  <si>
    <t>DR3-FR212</t>
  </si>
  <si>
    <t>DR3-FR213</t>
  </si>
  <si>
    <t>DR3-FR214</t>
  </si>
  <si>
    <t>Doriado, Maîtresse Elémentaire</t>
  </si>
  <si>
    <t>DR3-FR215</t>
  </si>
  <si>
    <t>Homme-Oiseau de Feu, Héros Elémentaire</t>
  </si>
  <si>
    <t>DR3-FR216</t>
  </si>
  <si>
    <t>DR3-FR217</t>
  </si>
  <si>
    <t>DR3-FR218</t>
  </si>
  <si>
    <t>DR3-FR219</t>
  </si>
  <si>
    <t>DR3-FR220</t>
  </si>
  <si>
    <t>DR3-FR221</t>
  </si>
  <si>
    <t>DR3-FR222</t>
  </si>
  <si>
    <t>DR3-FR223</t>
  </si>
  <si>
    <t>DR3-FR224</t>
  </si>
  <si>
    <t>DR3-FR225</t>
  </si>
  <si>
    <t>DR3-FR226</t>
  </si>
  <si>
    <t>DR3-FR227</t>
  </si>
  <si>
    <t>DR3-FR228</t>
  </si>
  <si>
    <t>DR3-FR229</t>
  </si>
  <si>
    <t>DR3-FR230</t>
  </si>
  <si>
    <t>DR3-FR231</t>
  </si>
  <si>
    <t>DR3-FR232</t>
  </si>
  <si>
    <t>DR3-FR233</t>
  </si>
  <si>
    <t>DR3-FR234</t>
  </si>
  <si>
    <t>DR3-FR235</t>
  </si>
  <si>
    <t>DR3-FR236</t>
  </si>
  <si>
    <t>DR3-FR237</t>
  </si>
  <si>
    <t>DR3-FR238</t>
  </si>
  <si>
    <t>DR3-FR239</t>
  </si>
  <si>
    <t>DR3-FR240</t>
  </si>
  <si>
    <t>DR04-EN001</t>
  </si>
  <si>
    <t>DR04-EN002</t>
  </si>
  <si>
    <t>DR04-EN003</t>
  </si>
  <si>
    <t>Mad Lobster</t>
  </si>
  <si>
    <t>DR04-EN004</t>
  </si>
  <si>
    <t>Jerry Beans Man</t>
  </si>
  <si>
    <t>DR04-EN005</t>
  </si>
  <si>
    <t>Winged Kuriboh LV10</t>
  </si>
  <si>
    <t>DR04-EN006</t>
  </si>
  <si>
    <t>DR04-EN007</t>
  </si>
  <si>
    <t>DR04-EN008</t>
  </si>
  <si>
    <t>DR04-EN009</t>
  </si>
  <si>
    <t>DR04-EN010</t>
  </si>
  <si>
    <t>DR04-EN011</t>
  </si>
  <si>
    <t>DR04-EN012</t>
  </si>
  <si>
    <t>Wroughtweiler</t>
  </si>
  <si>
    <t>DR04-EN013</t>
  </si>
  <si>
    <t>Dark Catapulter</t>
  </si>
  <si>
    <t>DR04-EN014</t>
  </si>
  <si>
    <t>Elemental Hero Bubbleman</t>
  </si>
  <si>
    <t>DR04-EN015</t>
  </si>
  <si>
    <t>DR04-EN016</t>
  </si>
  <si>
    <t>Cybernetic Magician</t>
  </si>
  <si>
    <t>DR04-EN017</t>
  </si>
  <si>
    <t>Cybernetic Cyclopean</t>
  </si>
  <si>
    <t>DR04-EN018</t>
  </si>
  <si>
    <t>Mechanical Hound</t>
  </si>
  <si>
    <t>DR04-EN019</t>
  </si>
  <si>
    <t>Cyber Archfiend</t>
  </si>
  <si>
    <t>DR04-EN020</t>
  </si>
  <si>
    <t>Goblin Elite Attack Force</t>
  </si>
  <si>
    <t>DR04-EN021</t>
  </si>
  <si>
    <t>B.E.S. Crystal Core</t>
  </si>
  <si>
    <t>DR04-EN022</t>
  </si>
  <si>
    <t>Giant Kozaky</t>
  </si>
  <si>
    <t>DR04-EN023</t>
  </si>
  <si>
    <t>Indomitable Fighter Lei Lei</t>
  </si>
  <si>
    <t>DR04-EN024</t>
  </si>
  <si>
    <t>Protective Soul Ailin</t>
  </si>
  <si>
    <t>DR04-EN025</t>
  </si>
  <si>
    <t>DR04-EN026</t>
  </si>
  <si>
    <t>Des Frog</t>
  </si>
  <si>
    <t>DR04-EN027</t>
  </si>
  <si>
    <t>DR04-EN028</t>
  </si>
  <si>
    <t>Poison Draw Frog</t>
  </si>
  <si>
    <t>DR04-EN029</t>
  </si>
  <si>
    <t>Tyranno Infinity</t>
  </si>
  <si>
    <t>DR04-EN030</t>
  </si>
  <si>
    <t>Batteryman C</t>
  </si>
  <si>
    <t>DR04-EN031</t>
  </si>
  <si>
    <t>Ebon Magician Curran</t>
  </si>
  <si>
    <t>DR04-EN032</t>
  </si>
  <si>
    <t>D.D.M. - Different Dimension Master</t>
  </si>
  <si>
    <t>DR04-EN033</t>
  </si>
  <si>
    <t>DR04-EN034</t>
  </si>
  <si>
    <t>UFOroid Fighter</t>
  </si>
  <si>
    <t>DR04-EN035</t>
  </si>
  <si>
    <t>Cyber Twin Dragon</t>
  </si>
  <si>
    <t>DR04-EN036</t>
  </si>
  <si>
    <t>Cyber End Dragon</t>
  </si>
  <si>
    <t>DR04-EN037</t>
  </si>
  <si>
    <t>Power Bond</t>
  </si>
  <si>
    <t>DR04-EN038</t>
  </si>
  <si>
    <t>Fusion Recovery</t>
  </si>
  <si>
    <t>DR04-EN039</t>
  </si>
  <si>
    <t>Miracle Fusion</t>
  </si>
  <si>
    <t>DR04-EN040</t>
  </si>
  <si>
    <t>Dragon's Mirror</t>
  </si>
  <si>
    <t>DR04-EN041</t>
  </si>
  <si>
    <t>System Down</t>
  </si>
  <si>
    <t>DR04-EN042</t>
  </si>
  <si>
    <t>Des Croaking</t>
  </si>
  <si>
    <t>DR04-EN043</t>
  </si>
  <si>
    <t>Pot of Generosity</t>
  </si>
  <si>
    <t>DR04-EN044</t>
  </si>
  <si>
    <t>Shien's Spy</t>
  </si>
  <si>
    <t>DR04-EN045</t>
  </si>
  <si>
    <t>Transcendent Wings</t>
  </si>
  <si>
    <t>DR04-EN046</t>
  </si>
  <si>
    <t>Bubble Shuffle</t>
  </si>
  <si>
    <t>DR04-EN047</t>
  </si>
  <si>
    <t>Spark Blaster</t>
  </si>
  <si>
    <t>DR04-EN048</t>
  </si>
  <si>
    <t>Skyscraper</t>
  </si>
  <si>
    <t>DR04-EN049</t>
  </si>
  <si>
    <t>Fire Darts</t>
  </si>
  <si>
    <t>DR04-EN050</t>
  </si>
  <si>
    <t>Spiritual Earth Art - Kurogane</t>
  </si>
  <si>
    <t>DR04-EN051</t>
  </si>
  <si>
    <t>Spiritual Water Art - Aoi</t>
  </si>
  <si>
    <t>DR04-EN052</t>
  </si>
  <si>
    <t>Spiritual Fire Art - Kurenai</t>
  </si>
  <si>
    <t>DR04-EN053</t>
  </si>
  <si>
    <t>Spiritual Wind Art - Miyabi</t>
  </si>
  <si>
    <t>DR04-EN054</t>
  </si>
  <si>
    <t>A Rival Appears!</t>
  </si>
  <si>
    <t>DR04-EN055</t>
  </si>
  <si>
    <t>Magical Explosion</t>
  </si>
  <si>
    <t>DR04-EN056</t>
  </si>
  <si>
    <t>Rising Energy</t>
  </si>
  <si>
    <t>DR04-EN057</t>
  </si>
  <si>
    <t>D.D. Trap Hole</t>
  </si>
  <si>
    <t>DR04-EN058</t>
  </si>
  <si>
    <t>DR04-EN059</t>
  </si>
  <si>
    <t>Dimension Wall</t>
  </si>
  <si>
    <t>DR04-EN060</t>
  </si>
  <si>
    <t>Prepare to Strike Back</t>
  </si>
  <si>
    <t>DR04-EN061</t>
  </si>
  <si>
    <t>Zure, Knight of Dark World</t>
  </si>
  <si>
    <t>DR04-EN062</t>
  </si>
  <si>
    <t>V-Tiger Jet</t>
  </si>
  <si>
    <t>DR04-EN063</t>
  </si>
  <si>
    <t>Blade Skater</t>
  </si>
  <si>
    <t>DR04-EN064</t>
  </si>
  <si>
    <t>Queen's Knight</t>
  </si>
  <si>
    <t>DR04-EN065</t>
  </si>
  <si>
    <t>Jack's Knight</t>
  </si>
  <si>
    <t>DR04-EN066</t>
  </si>
  <si>
    <t>King's Knight</t>
  </si>
  <si>
    <t>DR04-EN067</t>
  </si>
  <si>
    <t>Elemental Hero Bladedge</t>
  </si>
  <si>
    <t>DR04-EN068</t>
  </si>
  <si>
    <t>Elemental Hero Wildheart</t>
  </si>
  <si>
    <t>DR04-EN069</t>
  </si>
  <si>
    <t>Reborn Zombie</t>
  </si>
  <si>
    <t>DR04-EN070</t>
  </si>
  <si>
    <t>Chthonian Soldier</t>
  </si>
  <si>
    <t>DR04-EN071</t>
  </si>
  <si>
    <t>W-Wing Catapult</t>
  </si>
  <si>
    <t>DR04-EN072</t>
  </si>
  <si>
    <t>Infernal Incinerator</t>
  </si>
  <si>
    <t>DR04-EN073</t>
  </si>
  <si>
    <t>DR04-EN074</t>
  </si>
  <si>
    <t>DR04-EN075</t>
  </si>
  <si>
    <t>Water Dragon</t>
  </si>
  <si>
    <t>DR04-EN076</t>
  </si>
  <si>
    <t>Etoile Cyber</t>
  </si>
  <si>
    <t>DR04-EN077</t>
  </si>
  <si>
    <t>B.E.S. Tetran</t>
  </si>
  <si>
    <t>DR04-EN078</t>
  </si>
  <si>
    <t>Nanobreaker</t>
  </si>
  <si>
    <t>DR04-EN079</t>
  </si>
  <si>
    <t>Rapid-Fire Magician</t>
  </si>
  <si>
    <t>DR04-EN080</t>
  </si>
  <si>
    <t>Beiige, Vanguard of Dark World</t>
  </si>
  <si>
    <t>DR04-EN081</t>
  </si>
  <si>
    <t>Broww, Huntsman of Dark World</t>
  </si>
  <si>
    <t>DR04-EN082</t>
  </si>
  <si>
    <t>Brron, Mad King of Dark World</t>
  </si>
  <si>
    <t>DR04-EN083</t>
  </si>
  <si>
    <t>Sillva, Warlord of Dark World</t>
  </si>
  <si>
    <t>DR04-EN084</t>
  </si>
  <si>
    <t>Goldd, Wu-Lord of Dark World</t>
  </si>
  <si>
    <t>DR04-EN085</t>
  </si>
  <si>
    <t>Scarr, Scout of Dark World</t>
  </si>
  <si>
    <t>DR04-EN086</t>
  </si>
  <si>
    <t>Familiar-Possessed - Aussa</t>
  </si>
  <si>
    <t>DR04-EN087</t>
  </si>
  <si>
    <t>Familiar-Possessed - Eria</t>
  </si>
  <si>
    <t>DR04-EN088</t>
  </si>
  <si>
    <t>Familiar-Possessed - Hiita</t>
  </si>
  <si>
    <t>DR04-EN089</t>
  </si>
  <si>
    <t>Familiar-Possessed - Wynn</t>
  </si>
  <si>
    <t>DR04-EN090</t>
  </si>
  <si>
    <t>VW-Tiger Catapult</t>
  </si>
  <si>
    <t>DR04-EN091</t>
  </si>
  <si>
    <t>VWXYZ-Dragon Catapult Cannon</t>
  </si>
  <si>
    <t>DR04-EN092</t>
  </si>
  <si>
    <t>Cyber Blader</t>
  </si>
  <si>
    <t>DR04-EN093</t>
  </si>
  <si>
    <t>Elemental Hero Rampart Blaster</t>
  </si>
  <si>
    <t>DR04-EN094</t>
  </si>
  <si>
    <t>Elemental Hero Tempest</t>
  </si>
  <si>
    <t>DR04-EN095</t>
  </si>
  <si>
    <t>Elemental Hero Wildedge</t>
  </si>
  <si>
    <t>DR04-EN096</t>
  </si>
  <si>
    <t>Elemental Hero Shining Flare Wingman</t>
  </si>
  <si>
    <t>DR04-EN097</t>
  </si>
  <si>
    <t>Pot of Avarice</t>
  </si>
  <si>
    <t>DR04-EN098</t>
  </si>
  <si>
    <t>Dark World Lightning</t>
  </si>
  <si>
    <t>DR04-EN099</t>
  </si>
  <si>
    <t>Level Modulation</t>
  </si>
  <si>
    <t>DR04-EN100</t>
  </si>
  <si>
    <t>DR04-EN101</t>
  </si>
  <si>
    <t>DR04-EN102</t>
  </si>
  <si>
    <t>Feather Shot</t>
  </si>
  <si>
    <t>DR04-EN103</t>
  </si>
  <si>
    <t>Bonding - H2O</t>
  </si>
  <si>
    <t>DR04-EN104</t>
  </si>
  <si>
    <t>Chthonian Alliance</t>
  </si>
  <si>
    <t>DR04-EN105</t>
  </si>
  <si>
    <t>Armed Changer</t>
  </si>
  <si>
    <t>DR04-EN106</t>
  </si>
  <si>
    <t>Branch!</t>
  </si>
  <si>
    <t>DR04-EN107</t>
  </si>
  <si>
    <t>Boss Rush</t>
  </si>
  <si>
    <t>DR04-EN108</t>
  </si>
  <si>
    <t>Gateway to Dark World</t>
  </si>
  <si>
    <t>DR04-EN109</t>
  </si>
  <si>
    <t>Hero Barrier</t>
  </si>
  <si>
    <t>DR04-EN110</t>
  </si>
  <si>
    <t>Chthonian Blast</t>
  </si>
  <si>
    <t>DR04-EN111</t>
  </si>
  <si>
    <t>The Forces of Darkness</t>
  </si>
  <si>
    <t>DR04-EN112</t>
  </si>
  <si>
    <t>Dark Deal</t>
  </si>
  <si>
    <t>DR04-EN113</t>
  </si>
  <si>
    <t>Simultaneous Loss</t>
  </si>
  <si>
    <t>DR04-EN114</t>
  </si>
  <si>
    <t>Weed Out</t>
  </si>
  <si>
    <t>DR04-EN115</t>
  </si>
  <si>
    <t>The League of Uniform Nomenclature</t>
  </si>
  <si>
    <t>DR04-EN116</t>
  </si>
  <si>
    <t>Roll Out!</t>
  </si>
  <si>
    <t>DR04-EN117</t>
  </si>
  <si>
    <t>Chthonian Polymer</t>
  </si>
  <si>
    <t>DR04-EN118</t>
  </si>
  <si>
    <t>Feather Wind</t>
  </si>
  <si>
    <t>DR04-EN119</t>
  </si>
  <si>
    <t>Non-Fusion Area</t>
  </si>
  <si>
    <t>DR04-EN120</t>
  </si>
  <si>
    <t>Level Limit - Area A</t>
  </si>
  <si>
    <t>DR04-EN121</t>
  </si>
  <si>
    <t>Uria, Lord of Searing Flames</t>
  </si>
  <si>
    <t>DR04-EN122</t>
  </si>
  <si>
    <t>Hamon, Lord of Striking Thunder</t>
  </si>
  <si>
    <t>DR04-EN123</t>
  </si>
  <si>
    <t>Raviel, Lord of Phantasms</t>
  </si>
  <si>
    <t>DR04-EN124</t>
  </si>
  <si>
    <t>Elemental Hero Neo Bubbleman</t>
  </si>
  <si>
    <t>DR04-EN125</t>
  </si>
  <si>
    <t>Hero Kid</t>
  </si>
  <si>
    <t>DR04-EN126</t>
  </si>
  <si>
    <t>Cyber Barrier Dragon</t>
  </si>
  <si>
    <t>DR04-EN127</t>
  </si>
  <si>
    <t>Cyber Laser Dragon</t>
  </si>
  <si>
    <t>DR04-EN128</t>
  </si>
  <si>
    <t>Ancient Gear</t>
  </si>
  <si>
    <t>DR04-EN129</t>
  </si>
  <si>
    <t>Ancient Gear Cannon</t>
  </si>
  <si>
    <t>DR04-EN130</t>
  </si>
  <si>
    <t>Proto-Cyber Dragon</t>
  </si>
  <si>
    <t>DR04-EN131</t>
  </si>
  <si>
    <t>Adhesive Explosive</t>
  </si>
  <si>
    <t>DR04-EN132</t>
  </si>
  <si>
    <t>Machine King Prototype</t>
  </si>
  <si>
    <t>DR04-EN133</t>
  </si>
  <si>
    <t>B.E.S. Covered Core</t>
  </si>
  <si>
    <t>DR04-EN134</t>
  </si>
  <si>
    <t>D.D. Guide</t>
  </si>
  <si>
    <t>DR04-EN135</t>
  </si>
  <si>
    <t>Chain Thrasher</t>
  </si>
  <si>
    <t>DR04-EN136</t>
  </si>
  <si>
    <t>Disciple of the Forbidden Spell</t>
  </si>
  <si>
    <t>DR04-EN137</t>
  </si>
  <si>
    <t>DR04-EN138</t>
  </si>
  <si>
    <t>Parasitic Ticky</t>
  </si>
  <si>
    <t>DR04-EN139</t>
  </si>
  <si>
    <t>DR04-EN140</t>
  </si>
  <si>
    <t>Silent Insect</t>
  </si>
  <si>
    <t>DR04-EN141</t>
  </si>
  <si>
    <t>Chainsaw Insect</t>
  </si>
  <si>
    <t>DR04-EN142</t>
  </si>
  <si>
    <t>Anteatereatingant</t>
  </si>
  <si>
    <t>DR04-EN143</t>
  </si>
  <si>
    <t>Saber Beetle</t>
  </si>
  <si>
    <t>DR04-EN144</t>
  </si>
  <si>
    <t>Doom Dozer</t>
  </si>
  <si>
    <t>DR04-EN145</t>
  </si>
  <si>
    <t>Treeborn Frog</t>
  </si>
  <si>
    <t>DR04-EN146</t>
  </si>
  <si>
    <t>Beelze Frog</t>
  </si>
  <si>
    <t>DR04-EN147</t>
  </si>
  <si>
    <t>Princess Pikeru</t>
  </si>
  <si>
    <t>DR04-EN148</t>
  </si>
  <si>
    <t>Princess Curran</t>
  </si>
  <si>
    <t>DR04-EN149</t>
  </si>
  <si>
    <t>Memory Crusher</t>
  </si>
  <si>
    <t>DR04-EN150</t>
  </si>
  <si>
    <t>Malice Ascendant</t>
  </si>
  <si>
    <t>DR04-EN151</t>
  </si>
  <si>
    <t>Grass Phantom</t>
  </si>
  <si>
    <t>DR04-EN152</t>
  </si>
  <si>
    <t>Sand Moth</t>
  </si>
  <si>
    <t>DR04-EN153</t>
  </si>
  <si>
    <t>Divine Dragon - Excelion</t>
  </si>
  <si>
    <t>DR04-EN154</t>
  </si>
  <si>
    <t>Ruin, Queen of Oblivion</t>
  </si>
  <si>
    <t>DR04-EN155</t>
  </si>
  <si>
    <t>Demise, King of Armageddon</t>
  </si>
  <si>
    <t>DR04-EN156</t>
  </si>
  <si>
    <t>D.3.S. Frog</t>
  </si>
  <si>
    <t>DR04-EN157</t>
  </si>
  <si>
    <t>Hero Heart</t>
  </si>
  <si>
    <t>DR04-EN158</t>
  </si>
  <si>
    <t>Magnet Circle LV2</t>
  </si>
  <si>
    <t>DR04-EN159</t>
  </si>
  <si>
    <t>Ancient Gear Factory</t>
  </si>
  <si>
    <t>DR04-EN160</t>
  </si>
  <si>
    <t>Ancient Gear Drill</t>
  </si>
  <si>
    <t>DR04-EN161</t>
  </si>
  <si>
    <t>Phantasmal Martyrs</t>
  </si>
  <si>
    <t>DR04-EN162</t>
  </si>
  <si>
    <t>Cyclone Boomerang</t>
  </si>
  <si>
    <t>DR04-EN163</t>
  </si>
  <si>
    <t>Symbol of Heritage</t>
  </si>
  <si>
    <t>DR04-EN164</t>
  </si>
  <si>
    <t>Trial of the Princesses</t>
  </si>
  <si>
    <t>DR04-EN165</t>
  </si>
  <si>
    <t>Photon Generator Unit</t>
  </si>
  <si>
    <t>DR04-EN166</t>
  </si>
  <si>
    <t>End of the World</t>
  </si>
  <si>
    <t>DR04-EN167</t>
  </si>
  <si>
    <t>Ancient Gear Castle</t>
  </si>
  <si>
    <t>DR04-EN168</t>
  </si>
  <si>
    <t>DR04-EN169</t>
  </si>
  <si>
    <t>Super Junior Confrontation</t>
  </si>
  <si>
    <t>DR04-EN170</t>
  </si>
  <si>
    <t>Miracle Kids</t>
  </si>
  <si>
    <t>DR04-EN171</t>
  </si>
  <si>
    <t>Attack Reflector Unit</t>
  </si>
  <si>
    <t>DR04-EN172</t>
  </si>
  <si>
    <t>Damage Condenser</t>
  </si>
  <si>
    <t>DR04-EN173</t>
  </si>
  <si>
    <t>Karma Cut</t>
  </si>
  <si>
    <t>DR04-EN174</t>
  </si>
  <si>
    <t>Next to be Lost</t>
  </si>
  <si>
    <t>DR04-EN175</t>
  </si>
  <si>
    <t>Generation Shift</t>
  </si>
  <si>
    <t>DR04-EN176</t>
  </si>
  <si>
    <t>Full Salvo</t>
  </si>
  <si>
    <t>DR04-EN177</t>
  </si>
  <si>
    <t>Success Probability 0%</t>
  </si>
  <si>
    <t>DR04-EN178</t>
  </si>
  <si>
    <t>Option Hunter</t>
  </si>
  <si>
    <t>DR04-EN179</t>
  </si>
  <si>
    <t>Goblin Out of the Frying Pan</t>
  </si>
  <si>
    <t>DR04-EN180</t>
  </si>
  <si>
    <t>Malfunction</t>
  </si>
  <si>
    <t>DR04-EN181</t>
  </si>
  <si>
    <t>Destiny Hero - Doom Lord</t>
  </si>
  <si>
    <t>DR04-EN182</t>
  </si>
  <si>
    <t>Destiny Hero - Captain Tenacious</t>
  </si>
  <si>
    <t>DR04-EN183</t>
  </si>
  <si>
    <t>Destiny Hero - Diamond Dude</t>
  </si>
  <si>
    <t>DR04-EN184</t>
  </si>
  <si>
    <t>Destiny Hero - Dreadmaster</t>
  </si>
  <si>
    <t>DR04-EN185</t>
  </si>
  <si>
    <t>DR04-EN186</t>
  </si>
  <si>
    <t>Cyber Gymnast</t>
  </si>
  <si>
    <t>DR04-EN187</t>
  </si>
  <si>
    <t>DR04-EN188</t>
  </si>
  <si>
    <t>DR04-EN189</t>
  </si>
  <si>
    <t>DR04-EN190</t>
  </si>
  <si>
    <t>Searchlightman</t>
  </si>
  <si>
    <t>DR04-EN191</t>
  </si>
  <si>
    <t>Victory Viper XX03</t>
  </si>
  <si>
    <t>DR04-EN192</t>
  </si>
  <si>
    <t>Swift Birdman Joe</t>
  </si>
  <si>
    <t>DR04-EN193</t>
  </si>
  <si>
    <t>Harpie's Pet Baby Dragon</t>
  </si>
  <si>
    <t>DR04-EN194</t>
  </si>
  <si>
    <t>Majestic Mech - Senku</t>
  </si>
  <si>
    <t>DR04-EN195</t>
  </si>
  <si>
    <t>Majestic Mech - Ohka</t>
  </si>
  <si>
    <t>DR04-EN196</t>
  </si>
  <si>
    <t>Majestic Mech - Goryu</t>
  </si>
  <si>
    <t>DR04-EN197</t>
  </si>
  <si>
    <t>Royal Knight</t>
  </si>
  <si>
    <t>DR04-EN198</t>
  </si>
  <si>
    <t>Herald of Green Light</t>
  </si>
  <si>
    <t>DR04-EN199</t>
  </si>
  <si>
    <t>Herald of Purple Light</t>
  </si>
  <si>
    <t>DR04-EN200</t>
  </si>
  <si>
    <t>Bountiful Artemis</t>
  </si>
  <si>
    <t>DR04-EN201</t>
  </si>
  <si>
    <t>Layard the Liberator</t>
  </si>
  <si>
    <t>DR04-EN202</t>
  </si>
  <si>
    <t>Banisher of the Radiance</t>
  </si>
  <si>
    <t>DR04-EN203</t>
  </si>
  <si>
    <t>Voltanis the Adjudicator</t>
  </si>
  <si>
    <t>DR04-EN204</t>
  </si>
  <si>
    <t>Guard Dog</t>
  </si>
  <si>
    <t>DR04-EN205</t>
  </si>
  <si>
    <t>Whirlwind Weasel</t>
  </si>
  <si>
    <t>DR04-EN206</t>
  </si>
  <si>
    <t>Avalanching Aussa</t>
  </si>
  <si>
    <t>DR04-EN207</t>
  </si>
  <si>
    <t>Raging Eria</t>
  </si>
  <si>
    <t>DR04-EN208</t>
  </si>
  <si>
    <t>Blazing Hiita</t>
  </si>
  <si>
    <t>DR04-EN209</t>
  </si>
  <si>
    <t>Storming Wynn</t>
  </si>
  <si>
    <t>DR04-EN210</t>
  </si>
  <si>
    <t>Batteryman D</t>
  </si>
  <si>
    <t>DR04-EN211</t>
  </si>
  <si>
    <t>Super-Electromagnetic Voltech Dragon</t>
  </si>
  <si>
    <t>DR04-EN212</t>
  </si>
  <si>
    <t>Elemental Hero Phoenix Enforcer</t>
  </si>
  <si>
    <t>DR04-EN213</t>
  </si>
  <si>
    <t>Elemental Hero Shining Phoenix Enforcer</t>
  </si>
  <si>
    <t>DR04-EN214</t>
  </si>
  <si>
    <t>Elemental Hero Mariner</t>
  </si>
  <si>
    <t>DR04-EN215</t>
  </si>
  <si>
    <t>Elemental Hero Wild Wingman</t>
  </si>
  <si>
    <t>DR04-EN216</t>
  </si>
  <si>
    <t>Elemental Hero Necroid Shaman</t>
  </si>
  <si>
    <t>DR04-EN217</t>
  </si>
  <si>
    <t>Misfortune</t>
  </si>
  <si>
    <t>DR04-EN218</t>
  </si>
  <si>
    <t>H - Heated Heart</t>
  </si>
  <si>
    <t>DR04-EN219</t>
  </si>
  <si>
    <t>E - Emergency Call</t>
  </si>
  <si>
    <t>DR04-EN220</t>
  </si>
  <si>
    <t>R - Righteous Justice</t>
  </si>
  <si>
    <t>DR04-EN221</t>
  </si>
  <si>
    <t>O - Oversoul</t>
  </si>
  <si>
    <t>DR04-EN222</t>
  </si>
  <si>
    <t>HERO Flash!!</t>
  </si>
  <si>
    <t>DR04-EN223</t>
  </si>
  <si>
    <t>Power Capsule</t>
  </si>
  <si>
    <t>DR04-EN224</t>
  </si>
  <si>
    <t>Celestial Transformation</t>
  </si>
  <si>
    <t>DR04-EN225</t>
  </si>
  <si>
    <t>Guard Penalty</t>
  </si>
  <si>
    <t>DR04-EN226</t>
  </si>
  <si>
    <t>Grand Convergence</t>
  </si>
  <si>
    <t>DR04-EN227</t>
  </si>
  <si>
    <t>Dimensional Fissure</t>
  </si>
  <si>
    <t>DR04-EN228</t>
  </si>
  <si>
    <t>Clock Tower Prison</t>
  </si>
  <si>
    <t>DR04-EN229</t>
  </si>
  <si>
    <t>Life Equalizer</t>
  </si>
  <si>
    <t>DR04-EN230</t>
  </si>
  <si>
    <t>Elemental Recharge</t>
  </si>
  <si>
    <t>DR04-EN231</t>
  </si>
  <si>
    <t>Destruction of Destiny</t>
  </si>
  <si>
    <t>DR04-EN232</t>
  </si>
  <si>
    <t>Destiny Signal</t>
  </si>
  <si>
    <t>DR04-EN233</t>
  </si>
  <si>
    <t>D - Time</t>
  </si>
  <si>
    <t>DR04-EN234</t>
  </si>
  <si>
    <t>D - Shield</t>
  </si>
  <si>
    <t>DR04-EN235</t>
  </si>
  <si>
    <t>Icarus Attack</t>
  </si>
  <si>
    <t>DR04-EN236</t>
  </si>
  <si>
    <t>Elemental Absorber</t>
  </si>
  <si>
    <t>DR04-EN237</t>
  </si>
  <si>
    <t>DR04-EN238</t>
  </si>
  <si>
    <t>Miraculous Descent</t>
  </si>
  <si>
    <t>DR04-EN239</t>
  </si>
  <si>
    <t>Shattered Axe</t>
  </si>
  <si>
    <t>DR04-EN240</t>
  </si>
  <si>
    <t>Forced Back</t>
  </si>
  <si>
    <t>DR04-EN241</t>
  </si>
  <si>
    <t>Satellite Cannon</t>
  </si>
  <si>
    <t>DR04-EN242</t>
  </si>
  <si>
    <t>Gilford the Lightning</t>
  </si>
  <si>
    <t>DR04-EN243</t>
  </si>
  <si>
    <t>Exarion Universe</t>
  </si>
  <si>
    <t>DR04-EN244</t>
  </si>
  <si>
    <t>D.D. Assailant</t>
  </si>
  <si>
    <t>DR04-EN245</t>
  </si>
  <si>
    <t>Kaibaman</t>
  </si>
  <si>
    <t>GLD1-FR001</t>
  </si>
  <si>
    <t>GLD1-FR002</t>
  </si>
  <si>
    <t>GLD1-FR003</t>
  </si>
  <si>
    <t>Gold Rare</t>
  </si>
  <si>
    <t>GLD1-FR004</t>
  </si>
  <si>
    <t>GLD1-FR005</t>
  </si>
  <si>
    <t>GLD1-FR006</t>
  </si>
  <si>
    <t>GLD1-FR007</t>
  </si>
  <si>
    <t>Scorpion aux 8 Pinces</t>
  </si>
  <si>
    <t>GLD1-FR008</t>
  </si>
  <si>
    <t>GLD1-FR009</t>
  </si>
  <si>
    <t>GLD1-FR010</t>
  </si>
  <si>
    <t>GLD1-FR011</t>
  </si>
  <si>
    <t>GLD1-FR012</t>
  </si>
  <si>
    <t>GLD1-FR013</t>
  </si>
  <si>
    <t>GLD1-FR014</t>
  </si>
  <si>
    <t>GLD1-FR015</t>
  </si>
  <si>
    <t>GLD1-FR016</t>
  </si>
  <si>
    <t>GLD1-FR017</t>
  </si>
  <si>
    <t>GLD1-FR018</t>
  </si>
  <si>
    <t>GLD1-FR019</t>
  </si>
  <si>
    <t>GLD1-FR020</t>
  </si>
  <si>
    <t>Dragon Rare Métallique</t>
  </si>
  <si>
    <t>GLD1-FR021</t>
  </si>
  <si>
    <t>GLD1-FR022</t>
  </si>
  <si>
    <t>GLD1-FR023</t>
  </si>
  <si>
    <t>GLD1-FR024</t>
  </si>
  <si>
    <t>GLD1-FR025</t>
  </si>
  <si>
    <t>GLD1-FR026</t>
  </si>
  <si>
    <t>GLD1-FR027</t>
  </si>
  <si>
    <t>GLD1-FR028</t>
  </si>
  <si>
    <t>Dragon Ultime aux Yeux Bleus</t>
  </si>
  <si>
    <t>GLD1-FR029</t>
  </si>
  <si>
    <t>GLD1-FR030</t>
  </si>
  <si>
    <t>GLD1-FR031</t>
  </si>
  <si>
    <t>GLD1-FR032</t>
  </si>
  <si>
    <t>GLD1-FR033</t>
  </si>
  <si>
    <t>GLD1-FR034</t>
  </si>
  <si>
    <t>GLD1-FR035</t>
  </si>
  <si>
    <t>GLD1-FR036</t>
  </si>
  <si>
    <t>Corps Brumeux</t>
  </si>
  <si>
    <t>GLD1-FR037</t>
  </si>
  <si>
    <t>GLD1-FR038</t>
  </si>
  <si>
    <t>Virus Broyeur de Carte</t>
  </si>
  <si>
    <t>GLD1-FR039</t>
  </si>
  <si>
    <t>GLD1-FR040</t>
  </si>
  <si>
    <t>GLD1-FR041</t>
  </si>
  <si>
    <t>GLD1-FR042</t>
  </si>
  <si>
    <t>GLD1-FR043</t>
  </si>
  <si>
    <t>GLD1-FR044</t>
  </si>
  <si>
    <t>GLD1-FR045</t>
  </si>
  <si>
    <t>GLD2-FR001</t>
  </si>
  <si>
    <t>GLD2-FR002</t>
  </si>
  <si>
    <t>Des Volstgalph</t>
  </si>
  <si>
    <t>GLD2-FR003</t>
  </si>
  <si>
    <t>GLD2-FR004</t>
  </si>
  <si>
    <t>GLD2-FR005</t>
  </si>
  <si>
    <t>Pillard Rigoureux</t>
  </si>
  <si>
    <t>GLD2-FR006</t>
  </si>
  <si>
    <t>GLD2-FR007</t>
  </si>
  <si>
    <t>GLD2-FR008</t>
  </si>
  <si>
    <t>GLD2-FR009</t>
  </si>
  <si>
    <t>GLD2-FR010</t>
  </si>
  <si>
    <t>GLD2-FR011</t>
  </si>
  <si>
    <t>Bête Fantôme Ailes-Croisées</t>
  </si>
  <si>
    <t>GLD2-FR012</t>
  </si>
  <si>
    <t>Bête Fantôme Corne-Sauvage</t>
  </si>
  <si>
    <t>GLD2-FR013</t>
  </si>
  <si>
    <t>Bête Fantôme Pégase-Tonnerre</t>
  </si>
  <si>
    <t>GLD2-FR014</t>
  </si>
  <si>
    <t>GLD2-FR015</t>
  </si>
  <si>
    <t>GLD2-FR016</t>
  </si>
  <si>
    <t>GLD2-FR017</t>
  </si>
  <si>
    <t>GLD2-FR018</t>
  </si>
  <si>
    <t>GLD2-FR019</t>
  </si>
  <si>
    <t>GLD2-FR020</t>
  </si>
  <si>
    <t>GLD2-FR021</t>
  </si>
  <si>
    <t>GLD2-FR022</t>
  </si>
  <si>
    <t>GLD2-FR023</t>
  </si>
  <si>
    <t>GLD2-FR024</t>
  </si>
  <si>
    <t>GLD2-FR025</t>
  </si>
  <si>
    <t>GLD2-FR026</t>
  </si>
  <si>
    <t>GLD2-FR027</t>
  </si>
  <si>
    <t>GLD2-FR028</t>
  </si>
  <si>
    <t>GLD2-FR029</t>
  </si>
  <si>
    <t>GLD2-FR030</t>
  </si>
  <si>
    <t>GLD2-FR031</t>
  </si>
  <si>
    <t>Dragon Armé des Ténébres</t>
  </si>
  <si>
    <t>GLD2-FR032</t>
  </si>
  <si>
    <t>GLD2-FR033</t>
  </si>
  <si>
    <t>Caius, le Monarque des Ombres</t>
  </si>
  <si>
    <t>GLD2-FR034</t>
  </si>
  <si>
    <t>L'Exile de l'Être Malfaisant</t>
  </si>
  <si>
    <t>GLD2-FR035</t>
  </si>
  <si>
    <t>Elimination Guerrière</t>
  </si>
  <si>
    <t>GLD2-FR036</t>
  </si>
  <si>
    <t>GLD2-FR037</t>
  </si>
  <si>
    <t>Contrôle Mental</t>
  </si>
  <si>
    <t>GLD2-FR038</t>
  </si>
  <si>
    <t>GLD2-FR039</t>
  </si>
  <si>
    <t>GLD2-FR040</t>
  </si>
  <si>
    <t>GLD2-FR041</t>
  </si>
  <si>
    <t>GLD2-FR042</t>
  </si>
  <si>
    <t>GLD2-FR043</t>
  </si>
  <si>
    <t>GLD2-FR044</t>
  </si>
  <si>
    <t>GLD2-FR045</t>
  </si>
  <si>
    <t>GLD2-FR046</t>
  </si>
  <si>
    <t>GLD2-FR047</t>
  </si>
  <si>
    <t>GLD2-FR048</t>
  </si>
  <si>
    <t>GLD2-FR049</t>
  </si>
  <si>
    <t>GLD2-FR050</t>
  </si>
  <si>
    <t>GLD3-FR001</t>
  </si>
  <si>
    <t>Protecteur de la Vallée de Brume</t>
  </si>
  <si>
    <t>GLD3-FR002</t>
  </si>
  <si>
    <t>Dragon Cruel</t>
  </si>
  <si>
    <t>GLD3-FR003</t>
  </si>
  <si>
    <t>Chasseresse Amazonesse</t>
  </si>
  <si>
    <t>GLD3-FR004</t>
  </si>
  <si>
    <t>GLD3-FR005</t>
  </si>
  <si>
    <t>GLD3-FR006</t>
  </si>
  <si>
    <t>GLD3-FR007</t>
  </si>
  <si>
    <t>GLD3-FR008</t>
  </si>
  <si>
    <t>GLD3-FR009</t>
  </si>
  <si>
    <t>Malveillant - Héros de la Destinée</t>
  </si>
  <si>
    <t>GLD3-FR010</t>
  </si>
  <si>
    <t>GLD3-FR011</t>
  </si>
  <si>
    <t>GLD3-FR012</t>
  </si>
  <si>
    <t>Dragon Détonant</t>
  </si>
  <si>
    <t>GLD3-FR013</t>
  </si>
  <si>
    <t>GLD3-FR014</t>
  </si>
  <si>
    <t>Prisme, Héros Elémentaire</t>
  </si>
  <si>
    <t>GLD3-FR015</t>
  </si>
  <si>
    <t>Alchimiste Dimensionnel</t>
  </si>
  <si>
    <t>GLD3-FR016</t>
  </si>
  <si>
    <t>GLD3-FR017</t>
  </si>
  <si>
    <t>Amazonesse avec Chaîne</t>
  </si>
  <si>
    <t>GLD3-FR018</t>
  </si>
  <si>
    <t>Mezuki</t>
  </si>
  <si>
    <t>GLD3-FR019</t>
  </si>
  <si>
    <t>Zombie Epidémique</t>
  </si>
  <si>
    <t>GLD3-FR020</t>
  </si>
  <si>
    <t>Rai-Oh le Roi du Tonnerre</t>
  </si>
  <si>
    <t>GLD3-FR021</t>
  </si>
  <si>
    <t>GLD3-FR022</t>
  </si>
  <si>
    <t>GLD3-FR023</t>
  </si>
  <si>
    <t>GLD3-FR024</t>
  </si>
  <si>
    <t>GLD3-FR025</t>
  </si>
  <si>
    <t>GLD3-FR026</t>
  </si>
  <si>
    <t>GLD3-FR027</t>
  </si>
  <si>
    <t>Archdémon Enfernité</t>
  </si>
  <si>
    <t>GLD3-FR028</t>
  </si>
  <si>
    <t>Nain Enfernité</t>
  </si>
  <si>
    <t>GLD3-FR029</t>
  </si>
  <si>
    <t>Gardien Enfernité</t>
  </si>
  <si>
    <t>GLD3-FR030</t>
  </si>
  <si>
    <t>Reese, Maîtresse de la Glace</t>
  </si>
  <si>
    <t>GLD3-FR031</t>
  </si>
  <si>
    <t>Chenille Paralysante de la Barrière de Glace</t>
  </si>
  <si>
    <t>GLD3-FR032</t>
  </si>
  <si>
    <t>Condor de Brume</t>
  </si>
  <si>
    <t>GLD3-FR033</t>
  </si>
  <si>
    <t>Maître du Vent de la Vallée de Brume</t>
  </si>
  <si>
    <t>GLD3-FR034</t>
  </si>
  <si>
    <t>Ver - Falco</t>
  </si>
  <si>
    <t>GLD3-FR035</t>
  </si>
  <si>
    <t>Ver - Gurus</t>
  </si>
  <si>
    <t>GLD3-FR036</t>
  </si>
  <si>
    <t>Ver - Hope</t>
  </si>
  <si>
    <t>GLD3-FR037</t>
  </si>
  <si>
    <t>GLD3-FR038</t>
  </si>
  <si>
    <t>GLD3-FR039</t>
  </si>
  <si>
    <t>GLD3-FR040</t>
  </si>
  <si>
    <t>GLD3-FR041</t>
  </si>
  <si>
    <t>GLD3-FR042</t>
  </si>
  <si>
    <t>GLD3-FR043</t>
  </si>
  <si>
    <t>GLD3-FR044</t>
  </si>
  <si>
    <t>Pioche de la Destinée</t>
  </si>
  <si>
    <t>GLD3-FR045</t>
  </si>
  <si>
    <t>GLD3-FR046</t>
  </si>
  <si>
    <t>GLD3-FR047</t>
  </si>
  <si>
    <t>GLD3-FR048</t>
  </si>
  <si>
    <t>Bouclier Magique de Bras</t>
  </si>
  <si>
    <t>GLD3-FR049</t>
  </si>
  <si>
    <t>GLD3-FR050</t>
  </si>
  <si>
    <t>GLD4-FR001</t>
  </si>
  <si>
    <t>Bouclier Millénaire</t>
  </si>
  <si>
    <t>GLD4-FR002</t>
  </si>
  <si>
    <t>Machine Pendule</t>
  </si>
  <si>
    <t>GLD4-FR003</t>
  </si>
  <si>
    <t>GLD4-FR004</t>
  </si>
  <si>
    <t>GLD4-FR005</t>
  </si>
  <si>
    <t>Roi-Bête des Marais</t>
  </si>
  <si>
    <t>GLD4-FR006</t>
  </si>
  <si>
    <t>Versago, le Destructeur</t>
  </si>
  <si>
    <t>GLD4-FR007</t>
  </si>
  <si>
    <t>GLD4-FR008</t>
  </si>
  <si>
    <t>Déesse des Caprices</t>
  </si>
  <si>
    <t>GLD4-FR009</t>
  </si>
  <si>
    <t>GLD4-FR010</t>
  </si>
  <si>
    <t>GLD4-FR011</t>
  </si>
  <si>
    <t>GLD4-FR012</t>
  </si>
  <si>
    <t>GLD4-FR013</t>
  </si>
  <si>
    <t>GLD4-FR014</t>
  </si>
  <si>
    <t>Dragon aux Cornes Blanches</t>
  </si>
  <si>
    <t>GLD4-FR015</t>
  </si>
  <si>
    <t>Magicienne des Ténèbres Toon</t>
  </si>
  <si>
    <t>GLD4-FR016</t>
  </si>
  <si>
    <t>GLD4-FR017</t>
  </si>
  <si>
    <t>GLD4-FR018</t>
  </si>
  <si>
    <t>GLD4-FR019</t>
  </si>
  <si>
    <t>GLD4-FR020</t>
  </si>
  <si>
    <t>GLD4-FR021</t>
  </si>
  <si>
    <t>GLD4-FR022</t>
  </si>
  <si>
    <t>GLD4-FR023</t>
  </si>
  <si>
    <t>Cavalier Squelette Deathcalibur</t>
  </si>
  <si>
    <t>GLD4-FR024</t>
  </si>
  <si>
    <t>GLD4-FR025</t>
  </si>
  <si>
    <t>GLD4-FR026</t>
  </si>
  <si>
    <t>GLD4-FR027</t>
  </si>
  <si>
    <t>Prêtre Invocateur</t>
  </si>
  <si>
    <t>GLD4-FR028</t>
  </si>
  <si>
    <t>Dragon de la Genèse</t>
  </si>
  <si>
    <t>GLD4-FR029</t>
  </si>
  <si>
    <t>Orichalchos Shunoros</t>
  </si>
  <si>
    <t>GLD4-FR030</t>
  </si>
  <si>
    <t>Obelisk, le Tourmenteur</t>
  </si>
  <si>
    <t>GLD4-FR031</t>
  </si>
  <si>
    <t>Dragon à Cinq Têtes</t>
  </si>
  <si>
    <t>GLD4-FR032</t>
  </si>
  <si>
    <t>GLD4-FR033</t>
  </si>
  <si>
    <t>Sécheresse Eternelle</t>
  </si>
  <si>
    <t>GLD4-FR034</t>
  </si>
  <si>
    <t>Aérosol de Destruction</t>
  </si>
  <si>
    <t>GLD4-FR035</t>
  </si>
  <si>
    <t>Bourse des Âmes</t>
  </si>
  <si>
    <t>GLD4-FR036</t>
  </si>
  <si>
    <t>GLD4-FR037</t>
  </si>
  <si>
    <t>Dé Gracieux</t>
  </si>
  <si>
    <t>GLD4-FR038</t>
  </si>
  <si>
    <t>Pierre de Sagesse</t>
  </si>
  <si>
    <t>GLD4-FR039</t>
  </si>
  <si>
    <t>GLD4-FR040</t>
  </si>
  <si>
    <t>GLD4-FR041</t>
  </si>
  <si>
    <t>GLD4-FR042</t>
  </si>
  <si>
    <t>GLD4-FR043</t>
  </si>
  <si>
    <t>Transaction</t>
  </si>
  <si>
    <t>GLD4-FR044</t>
  </si>
  <si>
    <t>GLD4-FR045</t>
  </si>
  <si>
    <t>GLD4-FR046</t>
  </si>
  <si>
    <t>Dé-Crâne</t>
  </si>
  <si>
    <t>GLD4-FR047</t>
  </si>
  <si>
    <t>GLD4-FR048</t>
  </si>
  <si>
    <t>GLD4-FR049</t>
  </si>
  <si>
    <t>GLD4-FR050</t>
  </si>
  <si>
    <t>GLD5-FR001</t>
  </si>
  <si>
    <t>Gold Ghost</t>
  </si>
  <si>
    <t>GLD5-FR002</t>
  </si>
  <si>
    <t>GLD5-FR003</t>
  </si>
  <si>
    <t>GLD5-FR004</t>
  </si>
  <si>
    <t>GLD5-FR005</t>
  </si>
  <si>
    <t>GLD5-FR006</t>
  </si>
  <si>
    <t>GLD5-FR007</t>
  </si>
  <si>
    <t>GLD5-FR008</t>
  </si>
  <si>
    <t>GLD5-FR009</t>
  </si>
  <si>
    <t>GLD5-FR010</t>
  </si>
  <si>
    <t>GLD5-FR011</t>
  </si>
  <si>
    <t>GLD5-FR012</t>
  </si>
  <si>
    <t>GLD5-FR013</t>
  </si>
  <si>
    <t>GLD5-FR014</t>
  </si>
  <si>
    <t>GLD5-FR015</t>
  </si>
  <si>
    <t>GLD5-FR016</t>
  </si>
  <si>
    <t>GLD5-FR017</t>
  </si>
  <si>
    <t>GLD5-FR018</t>
  </si>
  <si>
    <t>GLD5-FR019</t>
  </si>
  <si>
    <t>GLD5-FR020</t>
  </si>
  <si>
    <t>Gernia</t>
  </si>
  <si>
    <t>GLD5-FR021</t>
  </si>
  <si>
    <t>GLD5-FR022</t>
  </si>
  <si>
    <t>GLD5-FR023</t>
  </si>
  <si>
    <t>GLD5-FR024</t>
  </si>
  <si>
    <t>Gorz, l'Emissaire des Ténèbres</t>
  </si>
  <si>
    <t>GLD5-FR025</t>
  </si>
  <si>
    <t>GLD5-FR026</t>
  </si>
  <si>
    <t>Grimro Mythologique</t>
  </si>
  <si>
    <t>GLD5-FR027</t>
  </si>
  <si>
    <t>Maître Hypérion</t>
  </si>
  <si>
    <t>GLD5-FR028</t>
  </si>
  <si>
    <t>Grapha, Seigneur Dragon du Monde Ténébreux</t>
  </si>
  <si>
    <t>GLD5-FR029</t>
  </si>
  <si>
    <t>Sephylon, le Seigneur Ultime du Temps</t>
  </si>
  <si>
    <t>GLD5-FR030</t>
  </si>
  <si>
    <t>GLD5-FR031</t>
  </si>
  <si>
    <t>Brionac, Dragon de la Barrière de Glace</t>
  </si>
  <si>
    <t>GLD5-FR032</t>
  </si>
  <si>
    <t>Lion Naturia</t>
  </si>
  <si>
    <t>GLD5-FR033</t>
  </si>
  <si>
    <t>Barkion Naturia</t>
  </si>
  <si>
    <t>GLD5-FR034</t>
  </si>
  <si>
    <t>GLD5-FR035</t>
  </si>
  <si>
    <t>GLD5-FR036</t>
  </si>
  <si>
    <t>Numéro 39 : Utopie</t>
  </si>
  <si>
    <t>GLD5-FR037</t>
  </si>
  <si>
    <t>GLD5-FR038</t>
  </si>
  <si>
    <t>GLD5-FR039</t>
  </si>
  <si>
    <t>GLD5-FR040</t>
  </si>
  <si>
    <t>GLD5-FR041</t>
  </si>
  <si>
    <t>Rangement Livre de Magie</t>
  </si>
  <si>
    <t>GLD5-FR042</t>
  </si>
  <si>
    <t>GLD5-FR043</t>
  </si>
  <si>
    <t>GLD5-FR044</t>
  </si>
  <si>
    <t>GLD5-FR045</t>
  </si>
  <si>
    <t>GLD5-FR046</t>
  </si>
  <si>
    <t>GLD5-FR047</t>
  </si>
  <si>
    <t>GLD5-FR048</t>
  </si>
  <si>
    <t>GLD5-FR049</t>
  </si>
  <si>
    <t>GLD5-FR050</t>
  </si>
  <si>
    <t>L'Incarnation d'Apophis</t>
  </si>
  <si>
    <t>GLD5-FR051</t>
  </si>
  <si>
    <t>GLD5-FR052</t>
  </si>
  <si>
    <t>Chemin Lumière d'Etoile</t>
  </si>
  <si>
    <t>GLD5-FR053</t>
  </si>
  <si>
    <t>GLD5-FR054</t>
  </si>
  <si>
    <t>GLD5-FR055</t>
  </si>
  <si>
    <t>RP01-FR000</t>
  </si>
  <si>
    <t>RP01-FR001</t>
  </si>
  <si>
    <t>RP01-FR002</t>
  </si>
  <si>
    <t>RP01-FR003</t>
  </si>
  <si>
    <t>RP01-FR004</t>
  </si>
  <si>
    <t>RP01-FR005</t>
  </si>
  <si>
    <t>RP01-FR006</t>
  </si>
  <si>
    <t>RP01-FR007</t>
  </si>
  <si>
    <t>RP01-FR008</t>
  </si>
  <si>
    <t>RP01-FR009</t>
  </si>
  <si>
    <t>RP01-FR010</t>
  </si>
  <si>
    <t>RP01-FR011</t>
  </si>
  <si>
    <t>RP01-FR012</t>
  </si>
  <si>
    <t>RP01-FR013</t>
  </si>
  <si>
    <t>RP01-FR014</t>
  </si>
  <si>
    <t>RP01-FR015</t>
  </si>
  <si>
    <t>RP01-FR016</t>
  </si>
  <si>
    <t>RP01-FR017</t>
  </si>
  <si>
    <t>RP01-FR018</t>
  </si>
  <si>
    <t>RP01-FR019</t>
  </si>
  <si>
    <t>RP01-FR020</t>
  </si>
  <si>
    <t>RP01-FR021</t>
  </si>
  <si>
    <t>RP01-FR022</t>
  </si>
  <si>
    <t>RP01-FR023</t>
  </si>
  <si>
    <t>RP01-FR024</t>
  </si>
  <si>
    <t>RP01-FR025</t>
  </si>
  <si>
    <t>RP01-FR026</t>
  </si>
  <si>
    <t>RP01-FR027</t>
  </si>
  <si>
    <t>RP01-FR028</t>
  </si>
  <si>
    <t>RP01-FR029</t>
  </si>
  <si>
    <t>Égotiste Élégant</t>
  </si>
  <si>
    <t>RP01-FR030</t>
  </si>
  <si>
    <t>RP01-FR031</t>
  </si>
  <si>
    <t>RP01-FR032</t>
  </si>
  <si>
    <t>RP01-FR033</t>
  </si>
  <si>
    <t>RP01-FR034</t>
  </si>
  <si>
    <t>RP01-FR035</t>
  </si>
  <si>
    <t>RP01-FR036</t>
  </si>
  <si>
    <t>RP01-FR037</t>
  </si>
  <si>
    <t>RP01-FR038</t>
  </si>
  <si>
    <t>RP01-FR039</t>
  </si>
  <si>
    <t>RP01-FR040</t>
  </si>
  <si>
    <t>RP01-FR041</t>
  </si>
  <si>
    <t>RP01-FR042</t>
  </si>
  <si>
    <t>RP01-FR043</t>
  </si>
  <si>
    <t>RP01-FR044</t>
  </si>
  <si>
    <t>RP01-FR045</t>
  </si>
  <si>
    <t>RP01-FR046</t>
  </si>
  <si>
    <t>RP01-FR047</t>
  </si>
  <si>
    <t>RP01-FR048</t>
  </si>
  <si>
    <t>RP01-FR049</t>
  </si>
  <si>
    <t>RP01-FR050</t>
  </si>
  <si>
    <t>RP01-FR051</t>
  </si>
  <si>
    <t>RP01-FR052</t>
  </si>
  <si>
    <t>RP01-FR053</t>
  </si>
  <si>
    <t>RP01-FR054</t>
  </si>
  <si>
    <t>RP01-FR055</t>
  </si>
  <si>
    <t>RP01-FR056</t>
  </si>
  <si>
    <t>RP01-FR057</t>
  </si>
  <si>
    <t>RP01-FR058</t>
  </si>
  <si>
    <t>RP01-FR059</t>
  </si>
  <si>
    <t>RP01-FR060</t>
  </si>
  <si>
    <t>RP01-FR061</t>
  </si>
  <si>
    <t>RP01-FR062</t>
  </si>
  <si>
    <t>RP01-FR063</t>
  </si>
  <si>
    <t>RP01-FR064</t>
  </si>
  <si>
    <t>RP01-FR065</t>
  </si>
  <si>
    <t>RP01-FR066</t>
  </si>
  <si>
    <t>RP01-FR067</t>
  </si>
  <si>
    <t>RP01-FR068</t>
  </si>
  <si>
    <t>RP01-FR069</t>
  </si>
  <si>
    <t>Tortue Ovni</t>
  </si>
  <si>
    <t>RP01-FR070</t>
  </si>
  <si>
    <t>RP01-FR071</t>
  </si>
  <si>
    <t>RP01-FR072</t>
  </si>
  <si>
    <t>RP01-FR073</t>
  </si>
  <si>
    <t>RP01-FR074</t>
  </si>
  <si>
    <t>Kamakiri Volant N°1</t>
  </si>
  <si>
    <t>RP01-FR075</t>
  </si>
  <si>
    <t>RP01-FR076</t>
  </si>
  <si>
    <t>RP01-FR077</t>
  </si>
  <si>
    <t>RP01-FR078</t>
  </si>
  <si>
    <t>RP01-FR079</t>
  </si>
  <si>
    <t>RP01-FR080</t>
  </si>
  <si>
    <t>RP01-FR081</t>
  </si>
  <si>
    <t>RP01-FR082</t>
  </si>
  <si>
    <t>RP01-FR083</t>
  </si>
  <si>
    <t>Mur des Illusions</t>
  </si>
  <si>
    <t>RP01-FR084</t>
  </si>
  <si>
    <t>Destruction de Carte</t>
  </si>
  <si>
    <t>RP01-FR085</t>
  </si>
  <si>
    <t>La Jinn le Génie Mystique de la Lampe</t>
  </si>
  <si>
    <t>RP01-FR086</t>
  </si>
  <si>
    <t>Seigneur Des D</t>
  </si>
  <si>
    <t>RP01-FR087</t>
  </si>
  <si>
    <t>La Flûte d'Invocation du Dragon</t>
  </si>
  <si>
    <t>RP01-FR088</t>
  </si>
  <si>
    <t>RP01-FR089</t>
  </si>
  <si>
    <t>RP01-FR090</t>
  </si>
  <si>
    <t>Bouc Emissaire</t>
  </si>
  <si>
    <t>RP01-FR091</t>
  </si>
  <si>
    <t>Sphère Explosive</t>
  </si>
  <si>
    <t>RP01-FR092</t>
  </si>
  <si>
    <t>Copiechat</t>
  </si>
  <si>
    <t>RP01-FR093</t>
  </si>
  <si>
    <t>Délivrance de Monstre</t>
  </si>
  <si>
    <t>RP01-FR094</t>
  </si>
  <si>
    <t>Duplication des Clones</t>
  </si>
  <si>
    <t>RP01-FR095</t>
  </si>
  <si>
    <t>RP01-FR096</t>
  </si>
  <si>
    <t>Cyber-Harpie</t>
  </si>
  <si>
    <t>RP01-FR097</t>
  </si>
  <si>
    <t>RP01-FR098</t>
  </si>
  <si>
    <t>RP01-FR099</t>
  </si>
  <si>
    <t>Permutation des Mondes</t>
  </si>
  <si>
    <t>RP01-FR100</t>
  </si>
  <si>
    <t>Lampe Ancienne</t>
  </si>
  <si>
    <t>DLG1-EN000</t>
  </si>
  <si>
    <t>Gorz the Emissary of Darkness</t>
  </si>
  <si>
    <t>DLG1-EN001</t>
  </si>
  <si>
    <t>Blue-Eyes Ultimate Dragon</t>
  </si>
  <si>
    <t>DLG1-EN002</t>
  </si>
  <si>
    <t>DLG1-EN003</t>
  </si>
  <si>
    <t>DLG1-EN004</t>
  </si>
  <si>
    <t>DLG1-EN005</t>
  </si>
  <si>
    <t>Gaia the Fierce Knight</t>
  </si>
  <si>
    <t>DLG1-EN006</t>
  </si>
  <si>
    <t>DLG1-EN007</t>
  </si>
  <si>
    <t>DLG1-EN008</t>
  </si>
  <si>
    <t>DLG1-EN009</t>
  </si>
  <si>
    <t>DLG1-EN010</t>
  </si>
  <si>
    <t>DLG1-EN011</t>
  </si>
  <si>
    <t>DLG1-EN012</t>
  </si>
  <si>
    <t>DLG1-EN013</t>
  </si>
  <si>
    <t>DLG1-EN014</t>
  </si>
  <si>
    <t>DLG1-EN015</t>
  </si>
  <si>
    <t>DLG1-EN016</t>
  </si>
  <si>
    <t>DLG1-EN017</t>
  </si>
  <si>
    <t>DLG1-EN018</t>
  </si>
  <si>
    <t>DLG1-EN019</t>
  </si>
  <si>
    <t>DLG1-EN020</t>
  </si>
  <si>
    <t>DLG1-EN021</t>
  </si>
  <si>
    <t>DLG1-EN022</t>
  </si>
  <si>
    <t>DLG1-EN023</t>
  </si>
  <si>
    <t>DLG1-EN024</t>
  </si>
  <si>
    <t>Gate Guardian</t>
  </si>
  <si>
    <t>DLG1-EN025</t>
  </si>
  <si>
    <t>DLG1-EN026</t>
  </si>
  <si>
    <t>DLG1-EN027</t>
  </si>
  <si>
    <t>DLG1-EN028</t>
  </si>
  <si>
    <t>DLG1-EN029</t>
  </si>
  <si>
    <t>DLG1-EN030</t>
  </si>
  <si>
    <t>DLG1-EN031</t>
  </si>
  <si>
    <t>DLG1-EN032</t>
  </si>
  <si>
    <t>DLG1-EN033</t>
  </si>
  <si>
    <t>DLG1-EN034</t>
  </si>
  <si>
    <t>DLG1-EN035</t>
  </si>
  <si>
    <t>Baby Dragon</t>
  </si>
  <si>
    <t>DLG1-EN036</t>
  </si>
  <si>
    <t>Time Wizard</t>
  </si>
  <si>
    <t>DLG1-EN037</t>
  </si>
  <si>
    <t>DLG1-EN038</t>
  </si>
  <si>
    <t>DLG1-EN039</t>
  </si>
  <si>
    <t>Catapult Turtle</t>
  </si>
  <si>
    <t>DLG1-EN040</t>
  </si>
  <si>
    <t>DLG1-EN041</t>
  </si>
  <si>
    <t>Thunder Dragon</t>
  </si>
  <si>
    <t>DLG1-EN042</t>
  </si>
  <si>
    <t>Cannon Soldier</t>
  </si>
  <si>
    <t>DLG1-EN043</t>
  </si>
  <si>
    <t>Twin-Headed Thunder Dragon</t>
  </si>
  <si>
    <t>DLG1-EN044</t>
  </si>
  <si>
    <t>Gazelle the King of Mythical Beasts</t>
  </si>
  <si>
    <t>DLG1-EN045</t>
  </si>
  <si>
    <t>Barrel Dragon</t>
  </si>
  <si>
    <t>DLG1-EN046</t>
  </si>
  <si>
    <t>Solemn Judgment</t>
  </si>
  <si>
    <t>DLG1-EN047</t>
  </si>
  <si>
    <t>Magic Jammer</t>
  </si>
  <si>
    <t>DLG1-EN048</t>
  </si>
  <si>
    <t>Seven Tools of the Bandit</t>
  </si>
  <si>
    <t>DLG1-EN049</t>
  </si>
  <si>
    <t>Heavy Storm</t>
  </si>
  <si>
    <t>DLG1-EN050</t>
  </si>
  <si>
    <t>Thousand Dragon</t>
  </si>
  <si>
    <t>DLG1-EN051</t>
  </si>
  <si>
    <t>DLG1-EN052</t>
  </si>
  <si>
    <t>DLG1-EN053</t>
  </si>
  <si>
    <t>DLG1-EN054</t>
  </si>
  <si>
    <t>DLG1-EN055</t>
  </si>
  <si>
    <t>DLG1-EN056</t>
  </si>
  <si>
    <t>DLG1-EN057</t>
  </si>
  <si>
    <t>DLG1-EN058</t>
  </si>
  <si>
    <t>DLG1-EN059</t>
  </si>
  <si>
    <t>DLG1-EN060</t>
  </si>
  <si>
    <t>DLG1-EN061</t>
  </si>
  <si>
    <t>Black Illusion Ritual</t>
  </si>
  <si>
    <t>DLG1-EN062</t>
  </si>
  <si>
    <t>DLG1-EN063</t>
  </si>
  <si>
    <t>DLG1-EN064</t>
  </si>
  <si>
    <t>DLG1-EN065</t>
  </si>
  <si>
    <t>DLG1-EN066</t>
  </si>
  <si>
    <t>DLG1-EN067</t>
  </si>
  <si>
    <t>DLG1-EN068</t>
  </si>
  <si>
    <t>DLG1-EN069</t>
  </si>
  <si>
    <t>DLG1-EN070</t>
  </si>
  <si>
    <t>DLG1-EN071</t>
  </si>
  <si>
    <t>DLG1-EN072</t>
  </si>
  <si>
    <t>DLG1-EN073</t>
  </si>
  <si>
    <t>DLG1-EN074</t>
  </si>
  <si>
    <t>DLG1-EN075</t>
  </si>
  <si>
    <t>Flying Kamakiri #1</t>
  </si>
  <si>
    <t>DLG1-EN076</t>
  </si>
  <si>
    <t>DLG1-EN077</t>
  </si>
  <si>
    <t>DLG1-EN078</t>
  </si>
  <si>
    <t>DLG1-EN079</t>
  </si>
  <si>
    <t>DLG1-EN080</t>
  </si>
  <si>
    <t>DLG1-EN081</t>
  </si>
  <si>
    <t>DLG1-EN082</t>
  </si>
  <si>
    <t>DLG1-EN083</t>
  </si>
  <si>
    <t>DLG1-EN084</t>
  </si>
  <si>
    <t>Wall of Illusion</t>
  </si>
  <si>
    <t>DLG1-EN085</t>
  </si>
  <si>
    <t>Card Destruction</t>
  </si>
  <si>
    <t>DLG1-EN086</t>
  </si>
  <si>
    <t>La Jinn the Mystical Genie of the Lamp</t>
  </si>
  <si>
    <t>DLG1-EN087</t>
  </si>
  <si>
    <t>Lord of D.</t>
  </si>
  <si>
    <t>DLG1-EN088</t>
  </si>
  <si>
    <t>The Flute of Summoning Dragon</t>
  </si>
  <si>
    <t>DLG1-EN089</t>
  </si>
  <si>
    <t>Graceful Charity</t>
  </si>
  <si>
    <t>DLG1-EN090</t>
  </si>
  <si>
    <t>Penguin Soldier</t>
  </si>
  <si>
    <t>DLG1-EN091</t>
  </si>
  <si>
    <t>Scapegoat</t>
  </si>
  <si>
    <t>DLG1-EN092</t>
  </si>
  <si>
    <t>Blast Sphere</t>
  </si>
  <si>
    <t>DLG1-EN093</t>
  </si>
  <si>
    <t>Copycat</t>
  </si>
  <si>
    <t>DLG1-EN094</t>
  </si>
  <si>
    <t>Relieve Monster</t>
  </si>
  <si>
    <t>DLG1-EN095</t>
  </si>
  <si>
    <t>Cloning</t>
  </si>
  <si>
    <t>DLG1-EN096</t>
  </si>
  <si>
    <t>DLG1-EN097</t>
  </si>
  <si>
    <t>Cyber Harpie Lady</t>
  </si>
  <si>
    <t>DLG1-EN098</t>
  </si>
  <si>
    <t>Amazoness Chain Master</t>
  </si>
  <si>
    <t>DLG1-EN099</t>
  </si>
  <si>
    <t>Embodiment of Apophis</t>
  </si>
  <si>
    <t>DLG1-EN100</t>
  </si>
  <si>
    <t>Exchange of the Spirit</t>
  </si>
  <si>
    <t>DLG1-EN101</t>
  </si>
  <si>
    <t>Blizzard Dragon</t>
  </si>
  <si>
    <t>DLG1-EN102</t>
  </si>
  <si>
    <t>Metal Shooter</t>
  </si>
  <si>
    <t>DLG1-EN103</t>
  </si>
  <si>
    <t>Des Mosquito</t>
  </si>
  <si>
    <t>DLG1-EN104</t>
  </si>
  <si>
    <t>Green Baboon, Defender of the Forest</t>
  </si>
  <si>
    <t>DLG1-EN105</t>
  </si>
  <si>
    <t>Ancient Lamp</t>
  </si>
  <si>
    <t>DLG1-EN106</t>
  </si>
  <si>
    <t>Dark Bribe</t>
  </si>
  <si>
    <t>DLG1-EN107</t>
  </si>
  <si>
    <t>Card Trooper</t>
  </si>
  <si>
    <t>DLG1-EN108</t>
  </si>
  <si>
    <t>Destiny Hero - Malicious</t>
  </si>
  <si>
    <t>DLG1-EN109</t>
  </si>
  <si>
    <t>Destiny Draw</t>
  </si>
  <si>
    <t>DLG1-EN110</t>
  </si>
  <si>
    <t>Meltiel, Sage of the Sky</t>
  </si>
  <si>
    <t>DLG1-EN111</t>
  </si>
  <si>
    <t>Nova Summoner</t>
  </si>
  <si>
    <t>DLG1-EN112</t>
  </si>
  <si>
    <t>Gellenduo</t>
  </si>
  <si>
    <t>RP02-FR000</t>
  </si>
  <si>
    <t>RP02-FR001</t>
  </si>
  <si>
    <t>RP02-FR002</t>
  </si>
  <si>
    <t>RP02-FR003</t>
  </si>
  <si>
    <t>RP02-FR004</t>
  </si>
  <si>
    <t>RP02-FR005</t>
  </si>
  <si>
    <t>RP02-FR006</t>
  </si>
  <si>
    <t>RP02-FR007</t>
  </si>
  <si>
    <t>RP02-FR008</t>
  </si>
  <si>
    <t>RP02-FR009</t>
  </si>
  <si>
    <t>RP02-FR010</t>
  </si>
  <si>
    <t>RP02-FR011</t>
  </si>
  <si>
    <t>RP02-FR012</t>
  </si>
  <si>
    <t>RP02-FR013</t>
  </si>
  <si>
    <t>RP02-FR014</t>
  </si>
  <si>
    <t>RP02-FR015</t>
  </si>
  <si>
    <t>RP02-FR016</t>
  </si>
  <si>
    <t>RP02-FR017</t>
  </si>
  <si>
    <t>RP02-FR018</t>
  </si>
  <si>
    <t>RP02-FR019</t>
  </si>
  <si>
    <t>RP02-FR020</t>
  </si>
  <si>
    <t>RP02-FR021</t>
  </si>
  <si>
    <t>RP02-FR022</t>
  </si>
  <si>
    <t>RP02-FR023</t>
  </si>
  <si>
    <t>RP02-FR024</t>
  </si>
  <si>
    <t>RP02-FR025</t>
  </si>
  <si>
    <t>RP02-FR026</t>
  </si>
  <si>
    <t>RP02-FR027</t>
  </si>
  <si>
    <t>RP02-FR028</t>
  </si>
  <si>
    <t>RP02-FR029</t>
  </si>
  <si>
    <t>RP02-FR030</t>
  </si>
  <si>
    <t>RP02-FR031</t>
  </si>
  <si>
    <t>RP02-FR032</t>
  </si>
  <si>
    <t>RP02-FR033</t>
  </si>
  <si>
    <t>RP02-FR034</t>
  </si>
  <si>
    <t>RP02-FR035</t>
  </si>
  <si>
    <t>RP02-FR036</t>
  </si>
  <si>
    <t>RP02-FR037</t>
  </si>
  <si>
    <t>RP02-FR038</t>
  </si>
  <si>
    <t>RP02-FR039</t>
  </si>
  <si>
    <t>RP02-FR040</t>
  </si>
  <si>
    <t>RP02-FR041</t>
  </si>
  <si>
    <t>RP02-FR042</t>
  </si>
  <si>
    <t>RP02-FR043</t>
  </si>
  <si>
    <t>RP02-FR044</t>
  </si>
  <si>
    <t>RP02-FR045</t>
  </si>
  <si>
    <t>RP02-FR046</t>
  </si>
  <si>
    <t>RP02-FR047</t>
  </si>
  <si>
    <t>RP02-FR048</t>
  </si>
  <si>
    <t>RP02-FR049</t>
  </si>
  <si>
    <t>RP02-FR050</t>
  </si>
  <si>
    <t>RP02-FR051</t>
  </si>
  <si>
    <t>RP02-FR052</t>
  </si>
  <si>
    <t>RP02-FR053</t>
  </si>
  <si>
    <t>RP02-FR054</t>
  </si>
  <si>
    <t>RP02-FR055</t>
  </si>
  <si>
    <t>RP02-FR056</t>
  </si>
  <si>
    <t>RP02-FR057</t>
  </si>
  <si>
    <t>RP02-FR058</t>
  </si>
  <si>
    <t>RP02-FR059</t>
  </si>
  <si>
    <t>RP02-FR060</t>
  </si>
  <si>
    <t>RP02-FR061</t>
  </si>
  <si>
    <t>RP02-FR062</t>
  </si>
  <si>
    <t>RP02-FR063</t>
  </si>
  <si>
    <t>RP02-FR064</t>
  </si>
  <si>
    <t>RP02-FR065</t>
  </si>
  <si>
    <t>RP02-FR066</t>
  </si>
  <si>
    <t>Anneau de Destruction</t>
  </si>
  <si>
    <t>RP02-FR067</t>
  </si>
  <si>
    <t>RP02-FR068</t>
  </si>
  <si>
    <t>RP02-FR069</t>
  </si>
  <si>
    <t>RP02-FR070</t>
  </si>
  <si>
    <t>RP02-FR071</t>
  </si>
  <si>
    <t>RP02-FR072</t>
  </si>
  <si>
    <t>Jeroid des Ténébres</t>
  </si>
  <si>
    <t>RP02-FR073</t>
  </si>
  <si>
    <t>RP02-FR074</t>
  </si>
  <si>
    <t>RP02-FR075</t>
  </si>
  <si>
    <t>RP02-FR076</t>
  </si>
  <si>
    <t>RP02-FR077</t>
  </si>
  <si>
    <t>RP02-FR078</t>
  </si>
  <si>
    <t>RP02-FR079</t>
  </si>
  <si>
    <t>RP02-FR080</t>
  </si>
  <si>
    <t>RP02-FR081</t>
  </si>
  <si>
    <t>RP02-FR082</t>
  </si>
  <si>
    <t>RP02-FR083</t>
  </si>
  <si>
    <t>RP02-FR084</t>
  </si>
  <si>
    <t>RP02-FR085</t>
  </si>
  <si>
    <t>RP02-FR086</t>
  </si>
  <si>
    <t>RP02-FR087</t>
  </si>
  <si>
    <t>RP02-FR088</t>
  </si>
  <si>
    <t>RP02-FR089</t>
  </si>
  <si>
    <t>Alpha, le Guerrier Magnétique</t>
  </si>
  <si>
    <t>RP02-FR090</t>
  </si>
  <si>
    <t>Bêta, le Guerrier Magnétique</t>
  </si>
  <si>
    <t>RP02-FR091</t>
  </si>
  <si>
    <t>Gamma, le Guerrier Magnétique</t>
  </si>
  <si>
    <t>RP02-FR092</t>
  </si>
  <si>
    <t>Valkyrion, le Guerrier Magnétique</t>
  </si>
  <si>
    <t>RP02-FR093</t>
  </si>
  <si>
    <t>Dragon de Harpie</t>
  </si>
  <si>
    <t>RP02-FR094</t>
  </si>
  <si>
    <t>Archdémon de Gilfer</t>
  </si>
  <si>
    <t>RP02-FR095</t>
  </si>
  <si>
    <t>RP02-FR096</t>
  </si>
  <si>
    <t>Dragon Rayonnant aux Yeux Bleus</t>
  </si>
  <si>
    <t>RP02-FR097</t>
  </si>
  <si>
    <t>Chevalier Maître des Dragons</t>
  </si>
  <si>
    <t>RP02-FR098</t>
  </si>
  <si>
    <t>Dragon de la Victoire</t>
  </si>
  <si>
    <t>RP02-FR099</t>
  </si>
  <si>
    <t>Babouin Vert, le Protecteur de la Foret</t>
  </si>
  <si>
    <t>RP02-FR100</t>
  </si>
  <si>
    <t>Insecte Assassin à la Faux</t>
  </si>
  <si>
    <t>RP02-EN000</t>
  </si>
  <si>
    <t>RP02-EN099</t>
  </si>
  <si>
    <t>LCGX-EN001</t>
  </si>
  <si>
    <t>Elemental HERO Avian</t>
  </si>
  <si>
    <t>LCGX-EN002</t>
  </si>
  <si>
    <t>LCGX-EN003</t>
  </si>
  <si>
    <t>Elemental HERO Burstinatrix</t>
  </si>
  <si>
    <t>LCGX-EN004</t>
  </si>
  <si>
    <t>LCGX-EN005</t>
  </si>
  <si>
    <t>Elemental HERO Clayman</t>
  </si>
  <si>
    <t>LCGX-EN006</t>
  </si>
  <si>
    <t>Elemental HERO Sparkman</t>
  </si>
  <si>
    <t>LCGX-EN007</t>
  </si>
  <si>
    <t>LCGX-EN008</t>
  </si>
  <si>
    <t>Elemental HERO Neos</t>
  </si>
  <si>
    <t>LCGX-EN009</t>
  </si>
  <si>
    <t>Winged Kuriboh</t>
  </si>
  <si>
    <t>LCGX-EN010</t>
  </si>
  <si>
    <t>LCGX-EN011</t>
  </si>
  <si>
    <t>LCGX-EN012</t>
  </si>
  <si>
    <t>Elemental HERO Bubbleman</t>
  </si>
  <si>
    <t>LCGX-EN013</t>
  </si>
  <si>
    <t>Elemental HERO Bladedge</t>
  </si>
  <si>
    <t>LCGX-EN014</t>
  </si>
  <si>
    <t>Elemental HERO Wildheart</t>
  </si>
  <si>
    <t>LCGX-EN015</t>
  </si>
  <si>
    <t>Elemental HERO Necroshade</t>
  </si>
  <si>
    <t>LCGX-EN016</t>
  </si>
  <si>
    <t>LCGX-EN017</t>
  </si>
  <si>
    <t>Neo-Spacian Aqua Dolphin</t>
  </si>
  <si>
    <t>LCGX-EN018</t>
  </si>
  <si>
    <t>Neo-Spacian Flare Scarab</t>
  </si>
  <si>
    <t>LCGX-EN019</t>
  </si>
  <si>
    <t>Neo-Spacian Dark Panther</t>
  </si>
  <si>
    <t>LCGX-EN020</t>
  </si>
  <si>
    <t>LCGX-EN021</t>
  </si>
  <si>
    <t>Neo-Spacian Air Hummingbird</t>
  </si>
  <si>
    <t>LCGX-EN022</t>
  </si>
  <si>
    <t>Neo-Spacian Grand Mole</t>
  </si>
  <si>
    <t>LCGX-EN023</t>
  </si>
  <si>
    <t>Neo-Spacian Glow Moss</t>
  </si>
  <si>
    <t>LCGX-EN024</t>
  </si>
  <si>
    <t>Elemental HERO Stratos</t>
  </si>
  <si>
    <t>LCGX-EN025</t>
  </si>
  <si>
    <t>Elemental HERO Ocean</t>
  </si>
  <si>
    <t>LCGX-EN026</t>
  </si>
  <si>
    <t>Elemental HERO Captain Gold</t>
  </si>
  <si>
    <t>LCGX-EN027</t>
  </si>
  <si>
    <t>Necro Gardna</t>
  </si>
  <si>
    <t>LCGX-EN028</t>
  </si>
  <si>
    <t>Elemental HERO Neos Alius</t>
  </si>
  <si>
    <t>LCGX-EN029</t>
  </si>
  <si>
    <t>Evil HERO Malicious Edge</t>
  </si>
  <si>
    <t>LCGX-EN030</t>
  </si>
  <si>
    <t>Evil HERO Infernal Gainer</t>
  </si>
  <si>
    <t>LCGX-EN031</t>
  </si>
  <si>
    <t>Evil HERO Infernal Prodigy</t>
  </si>
  <si>
    <t>LCGX-EN032</t>
  </si>
  <si>
    <t>Card Ejector</t>
  </si>
  <si>
    <t>LCGX-EN033</t>
  </si>
  <si>
    <t>Elemental HERO Prisma</t>
  </si>
  <si>
    <t>LCGX-EN034</t>
  </si>
  <si>
    <t>Elemental HERO Woodsman</t>
  </si>
  <si>
    <t>LCGX-EN035</t>
  </si>
  <si>
    <t>Elemental HERO Knospe</t>
  </si>
  <si>
    <t>LCGX-EN036</t>
  </si>
  <si>
    <t>Elemental HERO Poison Rose</t>
  </si>
  <si>
    <t>LCGX-EN037</t>
  </si>
  <si>
    <t>Elemental HERO Heat</t>
  </si>
  <si>
    <t>LCGX-EN038</t>
  </si>
  <si>
    <t>Elemental HERO Lady Heat</t>
  </si>
  <si>
    <t>LCGX-EN039</t>
  </si>
  <si>
    <t>Elemental HERO Voltic</t>
  </si>
  <si>
    <t>LCGX-EN040</t>
  </si>
  <si>
    <t>Neos Wiseman</t>
  </si>
  <si>
    <t>LCGX-EN041</t>
  </si>
  <si>
    <t>Gallis the Star Beast</t>
  </si>
  <si>
    <t>LCGX-EN042</t>
  </si>
  <si>
    <t>Dandylion</t>
  </si>
  <si>
    <t>LCGX-EN043</t>
  </si>
  <si>
    <t>Winged Kuriboh LV9</t>
  </si>
  <si>
    <t>LCGX-EN044</t>
  </si>
  <si>
    <t>Card Blocker</t>
  </si>
  <si>
    <t>LCGX-EN045</t>
  </si>
  <si>
    <t>Elemental HERO Flame Wingman</t>
  </si>
  <si>
    <t>LCGX-EN046</t>
  </si>
  <si>
    <t>Elemental HERO Thunder Giant</t>
  </si>
  <si>
    <t>LCGX-EN047</t>
  </si>
  <si>
    <t>Elemental HERO Rampart Blaster</t>
  </si>
  <si>
    <t>LCGX-EN048</t>
  </si>
  <si>
    <t>Elemental HERO Tempest</t>
  </si>
  <si>
    <t>LCGX-EN049</t>
  </si>
  <si>
    <t>Elemental HERO Wildedge</t>
  </si>
  <si>
    <t>LCGX-EN050</t>
  </si>
  <si>
    <t>Elemental HERO Shining Flare Wingman</t>
  </si>
  <si>
    <t>LCGX-EN051</t>
  </si>
  <si>
    <t>Elemental HERO Steam Healer</t>
  </si>
  <si>
    <t>LCGX-EN052</t>
  </si>
  <si>
    <t>Elemental HERO Electrum</t>
  </si>
  <si>
    <t>LCGX-EN053</t>
  </si>
  <si>
    <t>Elemental HERO Mudballman</t>
  </si>
  <si>
    <t>LCGX-EN054</t>
  </si>
  <si>
    <t>Elemental HERO Mariner</t>
  </si>
  <si>
    <t>LCGX-EN055</t>
  </si>
  <si>
    <t>Elemental HERO Wild Wingman</t>
  </si>
  <si>
    <t>LCGX-EN056</t>
  </si>
  <si>
    <t>Elemental HERO Necroid Shaman</t>
  </si>
  <si>
    <t>LCGX-EN057</t>
  </si>
  <si>
    <t>Elemental HERO Aqua Neos</t>
  </si>
  <si>
    <t>LCGX-EN058</t>
  </si>
  <si>
    <t>Elemental HERO Flare Neos</t>
  </si>
  <si>
    <t>LCGX-EN059</t>
  </si>
  <si>
    <t>Elemental HERO Dark Neos</t>
  </si>
  <si>
    <t>LCGX-EN060</t>
  </si>
  <si>
    <t>Elemental HERO Grand Neos</t>
  </si>
  <si>
    <t>LCGX-EN061</t>
  </si>
  <si>
    <t>Elemental HERO Glow Neos</t>
  </si>
  <si>
    <t>LCGX-EN062</t>
  </si>
  <si>
    <t>Elemental HERO Marine Neos</t>
  </si>
  <si>
    <t>LCGX-EN063</t>
  </si>
  <si>
    <t>Elemental HERO Darkbright</t>
  </si>
  <si>
    <t>LCGX-EN064</t>
  </si>
  <si>
    <t>Elemental HERO Magma Neos</t>
  </si>
  <si>
    <t>LCGX-EN065</t>
  </si>
  <si>
    <t>Elemental HERO Chaos Neos</t>
  </si>
  <si>
    <t>LCGX-EN066</t>
  </si>
  <si>
    <t>Elemental HERO Plasma Vice</t>
  </si>
  <si>
    <t>LCGX-EN067</t>
  </si>
  <si>
    <t>Evil HERO Inferno Wing</t>
  </si>
  <si>
    <t>LCGX-EN068</t>
  </si>
  <si>
    <t>Evil HERO Lightning Golem</t>
  </si>
  <si>
    <t>LCGX-EN069</t>
  </si>
  <si>
    <t>Evil HERO Dark Gaia</t>
  </si>
  <si>
    <t>LCGX-EN070</t>
  </si>
  <si>
    <t>Evil HERO Wild Cyclone</t>
  </si>
  <si>
    <t>LCGX-EN071</t>
  </si>
  <si>
    <t>Evil HERO Infernal Sniper</t>
  </si>
  <si>
    <t>LCGX-EN072</t>
  </si>
  <si>
    <t>Evil HERO Malicious Fiend</t>
  </si>
  <si>
    <t>LCGX-EN073</t>
  </si>
  <si>
    <t>Elemental HERO Storm Neos</t>
  </si>
  <si>
    <t>LCGX-EN074</t>
  </si>
  <si>
    <t>Rainbow Neos</t>
  </si>
  <si>
    <t>LCGX-EN075</t>
  </si>
  <si>
    <t>Elemental HERO Terra Firma</t>
  </si>
  <si>
    <t>LCGX-EN076</t>
  </si>
  <si>
    <t>Elemental HERO Inferno</t>
  </si>
  <si>
    <t>LCGX-EN077</t>
  </si>
  <si>
    <t>Elemental HERO Divine Neos</t>
  </si>
  <si>
    <t>LCGX-EN078</t>
  </si>
  <si>
    <t>LCGX-EN079</t>
  </si>
  <si>
    <t>LCGX-EN080</t>
  </si>
  <si>
    <t>LCGX-EN081</t>
  </si>
  <si>
    <t>LCGX-EN082</t>
  </si>
  <si>
    <t>LCGX-EN083</t>
  </si>
  <si>
    <t>LCGX-EN084</t>
  </si>
  <si>
    <t>Burst Return</t>
  </si>
  <si>
    <t>LCGX-EN085</t>
  </si>
  <si>
    <t>LCGX-EN086</t>
  </si>
  <si>
    <t>LCGX-EN087</t>
  </si>
  <si>
    <t>The Flute of Summoning Kuriboh</t>
  </si>
  <si>
    <t>LCGX-EN088</t>
  </si>
  <si>
    <t>LCGX-EN089</t>
  </si>
  <si>
    <t>LCGX-EN090</t>
  </si>
  <si>
    <t>LCGX-EN091</t>
  </si>
  <si>
    <t>LCGX-EN092</t>
  </si>
  <si>
    <t>Hero Flash!!</t>
  </si>
  <si>
    <t>LCGX-EN093</t>
  </si>
  <si>
    <t>Fake Hero</t>
  </si>
  <si>
    <t>LCGX-EN094</t>
  </si>
  <si>
    <t>Neo Space</t>
  </si>
  <si>
    <t>LCGX-EN095</t>
  </si>
  <si>
    <t>Instant Fusion</t>
  </si>
  <si>
    <t>LCGX-EN096</t>
  </si>
  <si>
    <t>Neos Force</t>
  </si>
  <si>
    <t>LCGX-EN097</t>
  </si>
  <si>
    <t>Skyscraper 2 - Hero City</t>
  </si>
  <si>
    <t>LCGX-EN098</t>
  </si>
  <si>
    <t>Fifth Hope</t>
  </si>
  <si>
    <t>LCGX-EN099</t>
  </si>
  <si>
    <t>Dark Fusion</t>
  </si>
  <si>
    <t>LCGX-EN100</t>
  </si>
  <si>
    <t>Dark Calling</t>
  </si>
  <si>
    <t>LCGX-EN101</t>
  </si>
  <si>
    <t>Super Polymerization</t>
  </si>
  <si>
    <t>LCGX-EN102</t>
  </si>
  <si>
    <t>Instant Neo Space</t>
  </si>
  <si>
    <t>LCGX-EN103</t>
  </si>
  <si>
    <t>Hero Mask</t>
  </si>
  <si>
    <t>LCGX-EN104</t>
  </si>
  <si>
    <t>Space Gift</t>
  </si>
  <si>
    <t>LCGX-EN105</t>
  </si>
  <si>
    <t>Rose Bud</t>
  </si>
  <si>
    <t>LCGX-EN106</t>
  </si>
  <si>
    <t>HERO's Bond</t>
  </si>
  <si>
    <t>LCGX-EN107</t>
  </si>
  <si>
    <t>Hero Signal</t>
  </si>
  <si>
    <t>LCGX-EN108</t>
  </si>
  <si>
    <t>LCGX-EN109</t>
  </si>
  <si>
    <t>LCGX-EN110</t>
  </si>
  <si>
    <t>Hero Ring</t>
  </si>
  <si>
    <t>LCGX-EN111</t>
  </si>
  <si>
    <t>Clay Charge</t>
  </si>
  <si>
    <t>LCGX-EN112</t>
  </si>
  <si>
    <t>LCGX-EN113</t>
  </si>
  <si>
    <t>Edge Hammer</t>
  </si>
  <si>
    <t>LCGX-EN114</t>
  </si>
  <si>
    <t>Kid Guard</t>
  </si>
  <si>
    <t>LCGX-EN115</t>
  </si>
  <si>
    <t>LCGX-EN116</t>
  </si>
  <si>
    <t>Change of Hero - Reflector Ray</t>
  </si>
  <si>
    <t>LCGX-EN117</t>
  </si>
  <si>
    <t>Hero Spirit</t>
  </si>
  <si>
    <t>LCGX-EN118</t>
  </si>
  <si>
    <t>Hero Counterattack</t>
  </si>
  <si>
    <t>LCGX-EN119</t>
  </si>
  <si>
    <t>Mirror Gate</t>
  </si>
  <si>
    <t>LCGX-EN120</t>
  </si>
  <si>
    <t>Hero Blast</t>
  </si>
  <si>
    <t>LCGX-EN121</t>
  </si>
  <si>
    <t>Terra Firma Gravity</t>
  </si>
  <si>
    <t>LCGX-EN122</t>
  </si>
  <si>
    <t>Destiny HERO - Doom Lord</t>
  </si>
  <si>
    <t>LCGX-EN123</t>
  </si>
  <si>
    <t>Destiny HERO - Captain Tenacious</t>
  </si>
  <si>
    <t>LCGX-EN124</t>
  </si>
  <si>
    <t>Destiny HERO - Diamond Dude</t>
  </si>
  <si>
    <t>LCGX-EN125</t>
  </si>
  <si>
    <t>Destiny HERO - Dreadmaster</t>
  </si>
  <si>
    <t>LCGX-EN126</t>
  </si>
  <si>
    <t>Destiny HERO - Double Dude</t>
  </si>
  <si>
    <t>LCGX-EN127</t>
  </si>
  <si>
    <t>Destiny HERO - Defender</t>
  </si>
  <si>
    <t>LCGX-EN128</t>
  </si>
  <si>
    <t>Destiny HERO - Dogma</t>
  </si>
  <si>
    <t>LCGX-EN129</t>
  </si>
  <si>
    <t>Destiny HERO - Blade Master</t>
  </si>
  <si>
    <t>LCGX-EN130</t>
  </si>
  <si>
    <t>Destiny HERO - Fear Monger</t>
  </si>
  <si>
    <t>LCGX-EN131</t>
  </si>
  <si>
    <t>Destiny HERO - Dasher</t>
  </si>
  <si>
    <t>LCGX-EN132</t>
  </si>
  <si>
    <t>Destiny HERO - Malicious</t>
  </si>
  <si>
    <t>LCGX-EN133</t>
  </si>
  <si>
    <t>Destiny Hero - Disk Commander</t>
  </si>
  <si>
    <t>LCGX-EN134</t>
  </si>
  <si>
    <t>Destiny HERO - Plasma</t>
  </si>
  <si>
    <t>LCGX-EN135</t>
  </si>
  <si>
    <t>Destiny HERO - Dunker</t>
  </si>
  <si>
    <t>LCGX-EN136</t>
  </si>
  <si>
    <t>Destiny HERO - Departed</t>
  </si>
  <si>
    <t>LCGX-EN137</t>
  </si>
  <si>
    <t>Destiny HERO - Dread Servant</t>
  </si>
  <si>
    <t>LCGX-EN138</t>
  </si>
  <si>
    <t>Elemental HERO Phoenix Enforcer</t>
  </si>
  <si>
    <t>LCGX-EN139</t>
  </si>
  <si>
    <t>Elemental HERO Shining Phoenix Enforcer</t>
  </si>
  <si>
    <t>LCGX-EN140</t>
  </si>
  <si>
    <t>Destiny End Dragoon</t>
  </si>
  <si>
    <t>LCGX-EN141</t>
  </si>
  <si>
    <t>LCGX-EN142</t>
  </si>
  <si>
    <t>D - Spirit</t>
  </si>
  <si>
    <t>LCGX-EN143</t>
  </si>
  <si>
    <t>Cyclone Blade</t>
  </si>
  <si>
    <t>LCGX-EN144</t>
  </si>
  <si>
    <t>Dark City</t>
  </si>
  <si>
    <t>LCGX-EN145</t>
  </si>
  <si>
    <t>LCGX-EN146</t>
  </si>
  <si>
    <t>Over Destiny</t>
  </si>
  <si>
    <t>LCGX-EN147</t>
  </si>
  <si>
    <t>D - Formation</t>
  </si>
  <si>
    <t>LCGX-EN148</t>
  </si>
  <si>
    <t>LCGX-EN149</t>
  </si>
  <si>
    <t>LCGX-EN150</t>
  </si>
  <si>
    <t>LCGX-EN151</t>
  </si>
  <si>
    <t>Destiny Mirage</t>
  </si>
  <si>
    <t>LCGX-EN152</t>
  </si>
  <si>
    <t>D - Chain</t>
  </si>
  <si>
    <t>LCGX-EN153</t>
  </si>
  <si>
    <t>D - Counter</t>
  </si>
  <si>
    <t>LCGX-EN154</t>
  </si>
  <si>
    <t>D - Fortune</t>
  </si>
  <si>
    <t>LCGX-EN155</t>
  </si>
  <si>
    <t>Crystal Beast Ruby Carbuncle</t>
  </si>
  <si>
    <t>LCGX-EN156</t>
  </si>
  <si>
    <t>Crystal Beast Amethyst Cat</t>
  </si>
  <si>
    <t>LCGX-EN157</t>
  </si>
  <si>
    <t>Crystal Beast Emerald Tortoise</t>
  </si>
  <si>
    <t>LCGX-EN158</t>
  </si>
  <si>
    <t>Crystal Beast Topaz Tiger</t>
  </si>
  <si>
    <t>LCGX-EN159</t>
  </si>
  <si>
    <t>Crystal Beast Amber Mammoth</t>
  </si>
  <si>
    <t>LCGX-EN160</t>
  </si>
  <si>
    <t>Crystal Beast Cobalt Eagle</t>
  </si>
  <si>
    <t>LCGX-EN161</t>
  </si>
  <si>
    <t>Crystal Beast Sapphire Pegasus</t>
  </si>
  <si>
    <t>LCGX-EN162</t>
  </si>
  <si>
    <t>Rainbow Dragon</t>
  </si>
  <si>
    <t>LCGX-EN163</t>
  </si>
  <si>
    <t>Crystal Beacon</t>
  </si>
  <si>
    <t>LCGX-EN164</t>
  </si>
  <si>
    <t>Rare Value</t>
  </si>
  <si>
    <t>LCGX-EN165</t>
  </si>
  <si>
    <t>Crystal Blessing</t>
  </si>
  <si>
    <t>LCGX-EN166</t>
  </si>
  <si>
    <t>Crystal Abundance</t>
  </si>
  <si>
    <t>LCGX-EN167</t>
  </si>
  <si>
    <t>Crystal Promise</t>
  </si>
  <si>
    <t>LCGX-EN168</t>
  </si>
  <si>
    <t>Ancient City - Rainbow Ruins</t>
  </si>
  <si>
    <t>LCGX-EN169</t>
  </si>
  <si>
    <t>Crystal Release</t>
  </si>
  <si>
    <t>LCGX-EN170</t>
  </si>
  <si>
    <t>Crystal Tree</t>
  </si>
  <si>
    <t>LCGX-EN171</t>
  </si>
  <si>
    <t>Crystal Raigeki</t>
  </si>
  <si>
    <t>LCGX-EN172</t>
  </si>
  <si>
    <t>Crystal Pair</t>
  </si>
  <si>
    <t>LCGX-EN173</t>
  </si>
  <si>
    <t>Rainbow Path</t>
  </si>
  <si>
    <t>LCGX-EN174</t>
  </si>
  <si>
    <t>Rainbow Gravity</t>
  </si>
  <si>
    <t>LCGX-EN175</t>
  </si>
  <si>
    <t>LCGX-EN176</t>
  </si>
  <si>
    <t>LCGX-EN177</t>
  </si>
  <si>
    <t>LCGX-EN178</t>
  </si>
  <si>
    <t>LCGX-EN179</t>
  </si>
  <si>
    <t>Cyber Valley</t>
  </si>
  <si>
    <t>LCGX-EN180</t>
  </si>
  <si>
    <t>LCGX-EN181</t>
  </si>
  <si>
    <t>LCGX-EN182</t>
  </si>
  <si>
    <t>LCGX-EN183</t>
  </si>
  <si>
    <t>Chimeratech Overdragon</t>
  </si>
  <si>
    <t>LCGX-EN184</t>
  </si>
  <si>
    <t>LCGX-EN185</t>
  </si>
  <si>
    <t>Overload Fusion</t>
  </si>
  <si>
    <t>LCGX-EN186</t>
  </si>
  <si>
    <t>Future Fusion</t>
  </si>
  <si>
    <t>LCGX-EN187</t>
  </si>
  <si>
    <t>Magical Mallet</t>
  </si>
  <si>
    <t>LCGX-EN188</t>
  </si>
  <si>
    <t>Dark End Dragon</t>
  </si>
  <si>
    <t>LCGX-EN189</t>
  </si>
  <si>
    <t>Light End Dragon</t>
  </si>
  <si>
    <t>LCGX-EN190</t>
  </si>
  <si>
    <t>LCGX-EN191</t>
  </si>
  <si>
    <t>Vennominaga the Deity of Poisonous Snakes</t>
  </si>
  <si>
    <t>LCGX-EN192</t>
  </si>
  <si>
    <t>Vennominon the King of Poisonous Snakes</t>
  </si>
  <si>
    <t>LCGX-EN193</t>
  </si>
  <si>
    <t>Phantom of Chaos</t>
  </si>
  <si>
    <t>LCGX-EN194</t>
  </si>
  <si>
    <t>Phantom Skyblaster</t>
  </si>
  <si>
    <t>LCGX-EN195</t>
  </si>
  <si>
    <t>Grave Squirmer</t>
  </si>
  <si>
    <t>LCGX-EN196</t>
  </si>
  <si>
    <t>Grinder Golem</t>
  </si>
  <si>
    <t>LCGX-EN197</t>
  </si>
  <si>
    <t>LCGX-EN198</t>
  </si>
  <si>
    <t>Yubel - Terror Incarnate</t>
  </si>
  <si>
    <t>LCGX-EN199</t>
  </si>
  <si>
    <t>Yubel - The Ultimate Nightmare</t>
  </si>
  <si>
    <t>LCGX-EN200</t>
  </si>
  <si>
    <t>LCGX-EN201</t>
  </si>
  <si>
    <t>Cold Enchanter</t>
  </si>
  <si>
    <t>LCGX-EN202</t>
  </si>
  <si>
    <t>Ice Master</t>
  </si>
  <si>
    <t>LCGX-EN203</t>
  </si>
  <si>
    <t>Thunder King Rai-Oh</t>
  </si>
  <si>
    <t>LCGX-EN204</t>
  </si>
  <si>
    <t>Darkness Destroyer</t>
  </si>
  <si>
    <t>LCGX-EN205</t>
  </si>
  <si>
    <t>White Night Dragon</t>
  </si>
  <si>
    <t>LCGX-EN206</t>
  </si>
  <si>
    <t>Kasha</t>
  </si>
  <si>
    <t>LCGX-EN207</t>
  </si>
  <si>
    <t>Ice Queen</t>
  </si>
  <si>
    <t>LCGX-EN208</t>
  </si>
  <si>
    <t>Shutendoji</t>
  </si>
  <si>
    <t>LCGX-EN209</t>
  </si>
  <si>
    <t>Clear Vice Dragon</t>
  </si>
  <si>
    <t>LCGX-EN210</t>
  </si>
  <si>
    <t>Darklord Desire</t>
  </si>
  <si>
    <t>LCGX-EN211</t>
  </si>
  <si>
    <t>Armityle the Chaos Phantom</t>
  </si>
  <si>
    <t>LCGX-EN212</t>
  </si>
  <si>
    <t>LCGX-EN213</t>
  </si>
  <si>
    <t>LCGX-EN214</t>
  </si>
  <si>
    <t>LCGX-EN215</t>
  </si>
  <si>
    <t>LCGX-EN216</t>
  </si>
  <si>
    <t>Venom Swamp</t>
  </si>
  <si>
    <t>LCGX-EN217</t>
  </si>
  <si>
    <t>Clear World</t>
  </si>
  <si>
    <t>LCGX-EN218</t>
  </si>
  <si>
    <t>LCGX-EN219</t>
  </si>
  <si>
    <t>Rise of the Snake Deity</t>
  </si>
  <si>
    <t>LCGX-EN220</t>
  </si>
  <si>
    <t>Dimensional Prison</t>
  </si>
  <si>
    <t>LCGX-EN221</t>
  </si>
  <si>
    <t>Offering to the Snake Deity</t>
  </si>
  <si>
    <t>LCGX-EN222</t>
  </si>
  <si>
    <t>Chamberlain of the Six Samurai</t>
  </si>
  <si>
    <t>LCGX-EN223</t>
  </si>
  <si>
    <t>Gladiator Beast Andal</t>
  </si>
  <si>
    <t>LCGX-EN224</t>
  </si>
  <si>
    <t>D.D. Survivor</t>
  </si>
  <si>
    <t>LCGX-EN225</t>
  </si>
  <si>
    <t>LCGX-EN226</t>
  </si>
  <si>
    <t>LCGX-EN227</t>
  </si>
  <si>
    <t>The Six Samurai - Yaichi</t>
  </si>
  <si>
    <t>LCGX-EN228</t>
  </si>
  <si>
    <t>The Six Samurai - Kamon</t>
  </si>
  <si>
    <t>LCGX-EN229</t>
  </si>
  <si>
    <t>The Six Samurai - Yariza</t>
  </si>
  <si>
    <t>LCGX-EN230</t>
  </si>
  <si>
    <t>The Six Samurai - Nisashi</t>
  </si>
  <si>
    <t>LCGX-EN231</t>
  </si>
  <si>
    <t>The Six Samurai - Zanji</t>
  </si>
  <si>
    <t>LCGX-EN232</t>
  </si>
  <si>
    <t>The Six Samurai - Irou</t>
  </si>
  <si>
    <t>LCGX-EN233</t>
  </si>
  <si>
    <t>Great Shogun Shien</t>
  </si>
  <si>
    <t>LCGX-EN234</t>
  </si>
  <si>
    <t>D.D. Crow</t>
  </si>
  <si>
    <t>LCGX-EN235</t>
  </si>
  <si>
    <t>Gladiator Beast Octavius</t>
  </si>
  <si>
    <t>LCGX-EN236</t>
  </si>
  <si>
    <t>Gladiator Beast Murmillo</t>
  </si>
  <si>
    <t>LCGX-EN237</t>
  </si>
  <si>
    <t>Gladiator Beast Bestiari</t>
  </si>
  <si>
    <t>LCGX-EN238</t>
  </si>
  <si>
    <t>Gladiator Beast Laquari</t>
  </si>
  <si>
    <t>LCGX-EN239</t>
  </si>
  <si>
    <t>Gladiator Beast Hoplomus</t>
  </si>
  <si>
    <t>LCGX-EN240</t>
  </si>
  <si>
    <t>Gladiator Beast Secutor</t>
  </si>
  <si>
    <t>LCGX-EN241</t>
  </si>
  <si>
    <t>Enishi, Shien's Chancellor</t>
  </si>
  <si>
    <t>LCGX-EN242</t>
  </si>
  <si>
    <t>Test Tiger</t>
  </si>
  <si>
    <t>LCGX-EN243</t>
  </si>
  <si>
    <t>Rainbow Dark Dragon</t>
  </si>
  <si>
    <t>LCGX-EN244</t>
  </si>
  <si>
    <t>Gladiator Beast Darius</t>
  </si>
  <si>
    <t>LCGX-EN245</t>
  </si>
  <si>
    <t>Jain, Lightsworn Paladin</t>
  </si>
  <si>
    <t>LCGX-EN246</t>
  </si>
  <si>
    <t>Garoth, Lightsworn Warrior</t>
  </si>
  <si>
    <t>LCGX-EN247</t>
  </si>
  <si>
    <t>Lumina, Lightsworn Summoner</t>
  </si>
  <si>
    <t>LCGX-EN248</t>
  </si>
  <si>
    <t>Wulf, Lightsworn Beast</t>
  </si>
  <si>
    <t>LCGX-EN249</t>
  </si>
  <si>
    <t>Judgment Dragon</t>
  </si>
  <si>
    <t>LCGX-EN250</t>
  </si>
  <si>
    <t>Aurkus, Lightsworn Druid</t>
  </si>
  <si>
    <t>LCGX-EN251</t>
  </si>
  <si>
    <t>Gladiator Beast Equeste</t>
  </si>
  <si>
    <t>LCGX-EN252</t>
  </si>
  <si>
    <t>Gladiator Beast Lanista</t>
  </si>
  <si>
    <t>LCGX-EN253</t>
  </si>
  <si>
    <t>Gladiator Beast Heraklinos</t>
  </si>
  <si>
    <t>LCGX-EN254</t>
  </si>
  <si>
    <t>Gladiator Beast's Respite</t>
  </si>
  <si>
    <t>LCGX-EN255</t>
  </si>
  <si>
    <t>Gladiator's Return</t>
  </si>
  <si>
    <t>LCGX-EN256</t>
  </si>
  <si>
    <t>Cunning of the Six Samurai</t>
  </si>
  <si>
    <t>LCGX-EN257</t>
  </si>
  <si>
    <t>Gladiator Proving Ground</t>
  </si>
  <si>
    <t>LCGX-EN258</t>
  </si>
  <si>
    <t>Light of Redemption</t>
  </si>
  <si>
    <t>LCGX-EN259</t>
  </si>
  <si>
    <t>Gateway of the Six</t>
  </si>
  <si>
    <t>LCGX-EN260</t>
  </si>
  <si>
    <t>LCGX-EN261</t>
  </si>
  <si>
    <t>LCGX-EN262</t>
  </si>
  <si>
    <t>Return of the Six Samurai</t>
  </si>
  <si>
    <t>LCGX-EN263</t>
  </si>
  <si>
    <t>Swiftstrike Armor</t>
  </si>
  <si>
    <t>LCGX-EN264</t>
  </si>
  <si>
    <t>Double-Edged Sword Technique</t>
  </si>
  <si>
    <t>LCGX-EN265</t>
  </si>
  <si>
    <t>Defensive Tactics</t>
  </si>
  <si>
    <t>LCGX-EN266</t>
  </si>
  <si>
    <t>Gladiator Beast War Chariot</t>
  </si>
  <si>
    <t>RYMP-ENSE1</t>
  </si>
  <si>
    <t>Legendary Six Samurai - Shi En</t>
  </si>
  <si>
    <t>RYMP-FR001</t>
  </si>
  <si>
    <t>RYMP-FR002</t>
  </si>
  <si>
    <t>RYMP-FR003</t>
  </si>
  <si>
    <t>RYMP-FR004</t>
  </si>
  <si>
    <t>RYMP-FR005</t>
  </si>
  <si>
    <t>Nécrombre, Héros Elémentaire</t>
  </si>
  <si>
    <t>RYMP-FR006</t>
  </si>
  <si>
    <t>Soldat de Carte</t>
  </si>
  <si>
    <t>RYMP-FR007</t>
  </si>
  <si>
    <t>RYMP-FR008</t>
  </si>
  <si>
    <t>Airman, Héros Elémentaire</t>
  </si>
  <si>
    <t>RYMP-FR009</t>
  </si>
  <si>
    <t>RYMP-FR010</t>
  </si>
  <si>
    <t>RYMP-FR011</t>
  </si>
  <si>
    <t>Ejecte Carte</t>
  </si>
  <si>
    <t>RYMP-FR012</t>
  </si>
  <si>
    <t>RYMP-FR013</t>
  </si>
  <si>
    <t>Gallis, la Bête des Etoiles</t>
  </si>
  <si>
    <t>RYMP-FR014</t>
  </si>
  <si>
    <t>Kuriboh Ailé LV9</t>
  </si>
  <si>
    <t>RYMP-FR015</t>
  </si>
  <si>
    <t>RYMP-FR016</t>
  </si>
  <si>
    <t>RYMP-FR017</t>
  </si>
  <si>
    <t>Electrum, Héros Elémentaire</t>
  </si>
  <si>
    <t>RYMP-FR018</t>
  </si>
  <si>
    <t>Mudballman, Héros Elémentaire</t>
  </si>
  <si>
    <t>RYMP-FR019</t>
  </si>
  <si>
    <t>RYMP-FR020</t>
  </si>
  <si>
    <t>RYMP-FR021</t>
  </si>
  <si>
    <t>RYMP-FR022</t>
  </si>
  <si>
    <t>Flûte d'Invocation Kuriboh</t>
  </si>
  <si>
    <t>RYMP-FR023</t>
  </si>
  <si>
    <t>RYMP-FR024</t>
  </si>
  <si>
    <t>RYMP-FR025</t>
  </si>
  <si>
    <t>RYMP-FR026</t>
  </si>
  <si>
    <t>RYMP-FR027</t>
  </si>
  <si>
    <t>RYMP-FR028</t>
  </si>
  <si>
    <t>RYMP-FR029</t>
  </si>
  <si>
    <t>RYMP-FR030</t>
  </si>
  <si>
    <t>RYMP-FR031</t>
  </si>
  <si>
    <t>RYMP-FR032</t>
  </si>
  <si>
    <t>RYMP-FR033</t>
  </si>
  <si>
    <t>RYMP-FR034</t>
  </si>
  <si>
    <t>RYMP-FR035</t>
  </si>
  <si>
    <t>Commandant au Disque - Héros de la Destinée</t>
  </si>
  <si>
    <t>RYMP-FR036</t>
  </si>
  <si>
    <t>Plasma - Héros de la Destinée</t>
  </si>
  <si>
    <t>RYMP-FR037</t>
  </si>
  <si>
    <t>RYMP-FR038</t>
  </si>
  <si>
    <t>RYMP-FR039</t>
  </si>
  <si>
    <t>RYMP-FR040</t>
  </si>
  <si>
    <t>RYMP-FR041</t>
  </si>
  <si>
    <t>RYMP-FR042</t>
  </si>
  <si>
    <t>RYMP-FR043</t>
  </si>
  <si>
    <t>RYMP-FR044</t>
  </si>
  <si>
    <t>RYMP-FR045</t>
  </si>
  <si>
    <t>RYMP-FR046</t>
  </si>
  <si>
    <t>RYMP-FR047</t>
  </si>
  <si>
    <t>RYMP-FR048</t>
  </si>
  <si>
    <t>RYMP-FR049</t>
  </si>
  <si>
    <t>RYMP-FR050</t>
  </si>
  <si>
    <t>RYMP-FR051</t>
  </si>
  <si>
    <t>RYMP-FR052</t>
  </si>
  <si>
    <t>RYMP-FR053</t>
  </si>
  <si>
    <t>RYMP-FR054</t>
  </si>
  <si>
    <t>Libération du Cristal</t>
  </si>
  <si>
    <t>RYMP-FR055</t>
  </si>
  <si>
    <t>RYMP-FR056</t>
  </si>
  <si>
    <t>RYMP-FR057</t>
  </si>
  <si>
    <t>RYMP-FR058</t>
  </si>
  <si>
    <t>RYMP-FR059</t>
  </si>
  <si>
    <t>RYMP-FR060</t>
  </si>
  <si>
    <t>RYMP-FR061</t>
  </si>
  <si>
    <t>RYMP-FR062</t>
  </si>
  <si>
    <t>RYMP-FR063</t>
  </si>
  <si>
    <t>RYMP-FR064</t>
  </si>
  <si>
    <t>RYMP-FR065</t>
  </si>
  <si>
    <t>Maillet Magique</t>
  </si>
  <si>
    <t>RYMP-FR066</t>
  </si>
  <si>
    <t>Dragon Ultime des Ténèbres</t>
  </si>
  <si>
    <t>RYMP-FR067</t>
  </si>
  <si>
    <t>RYMP-FR068</t>
  </si>
  <si>
    <t>Venominaga, Déesse des Serpents Venimeux</t>
  </si>
  <si>
    <t>RYMP-FR069</t>
  </si>
  <si>
    <t>Venominon, Roi des Serpents Venimeux</t>
  </si>
  <si>
    <t>RYMP-FR070</t>
  </si>
  <si>
    <t>RYMP-FR071</t>
  </si>
  <si>
    <t>RYMP-FR072</t>
  </si>
  <si>
    <t>RYMP-FR073</t>
  </si>
  <si>
    <t>RYMP-FR074</t>
  </si>
  <si>
    <t>RYMP-FR075</t>
  </si>
  <si>
    <t>RYMP-FR076</t>
  </si>
  <si>
    <t>RYMP-FR077</t>
  </si>
  <si>
    <t>Ange Déchu Désir</t>
  </si>
  <si>
    <t>RYMP-FR078</t>
  </si>
  <si>
    <t>RYMP-FR079</t>
  </si>
  <si>
    <t>RYMP-FR080</t>
  </si>
  <si>
    <t>RYMP-FR081</t>
  </si>
  <si>
    <t>RYMP-FR082</t>
  </si>
  <si>
    <t>RYMP-FR083</t>
  </si>
  <si>
    <t>RYMP-FR084</t>
  </si>
  <si>
    <t>Prison Dimensionnelle</t>
  </si>
  <si>
    <t>RYMP-FR085</t>
  </si>
  <si>
    <t>RYMP-FR086</t>
  </si>
  <si>
    <t>RYMP-FR087</t>
  </si>
  <si>
    <t>RYMP-FR088</t>
  </si>
  <si>
    <t>RYMP-FR089</t>
  </si>
  <si>
    <t>RYMP-FR090</t>
  </si>
  <si>
    <t>RYMP-FR091</t>
  </si>
  <si>
    <t>RYMP-FR092</t>
  </si>
  <si>
    <t>RYMP-FR093</t>
  </si>
  <si>
    <t>RYMP-FR094</t>
  </si>
  <si>
    <t>RYMP-FR095</t>
  </si>
  <si>
    <t>RYMP-FR096</t>
  </si>
  <si>
    <t>RYMP-FR097</t>
  </si>
  <si>
    <t>RYMP-FR098</t>
  </si>
  <si>
    <t>RYMP-FR099</t>
  </si>
  <si>
    <t>RYMP-FR100</t>
  </si>
  <si>
    <t>RYMP-FR101</t>
  </si>
  <si>
    <t>RYMP-FR102</t>
  </si>
  <si>
    <t>RYMP-FR103</t>
  </si>
  <si>
    <t>RYMP-FR104</t>
  </si>
  <si>
    <t>RYMP-FR105</t>
  </si>
  <si>
    <t>RYMP-FR106</t>
  </si>
  <si>
    <t>Lanista, Bête Gladiateur</t>
  </si>
  <si>
    <t>RYMP-FR107</t>
  </si>
  <si>
    <t>RYMP-FR108</t>
  </si>
  <si>
    <t>RYMP-FR109</t>
  </si>
  <si>
    <t>RYMP-FR110</t>
  </si>
  <si>
    <t>RYMP-FR111</t>
  </si>
  <si>
    <t>RYMP-FR112</t>
  </si>
  <si>
    <t>RYMP-FR113</t>
  </si>
  <si>
    <t>LCYW-FR001</t>
  </si>
  <si>
    <t>LCYW-FR002</t>
  </si>
  <si>
    <t>LCYW-FR003</t>
  </si>
  <si>
    <t>LCYW-FR004</t>
  </si>
  <si>
    <t>LCYW-FR005</t>
  </si>
  <si>
    <t>LCYW-FR006</t>
  </si>
  <si>
    <t>LCYW-FR007</t>
  </si>
  <si>
    <t>LCYW-FR008</t>
  </si>
  <si>
    <t>LCYW-FR009</t>
  </si>
  <si>
    <t>LCYW-FR010</t>
  </si>
  <si>
    <t>LCYW-FR011</t>
  </si>
  <si>
    <t>LCYW-FR012</t>
  </si>
  <si>
    <t>LCYW-FR013</t>
  </si>
  <si>
    <t>LCYW-FR014</t>
  </si>
  <si>
    <t>LCYW-FR015</t>
  </si>
  <si>
    <t>LCYW-FR016</t>
  </si>
  <si>
    <t>LCYW-FR017</t>
  </si>
  <si>
    <t>LCYW-FR018</t>
  </si>
  <si>
    <t>LCYW-FR019</t>
  </si>
  <si>
    <t>LCYW-FR020</t>
  </si>
  <si>
    <t>LCYW-FR021</t>
  </si>
  <si>
    <t>LCYW-FR022</t>
  </si>
  <si>
    <t>LCYW-FR023</t>
  </si>
  <si>
    <t>LCYW-FR024</t>
  </si>
  <si>
    <t>LCYW-FR025</t>
  </si>
  <si>
    <t>LCYW-FR026</t>
  </si>
  <si>
    <t>LCYW-FR027</t>
  </si>
  <si>
    <t>Sage des Ténèbres</t>
  </si>
  <si>
    <t>LCYW-FR028</t>
  </si>
  <si>
    <t>Chevalier Magicien des Ténèbres</t>
  </si>
  <si>
    <t>LCYW-FR029</t>
  </si>
  <si>
    <t>Sorcier de la Magie des Ténèbres</t>
  </si>
  <si>
    <t>LCYW-FR030</t>
  </si>
  <si>
    <t>Watapon</t>
  </si>
  <si>
    <t>LCYW-FR031</t>
  </si>
  <si>
    <t>LCYW-FR032</t>
  </si>
  <si>
    <t>Sentinelle au Grand Bouclier</t>
  </si>
  <si>
    <t>LCYW-FR033</t>
  </si>
  <si>
    <t>LCYW-FR034</t>
  </si>
  <si>
    <t>LCYW-FR035</t>
  </si>
  <si>
    <t>Spadassin Silencieux LV7</t>
  </si>
  <si>
    <t>LCYW-FR036</t>
  </si>
  <si>
    <t>LCYW-FR037</t>
  </si>
  <si>
    <t>Magicien Silencieux LV4</t>
  </si>
  <si>
    <t>LCYW-FR038</t>
  </si>
  <si>
    <t>Magicien Silencieux LV8</t>
  </si>
  <si>
    <t>LCYW-FR039</t>
  </si>
  <si>
    <t>Gadget Vert</t>
  </si>
  <si>
    <t>LCYW-FR040</t>
  </si>
  <si>
    <t>Gadget Rouge</t>
  </si>
  <si>
    <t>LCYW-FR041</t>
  </si>
  <si>
    <t>Gadget Jaune</t>
  </si>
  <si>
    <t>LCYW-FR042</t>
  </si>
  <si>
    <t>LCYW-FR043</t>
  </si>
  <si>
    <t>LCYW-FR044</t>
  </si>
  <si>
    <t>LCYW-FR045</t>
  </si>
  <si>
    <t>LCYW-FR046</t>
  </si>
  <si>
    <t>Soldat du Lustre Noir</t>
  </si>
  <si>
    <t>LCYW-FR047</t>
  </si>
  <si>
    <t>Magicien du Chaos Sombre</t>
  </si>
  <si>
    <t>LCYW-FR048</t>
  </si>
  <si>
    <t>LCYW-FR049</t>
  </si>
  <si>
    <t>LCYW-FR050</t>
  </si>
  <si>
    <t>LCYW-FR051</t>
  </si>
  <si>
    <t>LCYW-FR052</t>
  </si>
  <si>
    <t>LCYW-FR053</t>
  </si>
  <si>
    <t>LCYW-FR054</t>
  </si>
  <si>
    <t>LCYW-FR055</t>
  </si>
  <si>
    <t>LCYW-FR056</t>
  </si>
  <si>
    <t>LCYW-FR057</t>
  </si>
  <si>
    <t>LCYW-FR058</t>
  </si>
  <si>
    <t>LCYW-FR059</t>
  </si>
  <si>
    <t>LCYW-FR060</t>
  </si>
  <si>
    <t>LCYW-FR061</t>
  </si>
  <si>
    <t>LCYW-FR062</t>
  </si>
  <si>
    <t>LCYW-FR063</t>
  </si>
  <si>
    <t>LCYW-FR064</t>
  </si>
  <si>
    <t>LCYW-FR065</t>
  </si>
  <si>
    <t>LCYW-FR066</t>
  </si>
  <si>
    <t>LCYW-FR067</t>
  </si>
  <si>
    <t>Mille Couteaux</t>
  </si>
  <si>
    <t>LCYW-FR068</t>
  </si>
  <si>
    <t>LCYW-FR069</t>
  </si>
  <si>
    <t>LCYW-FR070</t>
  </si>
  <si>
    <t>Rituel du Lustre Noir</t>
  </si>
  <si>
    <t>LCYW-FR071</t>
  </si>
  <si>
    <t>LCYW-FR072</t>
  </si>
  <si>
    <t>Titre de Chevalier</t>
  </si>
  <si>
    <t>LCYW-FR073</t>
  </si>
  <si>
    <t>LCYW-FR074</t>
  </si>
  <si>
    <t>LCYW-FR075</t>
  </si>
  <si>
    <t>Dimension Magique</t>
  </si>
  <si>
    <t>LCYW-FR076</t>
  </si>
  <si>
    <t>Boîte Mystique</t>
  </si>
  <si>
    <t>LCYW-FR077</t>
  </si>
  <si>
    <t>Unité des Magiciens</t>
  </si>
  <si>
    <t>LCYW-FR078</t>
  </si>
  <si>
    <t>Rituel de Magie Noire</t>
  </si>
  <si>
    <t>LCYW-FR079</t>
  </si>
  <si>
    <t>Rideau de Magie Noire</t>
  </si>
  <si>
    <t>LCYW-FR080</t>
  </si>
  <si>
    <t>LCYW-FR081</t>
  </si>
  <si>
    <t>LCYW-FR082</t>
  </si>
  <si>
    <t>LCYW-FR083</t>
  </si>
  <si>
    <t>LCYW-FR084</t>
  </si>
  <si>
    <t>LCYW-FR085</t>
  </si>
  <si>
    <t>Flèche Brise-Sort</t>
  </si>
  <si>
    <t>LCYW-FR086</t>
  </si>
  <si>
    <t>LCYW-FR087</t>
  </si>
  <si>
    <t>LCYW-FR088</t>
  </si>
  <si>
    <t>Transfomine</t>
  </si>
  <si>
    <t>LCYW-FR089</t>
  </si>
  <si>
    <t>LCYW-FR090</t>
  </si>
  <si>
    <t>LCYW-FR091</t>
  </si>
  <si>
    <t>LCYW-FR092</t>
  </si>
  <si>
    <t>LCYW-FR093</t>
  </si>
  <si>
    <t>LCYW-FR094</t>
  </si>
  <si>
    <t>LCYW-FR095</t>
  </si>
  <si>
    <t>LCYW-FR096</t>
  </si>
  <si>
    <t>LCYW-FR097</t>
  </si>
  <si>
    <t>LCYW-FR098</t>
  </si>
  <si>
    <t>LCYW-FR099</t>
  </si>
  <si>
    <t>LCYW-FR100</t>
  </si>
  <si>
    <t>Cercle du Magicien</t>
  </si>
  <si>
    <t>LCYW-FR101</t>
  </si>
  <si>
    <t>Fortin, la Forteresse Ambulante</t>
  </si>
  <si>
    <t>LCYW-FR102</t>
  </si>
  <si>
    <t>LCYW-FR103</t>
  </si>
  <si>
    <t>LCYW-FR104</t>
  </si>
  <si>
    <t>LCYW-FR105</t>
  </si>
  <si>
    <t>LCYW-FR106</t>
  </si>
  <si>
    <t>LCYW-FR107</t>
  </si>
  <si>
    <t>LCYW-FR108</t>
  </si>
  <si>
    <t>LCYW-FR109</t>
  </si>
  <si>
    <t>LCYW-FR110</t>
  </si>
  <si>
    <t>LCYW-FR111</t>
  </si>
  <si>
    <t>LCYW-FR112</t>
  </si>
  <si>
    <t>LCYW-FR113</t>
  </si>
  <si>
    <t>LCYW-FR114</t>
  </si>
  <si>
    <t>LCYW-FR115</t>
  </si>
  <si>
    <t>LCYW-FR116</t>
  </si>
  <si>
    <t>LCYW-FR117</t>
  </si>
  <si>
    <t>LCYW-FR118</t>
  </si>
  <si>
    <t>LCYW-FR119</t>
  </si>
  <si>
    <t>LCYW-FR120</t>
  </si>
  <si>
    <t>LCYW-FR121</t>
  </si>
  <si>
    <t>LCYW-FR122</t>
  </si>
  <si>
    <t>LCYW-FR123</t>
  </si>
  <si>
    <t>LCYW-FR124</t>
  </si>
  <si>
    <t>LCYW-FR125</t>
  </si>
  <si>
    <t>Echange</t>
  </si>
  <si>
    <t>LCYW-FR126</t>
  </si>
  <si>
    <t>LCYW-FR127</t>
  </si>
  <si>
    <t>LCYW-FR128</t>
  </si>
  <si>
    <t>LCYW-FR129</t>
  </si>
  <si>
    <t>LCYW-FR130</t>
  </si>
  <si>
    <t>LCYW-FR131</t>
  </si>
  <si>
    <t>LCYW-FR132</t>
  </si>
  <si>
    <t>LCYW-FR133</t>
  </si>
  <si>
    <t>LCYW-FR134</t>
  </si>
  <si>
    <t>LCYW-FR135</t>
  </si>
  <si>
    <t>LCYW-FR136</t>
  </si>
  <si>
    <t>LCYW-FR137</t>
  </si>
  <si>
    <t>LCYW-FR138</t>
  </si>
  <si>
    <t>LCYW-FR139</t>
  </si>
  <si>
    <t>LCYW-FR140</t>
  </si>
  <si>
    <t>LCYW-FR141</t>
  </si>
  <si>
    <t>LCYW-FR142</t>
  </si>
  <si>
    <t>LCYW-FR143</t>
  </si>
  <si>
    <t>LCYW-FR144</t>
  </si>
  <si>
    <t>LCYW-FR145</t>
  </si>
  <si>
    <t>LCYW-FR146</t>
  </si>
  <si>
    <t>Soldats Embusqués</t>
  </si>
  <si>
    <t>LCYW-FR147</t>
  </si>
  <si>
    <t>LCYW-FR148</t>
  </si>
  <si>
    <t>Catastrophe Infernale</t>
  </si>
  <si>
    <t>LCYW-FR149</t>
  </si>
  <si>
    <t>Le Plumeau de Dame Harpie</t>
  </si>
  <si>
    <t>LCYW-FR150</t>
  </si>
  <si>
    <t>LCYW-FR151</t>
  </si>
  <si>
    <t>LCYW-FR152</t>
  </si>
  <si>
    <t>LCYW-FR153</t>
  </si>
  <si>
    <t>LCYW-FR154</t>
  </si>
  <si>
    <t>Serpent Sinistre</t>
  </si>
  <si>
    <t>LCYW-FR155</t>
  </si>
  <si>
    <t>LCYW-FR156</t>
  </si>
  <si>
    <t>LCYW-FR157</t>
  </si>
  <si>
    <t>LCYW-FR158</t>
  </si>
  <si>
    <t>LCYW-FR159</t>
  </si>
  <si>
    <t>LCYW-FR160</t>
  </si>
  <si>
    <t>Cosmoreine</t>
  </si>
  <si>
    <t>LCYW-FR161</t>
  </si>
  <si>
    <t>LCYW-FR162</t>
  </si>
  <si>
    <t>LCYW-FR163</t>
  </si>
  <si>
    <t>LCYW-FR164</t>
  </si>
  <si>
    <t>LCYW-FR165</t>
  </si>
  <si>
    <t>Babouin Vert, le Protecteur de la Forêt</t>
  </si>
  <si>
    <t>LCYW-FR166</t>
  </si>
  <si>
    <t>LCYW-FR167</t>
  </si>
  <si>
    <t>Commandant Covington</t>
  </si>
  <si>
    <t>LCYW-FR168</t>
  </si>
  <si>
    <t>Soldat Méchabot</t>
  </si>
  <si>
    <t>LCYW-FR169</t>
  </si>
  <si>
    <t>Sniper Méchabot</t>
  </si>
  <si>
    <t>LCYW-FR170</t>
  </si>
  <si>
    <t>Défenseur Méchabot</t>
  </si>
  <si>
    <t>LCYW-FR171</t>
  </si>
  <si>
    <t>Force Méchabot</t>
  </si>
  <si>
    <t>LCYW-FR172</t>
  </si>
  <si>
    <t>LCYW-FR173</t>
  </si>
  <si>
    <t>LCYW-FR174</t>
  </si>
  <si>
    <t>LCYW-FR175</t>
  </si>
  <si>
    <t>LCYW-FR176</t>
  </si>
  <si>
    <t>LCYW-FR177</t>
  </si>
  <si>
    <t>LCYW-FR178</t>
  </si>
  <si>
    <t>LCYW-FR179</t>
  </si>
  <si>
    <t>LCYW-FR180</t>
  </si>
  <si>
    <t>LCYW-FR181</t>
  </si>
  <si>
    <t>LCYW-FR182</t>
  </si>
  <si>
    <t>LCYW-FR183</t>
  </si>
  <si>
    <t>LCYW-FR184</t>
  </si>
  <si>
    <t>LCYW-FR185</t>
  </si>
  <si>
    <t>LCYW-FR186</t>
  </si>
  <si>
    <t>LCYW-FR187</t>
  </si>
  <si>
    <t>LCYW-FR188</t>
  </si>
  <si>
    <t>LCYW-FR189</t>
  </si>
  <si>
    <t>LCYW-FR190</t>
  </si>
  <si>
    <t>LCYW-FR191</t>
  </si>
  <si>
    <t>LCYW-FR192</t>
  </si>
  <si>
    <t>LCYW-FR193</t>
  </si>
  <si>
    <t>LCYW-FR194</t>
  </si>
  <si>
    <t>LCYW-FR195</t>
  </si>
  <si>
    <t>LCYW-FR196</t>
  </si>
  <si>
    <t>LCYW-FR197</t>
  </si>
  <si>
    <t>LCYW-FR198</t>
  </si>
  <si>
    <t>LCYW-FR199</t>
  </si>
  <si>
    <t>LCYW-FR200</t>
  </si>
  <si>
    <t>LCYW-FR201</t>
  </si>
  <si>
    <t>LCYW-FR202</t>
  </si>
  <si>
    <t>LCYW-FR203</t>
  </si>
  <si>
    <t>LCYW-FR204</t>
  </si>
  <si>
    <t>LCYW-FR205</t>
  </si>
  <si>
    <t>LCYW-FR206</t>
  </si>
  <si>
    <t>LCYW-FR207</t>
  </si>
  <si>
    <t>LCYW-FR208</t>
  </si>
  <si>
    <t>LCYW-FR209</t>
  </si>
  <si>
    <t>LCYW-FR210</t>
  </si>
  <si>
    <t>LCYW-FR211</t>
  </si>
  <si>
    <t>LCYW-FR212</t>
  </si>
  <si>
    <t>LCYW-FR213</t>
  </si>
  <si>
    <t>LCYW-FR214</t>
  </si>
  <si>
    <t>LCYW-FR215</t>
  </si>
  <si>
    <t>LCYW-FR216</t>
  </si>
  <si>
    <t>LCYW-FR217</t>
  </si>
  <si>
    <t>Assaillant D.D.</t>
  </si>
  <si>
    <t>LCYW-FR218</t>
  </si>
  <si>
    <t>Guerrier D.D.</t>
  </si>
  <si>
    <t>LCYW-FR219</t>
  </si>
  <si>
    <t>LCYW-FR220</t>
  </si>
  <si>
    <t>LCYW-FR221</t>
  </si>
  <si>
    <t>LCYW-FR222</t>
  </si>
  <si>
    <t>Yaranzo</t>
  </si>
  <si>
    <t>LCYW-FR223</t>
  </si>
  <si>
    <t>Takriminos</t>
  </si>
  <si>
    <t>LCYW-FR224</t>
  </si>
  <si>
    <t>Oeil Mégasonique</t>
  </si>
  <si>
    <t>LCYW-FR225</t>
  </si>
  <si>
    <t>Yamadron</t>
  </si>
  <si>
    <t>LCYW-FR226</t>
  </si>
  <si>
    <t>Zombies à Trois Jambes</t>
  </si>
  <si>
    <t>LCYW-FR227</t>
  </si>
  <si>
    <t>Cadeau de Fée</t>
  </si>
  <si>
    <t>LCYW-FR228</t>
  </si>
  <si>
    <t>Kanan, Maîtresse de l'Epée</t>
  </si>
  <si>
    <t>LCYW-FR229</t>
  </si>
  <si>
    <t>LCYW-FR230</t>
  </si>
  <si>
    <t>LCYW-FR231</t>
  </si>
  <si>
    <t>LCYW-FR232</t>
  </si>
  <si>
    <t>LCYW-FR233</t>
  </si>
  <si>
    <t>LCYW-FR234</t>
  </si>
  <si>
    <t>LCYW-FR235</t>
  </si>
  <si>
    <t>LCYW-FR236</t>
  </si>
  <si>
    <t>LCYW-FR237</t>
  </si>
  <si>
    <t>LCYW-FR238</t>
  </si>
  <si>
    <t>LCYW-FR239</t>
  </si>
  <si>
    <t>LCYW-FR240</t>
  </si>
  <si>
    <t>LCYW-FR241</t>
  </si>
  <si>
    <t>LCYW-FR242</t>
  </si>
  <si>
    <t>LCYW-FR243</t>
  </si>
  <si>
    <t>LCYW-FR244</t>
  </si>
  <si>
    <t>LCYW-FR245</t>
  </si>
  <si>
    <t>LCYW-FR246</t>
  </si>
  <si>
    <t>LCYW-FR247</t>
  </si>
  <si>
    <t>LCYW-FR248</t>
  </si>
  <si>
    <t>LCYW-FR249</t>
  </si>
  <si>
    <t>LCYW-FR250</t>
  </si>
  <si>
    <t>LCYW-FR251</t>
  </si>
  <si>
    <t>LCYW-FR252</t>
  </si>
  <si>
    <t>LCYW-FR253</t>
  </si>
  <si>
    <t>LCYW-FR254</t>
  </si>
  <si>
    <t>LCYW-FR255</t>
  </si>
  <si>
    <t>LCYW-FR256</t>
  </si>
  <si>
    <t>LCYW-FR257</t>
  </si>
  <si>
    <t>LCYW-FR258</t>
  </si>
  <si>
    <t>LCYW-FR259</t>
  </si>
  <si>
    <t>LCYW-FR260</t>
  </si>
  <si>
    <t>LCYW-FR261</t>
  </si>
  <si>
    <t>LCYW-FR262</t>
  </si>
  <si>
    <t>LCYW-FR263</t>
  </si>
  <si>
    <t>LCYW-FR264</t>
  </si>
  <si>
    <t>LCYW-FR265</t>
  </si>
  <si>
    <t>LCYW-FR266</t>
  </si>
  <si>
    <t>LCYW-FR267</t>
  </si>
  <si>
    <t>LCYW-FR268</t>
  </si>
  <si>
    <t>LCYW-FR269</t>
  </si>
  <si>
    <t>LCYW-FR270</t>
  </si>
  <si>
    <t>LCYW-FR271</t>
  </si>
  <si>
    <t>LCYW-FR272</t>
  </si>
  <si>
    <t>LCYW-FR273</t>
  </si>
  <si>
    <t>LCYW-FR274</t>
  </si>
  <si>
    <t>LCYW-FR275</t>
  </si>
  <si>
    <t>LCYW-FR276</t>
  </si>
  <si>
    <t>LCYW-FR277</t>
  </si>
  <si>
    <t>LCYW-FR278</t>
  </si>
  <si>
    <t>LCYW-FR279</t>
  </si>
  <si>
    <t>LCYW-FR280</t>
  </si>
  <si>
    <t>LCYW-FR281</t>
  </si>
  <si>
    <t>LCYW-FR282</t>
  </si>
  <si>
    <t>LCYW-FR283</t>
  </si>
  <si>
    <t>LCYW-FR284</t>
  </si>
  <si>
    <t>LCYW-FR285</t>
  </si>
  <si>
    <t>LCYW-FR286</t>
  </si>
  <si>
    <t>LCYW-FR287</t>
  </si>
  <si>
    <t>Ventilateur Gobelin</t>
  </si>
  <si>
    <t>LCYW-FR288</t>
  </si>
  <si>
    <t>LCYW-FR289</t>
  </si>
  <si>
    <t>LCYW-FR290</t>
  </si>
  <si>
    <t>LCYW-FR291</t>
  </si>
  <si>
    <t>LCYW-FR292</t>
  </si>
  <si>
    <t>LCYW-FR293</t>
  </si>
  <si>
    <t>LCYW-FR294</t>
  </si>
  <si>
    <t>LCYW-FR295</t>
  </si>
  <si>
    <t>LCYW-FR296</t>
  </si>
  <si>
    <t>LCYW-FR297</t>
  </si>
  <si>
    <t>LCYW-FR298</t>
  </si>
  <si>
    <t>LCYW-FR299</t>
  </si>
  <si>
    <t>LCYW-FR300</t>
  </si>
  <si>
    <t>LCYW-FR301</t>
  </si>
  <si>
    <t>LCYW-FR302</t>
  </si>
  <si>
    <t>LCYW-FR303</t>
  </si>
  <si>
    <t>LCYW-FR304</t>
  </si>
  <si>
    <t>LCYW-FR305</t>
  </si>
  <si>
    <t>LCYW-FR306</t>
  </si>
  <si>
    <t>BP01-FR001</t>
  </si>
  <si>
    <t>BP01-FR002</t>
  </si>
  <si>
    <t>BP01-FR003</t>
  </si>
  <si>
    <t>BP01-FR004</t>
  </si>
  <si>
    <t>BP01-FR005</t>
  </si>
  <si>
    <t>BP01-FR006</t>
  </si>
  <si>
    <t>BP01-FR007</t>
  </si>
  <si>
    <t>BP01-FR008</t>
  </si>
  <si>
    <t>BP01-FR009</t>
  </si>
  <si>
    <t>BP01-FR010</t>
  </si>
  <si>
    <t>BP01-FR011</t>
  </si>
  <si>
    <t>BP01-FR012</t>
  </si>
  <si>
    <t>BP01-FR013</t>
  </si>
  <si>
    <t>Tyranno Super-Conducteur</t>
  </si>
  <si>
    <t>BP01-FR014</t>
  </si>
  <si>
    <t>BP01-FR015</t>
  </si>
  <si>
    <t>BP01-FR016</t>
  </si>
  <si>
    <t>BP01-FR017</t>
  </si>
  <si>
    <t>Explorateur des Profondeurs</t>
  </si>
  <si>
    <t>BP01-FR018</t>
  </si>
  <si>
    <t>BP01-FR019</t>
  </si>
  <si>
    <t>BP01-FR020</t>
  </si>
  <si>
    <t>Tragoedia</t>
  </si>
  <si>
    <t>BP01-FR021</t>
  </si>
  <si>
    <t>BP01-FR022</t>
  </si>
  <si>
    <t>Forteresse Méchabot</t>
  </si>
  <si>
    <t>BP01-FR023</t>
  </si>
  <si>
    <t>BP01-FR024</t>
  </si>
  <si>
    <t>BP01-FR025</t>
  </si>
  <si>
    <t>Gachi Gachi Gantetsu</t>
  </si>
  <si>
    <t>BP01-FR026</t>
  </si>
  <si>
    <t>Grénosaure</t>
  </si>
  <si>
    <t>BP01-FR027</t>
  </si>
  <si>
    <t>BP01-FR028</t>
  </si>
  <si>
    <t>BP01-FR029</t>
  </si>
  <si>
    <t>BP01-FR030</t>
  </si>
  <si>
    <t>BP01-FR031</t>
  </si>
  <si>
    <t>Perle, Chevalier-Gemmes</t>
  </si>
  <si>
    <t>BP01-FR032</t>
  </si>
  <si>
    <t>BP01-FR033</t>
  </si>
  <si>
    <t>BP01-FR034</t>
  </si>
  <si>
    <t>BP01-FR035</t>
  </si>
  <si>
    <t>BP01-FR036</t>
  </si>
  <si>
    <t>BP01-FR037</t>
  </si>
  <si>
    <t>BP01-FR038</t>
  </si>
  <si>
    <t>BP01-FR039</t>
  </si>
  <si>
    <t>BP01-FR040</t>
  </si>
  <si>
    <t>BP01-FR041</t>
  </si>
  <si>
    <t>BP01-FR042</t>
  </si>
  <si>
    <t>Bouc Émissaire</t>
  </si>
  <si>
    <t>BP01-FR043</t>
  </si>
  <si>
    <t>BP01-FR044</t>
  </si>
  <si>
    <t>BP01-FR045</t>
  </si>
  <si>
    <t>Fardeau du Puissant</t>
  </si>
  <si>
    <t>BP01-FR046</t>
  </si>
  <si>
    <t>BP01-FR047</t>
  </si>
  <si>
    <t>BP01-FR048</t>
  </si>
  <si>
    <t>BP01-FR049</t>
  </si>
  <si>
    <t>BP01-FR050</t>
  </si>
  <si>
    <t>BP01-FR051</t>
  </si>
  <si>
    <t>BP01-FR052</t>
  </si>
  <si>
    <t>BP01-FR053</t>
  </si>
  <si>
    <t>BP01-FR054</t>
  </si>
  <si>
    <t>BP01-FR055</t>
  </si>
  <si>
    <t>Pot-de-Vin du Temple Maudit</t>
  </si>
  <si>
    <t>BP01-FR056</t>
  </si>
  <si>
    <t>BP01-FR057</t>
  </si>
  <si>
    <t>BP01-FR058</t>
  </si>
  <si>
    <t>BP01-FR059</t>
  </si>
  <si>
    <t>BP01-FR060</t>
  </si>
  <si>
    <t>BP01-FR061</t>
  </si>
  <si>
    <t>BP01-FR062</t>
  </si>
  <si>
    <t>Faufilleur du Tombeau</t>
  </si>
  <si>
    <t>BP01-FR063</t>
  </si>
  <si>
    <t>BP01-FR064</t>
  </si>
  <si>
    <t>BP01-FR065</t>
  </si>
  <si>
    <t>BP01-FR066</t>
  </si>
  <si>
    <t>BP01-FR067</t>
  </si>
  <si>
    <t>BP01-FR068</t>
  </si>
  <si>
    <t>BP01-FR069</t>
  </si>
  <si>
    <t>BP01-FR070</t>
  </si>
  <si>
    <t>BP01-FR071</t>
  </si>
  <si>
    <t>BP01-FR072</t>
  </si>
  <si>
    <t>BP01-FR073</t>
  </si>
  <si>
    <t>BP01-FR074</t>
  </si>
  <si>
    <t>BP01-FR075</t>
  </si>
  <si>
    <t>BP01-FR076</t>
  </si>
  <si>
    <t>Sanctuaire du Démon</t>
  </si>
  <si>
    <t>BP01-FR077</t>
  </si>
  <si>
    <t>BP01-FR078</t>
  </si>
  <si>
    <t>BP01-FR079</t>
  </si>
  <si>
    <t>BP01-FR080</t>
  </si>
  <si>
    <t>Destruction de Bouclier</t>
  </si>
  <si>
    <t>BP01-FR081</t>
  </si>
  <si>
    <t>BP01-FR082</t>
  </si>
  <si>
    <t>BP01-FR083</t>
  </si>
  <si>
    <t>BP01-FR084</t>
  </si>
  <si>
    <t>BP01-FR085</t>
  </si>
  <si>
    <t>BP01-FR086</t>
  </si>
  <si>
    <t>BP01-FR087</t>
  </si>
  <si>
    <t>BP01-FR088</t>
  </si>
  <si>
    <t>BP01-FR089</t>
  </si>
  <si>
    <t>BP01-FR090</t>
  </si>
  <si>
    <t>BP01-FR091</t>
  </si>
  <si>
    <t>BP01-FR092</t>
  </si>
  <si>
    <t>Sortilège de l'Ombre</t>
  </si>
  <si>
    <t>BP01-FR093</t>
  </si>
  <si>
    <t>BP01-FR094</t>
  </si>
  <si>
    <t>BP01-FR095</t>
  </si>
  <si>
    <t>BP01-FR096</t>
  </si>
  <si>
    <t>BP01-FR097</t>
  </si>
  <si>
    <t>BP01-FR098</t>
  </si>
  <si>
    <t>BP01-FR099</t>
  </si>
  <si>
    <t>BP01-FR100</t>
  </si>
  <si>
    <t>BP01-FR101</t>
  </si>
  <si>
    <t>BP01-FR102</t>
  </si>
  <si>
    <t>BP01-FR103</t>
  </si>
  <si>
    <t>BP01-FR104</t>
  </si>
  <si>
    <t>BP01-FR105</t>
  </si>
  <si>
    <t>BP01-FR106</t>
  </si>
  <si>
    <t>BP01-FR107</t>
  </si>
  <si>
    <t>BP01-FR108</t>
  </si>
  <si>
    <t>BP01-FR109</t>
  </si>
  <si>
    <t>BP01-FR110</t>
  </si>
  <si>
    <t>Vive la Liberté !</t>
  </si>
  <si>
    <t>BP01-FR111</t>
  </si>
  <si>
    <t>BP01-FR112</t>
  </si>
  <si>
    <t>BP01-FR113</t>
  </si>
  <si>
    <t>BP01-FR114</t>
  </si>
  <si>
    <t>BP01-FR115</t>
  </si>
  <si>
    <t>BP01-FR116</t>
  </si>
  <si>
    <t>BP01-FR117</t>
  </si>
  <si>
    <t>BP01-FR118</t>
  </si>
  <si>
    <t>BP01-FR119</t>
  </si>
  <si>
    <t>BP01-FR120</t>
  </si>
  <si>
    <t>BP01-FR121</t>
  </si>
  <si>
    <t>Guerrier Ardoise</t>
  </si>
  <si>
    <t>BP01-FR122</t>
  </si>
  <si>
    <t>BP01-FR123</t>
  </si>
  <si>
    <t>BP01-FR124</t>
  </si>
  <si>
    <t>BP01-FR125</t>
  </si>
  <si>
    <t>BP01-FR126</t>
  </si>
  <si>
    <t>Univers Exarion</t>
  </si>
  <si>
    <t>BP01-FR127</t>
  </si>
  <si>
    <t>BP01-FR128</t>
  </si>
  <si>
    <t>BP01-FR129</t>
  </si>
  <si>
    <t>BP01-FR130</t>
  </si>
  <si>
    <t>BP01-FR131</t>
  </si>
  <si>
    <t>BP01-FR132</t>
  </si>
  <si>
    <t>BP01-FR133</t>
  </si>
  <si>
    <t>BP01-FR134</t>
  </si>
  <si>
    <t>BP01-FR135</t>
  </si>
  <si>
    <t>BP01-FR136</t>
  </si>
  <si>
    <t>BP01-FR137</t>
  </si>
  <si>
    <t>BP01-FR138</t>
  </si>
  <si>
    <t>BP01-FR139</t>
  </si>
  <si>
    <t>BP01-FR140</t>
  </si>
  <si>
    <t>BP01-FR141</t>
  </si>
  <si>
    <t>BP01-FR142</t>
  </si>
  <si>
    <t>BP01-FR143</t>
  </si>
  <si>
    <t>BP01-FR144</t>
  </si>
  <si>
    <t>Kong Voltaïque</t>
  </si>
  <si>
    <t>BP01-FR145</t>
  </si>
  <si>
    <t>BP01-FR146</t>
  </si>
  <si>
    <t>BP01-FR147</t>
  </si>
  <si>
    <t>Dragon Blizzard</t>
  </si>
  <si>
    <t>BP01-FR148</t>
  </si>
  <si>
    <t>Barbaros, le Roi des Bêtes</t>
  </si>
  <si>
    <t>BP01-FR149</t>
  </si>
  <si>
    <t>BP01-FR150</t>
  </si>
  <si>
    <t>BP01-FR151</t>
  </si>
  <si>
    <t>BP01-FR152</t>
  </si>
  <si>
    <t>BP01-FR153</t>
  </si>
  <si>
    <t>Alector, Souverain des Oiseaux</t>
  </si>
  <si>
    <t>BP01-FR154</t>
  </si>
  <si>
    <t>BP01-FR155</t>
  </si>
  <si>
    <t>BP01-FR156</t>
  </si>
  <si>
    <t>Protops Préhistorique</t>
  </si>
  <si>
    <t>BP01-FR157</t>
  </si>
  <si>
    <t>BP01-FR158</t>
  </si>
  <si>
    <t>Ashenveil Mythologique</t>
  </si>
  <si>
    <t>BP01-FR159</t>
  </si>
  <si>
    <t>Guerrier de Réserve</t>
  </si>
  <si>
    <t>BP01-FR160</t>
  </si>
  <si>
    <t>BP01-FR161</t>
  </si>
  <si>
    <t>BP01-FR162</t>
  </si>
  <si>
    <t>BP01-FR163</t>
  </si>
  <si>
    <t>BP01-FR164</t>
  </si>
  <si>
    <t>BP01-FR165</t>
  </si>
  <si>
    <t>BP01-FR166</t>
  </si>
  <si>
    <t>BP01-FR167</t>
  </si>
  <si>
    <t>BP01-FR168</t>
  </si>
  <si>
    <t>BP01-FR169</t>
  </si>
  <si>
    <t>Singe Guerrier</t>
  </si>
  <si>
    <t>BP01-FR170</t>
  </si>
  <si>
    <t>BP01-FR171</t>
  </si>
  <si>
    <t>BP01-FR172</t>
  </si>
  <si>
    <t>BP01-FR173</t>
  </si>
  <si>
    <t>BP01-FR174</t>
  </si>
  <si>
    <t>BP01-FR175</t>
  </si>
  <si>
    <t>BP01-FR176</t>
  </si>
  <si>
    <t>BP01-FR177</t>
  </si>
  <si>
    <t>BP01-FR178</t>
  </si>
  <si>
    <t>BP01-FR179</t>
  </si>
  <si>
    <t>BP01-FR180</t>
  </si>
  <si>
    <t>Makyura le Destructeur</t>
  </si>
  <si>
    <t>BP01-FR181</t>
  </si>
  <si>
    <t>BP01-FR182</t>
  </si>
  <si>
    <t>BP01-FR183</t>
  </si>
  <si>
    <t>BP01-FR184</t>
  </si>
  <si>
    <t>BP01-FR185</t>
  </si>
  <si>
    <t>BP01-FR186</t>
  </si>
  <si>
    <t>Cerbère de la Sépulture</t>
  </si>
  <si>
    <t>BP01-FR187</t>
  </si>
  <si>
    <t>BP01-FR188</t>
  </si>
  <si>
    <t>BP01-FR189</t>
  </si>
  <si>
    <t>BP01-FR190</t>
  </si>
  <si>
    <t>BP01-FR191</t>
  </si>
  <si>
    <t>BP01-FR192</t>
  </si>
  <si>
    <t>BP01-FR193</t>
  </si>
  <si>
    <t>BP01-FR194</t>
  </si>
  <si>
    <t>Moustique Des</t>
  </si>
  <si>
    <t>BP01-FR195</t>
  </si>
  <si>
    <t>Rechargeur Fou</t>
  </si>
  <si>
    <t>BP01-FR196</t>
  </si>
  <si>
    <t>BP01-FR197</t>
  </si>
  <si>
    <t>BP01-FR198</t>
  </si>
  <si>
    <t>BP01-FR199</t>
  </si>
  <si>
    <t>BP01-FR200</t>
  </si>
  <si>
    <t>BP01-FR201</t>
  </si>
  <si>
    <t>Ver - Balthus</t>
  </si>
  <si>
    <t>BP01-FR202</t>
  </si>
  <si>
    <t>BP01-FR203</t>
  </si>
  <si>
    <t>BP01-FR204</t>
  </si>
  <si>
    <t>BP01-FR205</t>
  </si>
  <si>
    <t>BP01-FR206</t>
  </si>
  <si>
    <t>Guerrier Forteresse</t>
  </si>
  <si>
    <t>BP01-FR207</t>
  </si>
  <si>
    <t>Maraudeur aux Deux Épées</t>
  </si>
  <si>
    <t>BP01-FR208</t>
  </si>
  <si>
    <t>BP01-FR209</t>
  </si>
  <si>
    <t>BP01-FR210</t>
  </si>
  <si>
    <t>Fraise Naturia</t>
  </si>
  <si>
    <t>BP01-FR211</t>
  </si>
  <si>
    <t>BP01-FR212</t>
  </si>
  <si>
    <t>BP01-FR213</t>
  </si>
  <si>
    <t>BP01-FR214</t>
  </si>
  <si>
    <t>BP01-FR215</t>
  </si>
  <si>
    <t>Aile Noire - Zephyros l'Elite</t>
  </si>
  <si>
    <t>BP01-FR216</t>
  </si>
  <si>
    <t>BP01-FR217</t>
  </si>
  <si>
    <t>Chevalier Brillant</t>
  </si>
  <si>
    <t>BP01-FR218</t>
  </si>
  <si>
    <t>BP01-FR219</t>
  </si>
  <si>
    <t>BP01-FR220</t>
  </si>
  <si>
    <t>SP13-FR001</t>
  </si>
  <si>
    <t>Chevalier Zubaba</t>
  </si>
  <si>
    <t>SP13-FR002</t>
  </si>
  <si>
    <t>SP13-FR003</t>
  </si>
  <si>
    <t>SP13-FR004</t>
  </si>
  <si>
    <t>SP13-FR005</t>
  </si>
  <si>
    <t>SP13-FR006</t>
  </si>
  <si>
    <t>SP13-FR007</t>
  </si>
  <si>
    <t>SP13-FR008</t>
  </si>
  <si>
    <t>SP13-FR009</t>
  </si>
  <si>
    <t>SP13-FR010</t>
  </si>
  <si>
    <t>SP13-FR011</t>
  </si>
  <si>
    <t>SP13-FR012</t>
  </si>
  <si>
    <t>SP13-FR013</t>
  </si>
  <si>
    <t>SP13-FR014</t>
  </si>
  <si>
    <t>SP13-FR015</t>
  </si>
  <si>
    <t>SP13-FR016</t>
  </si>
  <si>
    <t>SP13-FR017</t>
  </si>
  <si>
    <t>SP13-FR018</t>
  </si>
  <si>
    <t>SP13-FR019</t>
  </si>
  <si>
    <t>SP13-FR020</t>
  </si>
  <si>
    <t>SP13-FR021</t>
  </si>
  <si>
    <t>SP13-FR022</t>
  </si>
  <si>
    <t>SP13-FR023</t>
  </si>
  <si>
    <t>SP13-FR024</t>
  </si>
  <si>
    <t>SP13-FR025</t>
  </si>
  <si>
    <t>SP13-FR026</t>
  </si>
  <si>
    <t>SP13-FR027</t>
  </si>
  <si>
    <t>SP13-FR028</t>
  </si>
  <si>
    <t>SP13-FR029</t>
  </si>
  <si>
    <t>SP13-FR030</t>
  </si>
  <si>
    <t>SP13-FR031</t>
  </si>
  <si>
    <t>SP13-FR032</t>
  </si>
  <si>
    <t>SP13-FR033</t>
  </si>
  <si>
    <t>SP13-FR034</t>
  </si>
  <si>
    <t>SP13-FR035</t>
  </si>
  <si>
    <t>SP13-FR036</t>
  </si>
  <si>
    <t>SP13-FR037</t>
  </si>
  <si>
    <t>SP13-FR038</t>
  </si>
  <si>
    <t>SP13-FR039</t>
  </si>
  <si>
    <t>Oiseau de la Foi</t>
  </si>
  <si>
    <t>SP13-FR040</t>
  </si>
  <si>
    <t>Gilford, L'Eclair</t>
  </si>
  <si>
    <t>SP13-FR041</t>
  </si>
  <si>
    <t>Gandora le Dragon de la Destruction</t>
  </si>
  <si>
    <t>SP13-FR042</t>
  </si>
  <si>
    <t>Métalmorphe</t>
  </si>
  <si>
    <t>SP13-FR043</t>
  </si>
  <si>
    <t>Force Arcane EX - Le Maître des Ténèbres</t>
  </si>
  <si>
    <t>SP13-FR044</t>
  </si>
  <si>
    <t>Force Arcane EX - Le Maître de la Lumière</t>
  </si>
  <si>
    <t>SP13-FR045</t>
  </si>
  <si>
    <t>Barbaroid, l'Ultime Machine de Guerre</t>
  </si>
  <si>
    <t>SP13-FR046</t>
  </si>
  <si>
    <t>Escuridao, HEROS Elémentaire</t>
  </si>
  <si>
    <t>SP13-FR047</t>
  </si>
  <si>
    <t>Wisel, Empereur Meklord</t>
  </si>
  <si>
    <t>SP13-FR048</t>
  </si>
  <si>
    <t>Guerrier aux Sept Epées</t>
  </si>
  <si>
    <t>SP13-FR049</t>
  </si>
  <si>
    <t>Guerrier Catapulte</t>
  </si>
  <si>
    <t>SP13-FR050</t>
  </si>
  <si>
    <t>BP02-FR001</t>
  </si>
  <si>
    <t>Mosaic Rare</t>
  </si>
  <si>
    <t>BP02-FR002</t>
  </si>
  <si>
    <t>BP02-FR003</t>
  </si>
  <si>
    <t>BP02-FR004</t>
  </si>
  <si>
    <t>BP02-FR005</t>
  </si>
  <si>
    <t>BP02-FR006</t>
  </si>
  <si>
    <t>BP02-FR007</t>
  </si>
  <si>
    <t>BP02-FR008</t>
  </si>
  <si>
    <t>BP02-FR009</t>
  </si>
  <si>
    <t>BP02-FR010</t>
  </si>
  <si>
    <t>BP02-FR011</t>
  </si>
  <si>
    <t>BP02-FR012</t>
  </si>
  <si>
    <t>BP02-FR013</t>
  </si>
  <si>
    <t>BP02-FR014</t>
  </si>
  <si>
    <t>BP02-FR015</t>
  </si>
  <si>
    <t>BP02-FR016</t>
  </si>
  <si>
    <t>BP02-FR017</t>
  </si>
  <si>
    <t>BP02-FR018</t>
  </si>
  <si>
    <t>BP02-FR019</t>
  </si>
  <si>
    <t>BP02-FR020</t>
  </si>
  <si>
    <t>BP02-FR021</t>
  </si>
  <si>
    <t>BP02-FR022</t>
  </si>
  <si>
    <t>BP02-FR023</t>
  </si>
  <si>
    <t>BP02-FR024</t>
  </si>
  <si>
    <t>BP02-FR025</t>
  </si>
  <si>
    <t>BP02-FR026</t>
  </si>
  <si>
    <t>BP02-FR027</t>
  </si>
  <si>
    <t>BP02-FR028</t>
  </si>
  <si>
    <t>BP02-FR029</t>
  </si>
  <si>
    <t>BP02-FR030</t>
  </si>
  <si>
    <t>BP02-FR031</t>
  </si>
  <si>
    <t>BP02-FR032</t>
  </si>
  <si>
    <t>BP02-FR033</t>
  </si>
  <si>
    <t>BP02-FR034</t>
  </si>
  <si>
    <t>BP02-FR035</t>
  </si>
  <si>
    <t>BP02-FR036</t>
  </si>
  <si>
    <t>BP02-FR037</t>
  </si>
  <si>
    <t>BP02-FR038</t>
  </si>
  <si>
    <t>BP02-FR039</t>
  </si>
  <si>
    <t>BP02-FR040</t>
  </si>
  <si>
    <t>BP02-FR041</t>
  </si>
  <si>
    <t>BP02-FR042</t>
  </si>
  <si>
    <t>Cerbère, Bête Mythique</t>
  </si>
  <si>
    <t>BP02-FR043</t>
  </si>
  <si>
    <t>BP02-FR044</t>
  </si>
  <si>
    <t>BP02-FR045</t>
  </si>
  <si>
    <t>BP02-FR046</t>
  </si>
  <si>
    <t>BP02-FR047</t>
  </si>
  <si>
    <t>Broyeur de Cerveau</t>
  </si>
  <si>
    <t>BP02-FR048</t>
  </si>
  <si>
    <t>BP02-FR049</t>
  </si>
  <si>
    <t>Homme-Bloc</t>
  </si>
  <si>
    <t>BP02-FR050</t>
  </si>
  <si>
    <t>Cogneur Magique</t>
  </si>
  <si>
    <t>BP02-FR051</t>
  </si>
  <si>
    <t>BP02-FR052</t>
  </si>
  <si>
    <t>BP02-FR053</t>
  </si>
  <si>
    <t>Prophète de la Création</t>
  </si>
  <si>
    <t>BP02-FR054</t>
  </si>
  <si>
    <t>Lame Malveillante, HEROS du Mal</t>
  </si>
  <si>
    <t>BP02-FR055</t>
  </si>
  <si>
    <t>BP02-FR056</t>
  </si>
  <si>
    <t>BP02-FR057</t>
  </si>
  <si>
    <t>BP02-FR058</t>
  </si>
  <si>
    <t>BP02-FR059</t>
  </si>
  <si>
    <t>BP02-FR060</t>
  </si>
  <si>
    <t>Ange Déchu Zérato</t>
  </si>
  <si>
    <t>BP02-FR061</t>
  </si>
  <si>
    <t>Bélial le Marquis des Ténèbres</t>
  </si>
  <si>
    <t>BP02-FR062</t>
  </si>
  <si>
    <t>BP02-FR063</t>
  </si>
  <si>
    <t>Exodius l'Ultime Interdit</t>
  </si>
  <si>
    <t>BP02-FR064</t>
  </si>
  <si>
    <t>BP02-FR065</t>
  </si>
  <si>
    <t>BP02-FR066</t>
  </si>
  <si>
    <t>BP02-FR067</t>
  </si>
  <si>
    <t>BP02-FR068</t>
  </si>
  <si>
    <t>BP02-FR069</t>
  </si>
  <si>
    <t>BP02-FR070</t>
  </si>
  <si>
    <t>BP02-FR071</t>
  </si>
  <si>
    <t>BP02-FR072</t>
  </si>
  <si>
    <t>BP02-FR073</t>
  </si>
  <si>
    <t>BP02-FR074</t>
  </si>
  <si>
    <t>BP02-FR075</t>
  </si>
  <si>
    <t>BP02-FR076</t>
  </si>
  <si>
    <t>BP02-FR077</t>
  </si>
  <si>
    <t>BP02-FR078</t>
  </si>
  <si>
    <t>BP02-FR079</t>
  </si>
  <si>
    <t>BP02-FR080</t>
  </si>
  <si>
    <t>Barabaros, le Roi des Bêtes</t>
  </si>
  <si>
    <t>BP02-FR081</t>
  </si>
  <si>
    <t>BP02-FR082</t>
  </si>
  <si>
    <t>BP02-FR083</t>
  </si>
  <si>
    <t>BP02-FR084</t>
  </si>
  <si>
    <t>BP02-FR085</t>
  </si>
  <si>
    <t>Chevalier d'Incantation</t>
  </si>
  <si>
    <t>BP02-FR086</t>
  </si>
  <si>
    <t>BP02-FR087</t>
  </si>
  <si>
    <t>BP02-FR088</t>
  </si>
  <si>
    <t>Samouraï de la Barrière de Glace</t>
  </si>
  <si>
    <t>BP02-FR089</t>
  </si>
  <si>
    <t>Titan Préhistorique</t>
  </si>
  <si>
    <t>BP02-FR090</t>
  </si>
  <si>
    <t>BP02-FR091</t>
  </si>
  <si>
    <t>BP02-FR092</t>
  </si>
  <si>
    <t>BP02-FR093</t>
  </si>
  <si>
    <t>BP02-FR094</t>
  </si>
  <si>
    <t>BP02-FR095</t>
  </si>
  <si>
    <t>BP02-FR096</t>
  </si>
  <si>
    <t>BP02-FR097</t>
  </si>
  <si>
    <t>Soldat Vylon</t>
  </si>
  <si>
    <t>BP02-FR098</t>
  </si>
  <si>
    <t>BP02-FR099</t>
  </si>
  <si>
    <t>BP02-FR100</t>
  </si>
  <si>
    <t>BP02-FR101</t>
  </si>
  <si>
    <t>BP02-FR102</t>
  </si>
  <si>
    <t>BP02-FR103</t>
  </si>
  <si>
    <t>BP02-FR104</t>
  </si>
  <si>
    <t>BP02-FR105</t>
  </si>
  <si>
    <t>BP02-FR106</t>
  </si>
  <si>
    <t>Tétra Vylon</t>
  </si>
  <si>
    <t>BP02-FR107</t>
  </si>
  <si>
    <t>Stella Vylon</t>
  </si>
  <si>
    <t>BP02-FR108</t>
  </si>
  <si>
    <t>Prisme Vylon</t>
  </si>
  <si>
    <t>BP02-FR109</t>
  </si>
  <si>
    <t>Vouivre Photon</t>
  </si>
  <si>
    <t>BP02-FR110</t>
  </si>
  <si>
    <t>BP02-FR111</t>
  </si>
  <si>
    <t>BP02-FR112</t>
  </si>
  <si>
    <t>BP02-FR113</t>
  </si>
  <si>
    <t>BP02-FR114</t>
  </si>
  <si>
    <t>BP02-FR115</t>
  </si>
  <si>
    <t>Taureau à Épée</t>
  </si>
  <si>
    <t>BP02-FR116</t>
  </si>
  <si>
    <t>BP02-FR117</t>
  </si>
  <si>
    <t>BP02-FR118</t>
  </si>
  <si>
    <t>BP02-FR119</t>
  </si>
  <si>
    <t>BP02-FR120</t>
  </si>
  <si>
    <t>BP02-FR121</t>
  </si>
  <si>
    <t>BP02-FR122</t>
  </si>
  <si>
    <t>BP02-FR123</t>
  </si>
  <si>
    <t>Fer-Aye</t>
  </si>
  <si>
    <t>BP02-FR124</t>
  </si>
  <si>
    <t>BP02-FR125</t>
  </si>
  <si>
    <t>BP02-FR126</t>
  </si>
  <si>
    <t>Le Dragon Ailé de Râ</t>
  </si>
  <si>
    <t>BP02-FR127</t>
  </si>
  <si>
    <t>Slifer, le Dragon Céleste</t>
  </si>
  <si>
    <t>BP02-FR128</t>
  </si>
  <si>
    <t>BP02-FR129</t>
  </si>
  <si>
    <t>BP02-FR130</t>
  </si>
  <si>
    <t>BP02-FR131</t>
  </si>
  <si>
    <t>BP02-FR132</t>
  </si>
  <si>
    <t>BP02-FR133</t>
  </si>
  <si>
    <t>BP02-FR134</t>
  </si>
  <si>
    <t>BP02-FR135</t>
  </si>
  <si>
    <t>BP02-FR136</t>
  </si>
  <si>
    <t>BP02-FR137</t>
  </si>
  <si>
    <t>BP02-FR138</t>
  </si>
  <si>
    <t>BP02-FR139</t>
  </si>
  <si>
    <t>BP02-FR140</t>
  </si>
  <si>
    <t>BP02-FR141</t>
  </si>
  <si>
    <t>BP02-FR142</t>
  </si>
  <si>
    <t>BP02-FR143</t>
  </si>
  <si>
    <t>BP02-FR144</t>
  </si>
  <si>
    <t>BP02-FR145</t>
  </si>
  <si>
    <t>BP02-FR146</t>
  </si>
  <si>
    <t>BP02-FR147</t>
  </si>
  <si>
    <t>BP02-FR148</t>
  </si>
  <si>
    <t>Cage d'Acier de Cauchemar</t>
  </si>
  <si>
    <t>BP02-FR149</t>
  </si>
  <si>
    <t>BP02-FR150</t>
  </si>
  <si>
    <t>BP02-FR151</t>
  </si>
  <si>
    <t>BP02-FR152</t>
  </si>
  <si>
    <t>BP02-FR153</t>
  </si>
  <si>
    <t>BP02-FR154</t>
  </si>
  <si>
    <t>BP02-FR155</t>
  </si>
  <si>
    <t>BP02-FR156</t>
  </si>
  <si>
    <t>BP02-FR157</t>
  </si>
  <si>
    <t>BP02-FR158</t>
  </si>
  <si>
    <t>A Moitié Fermé</t>
  </si>
  <si>
    <t>BP02-FR159</t>
  </si>
  <si>
    <t>BP02-FR160</t>
  </si>
  <si>
    <t>BP02-FR161</t>
  </si>
  <si>
    <t>BP02-FR162</t>
  </si>
  <si>
    <t>BP02-FR163</t>
  </si>
  <si>
    <t>Vent Epoustouflant</t>
  </si>
  <si>
    <t>BP02-FR164</t>
  </si>
  <si>
    <t>BP02-FR165</t>
  </si>
  <si>
    <t>BP02-FR166</t>
  </si>
  <si>
    <t>BP02-FR167</t>
  </si>
  <si>
    <t>Sanctuaire Photon</t>
  </si>
  <si>
    <t>BP02-FR168</t>
  </si>
  <si>
    <t>BP02-FR169</t>
  </si>
  <si>
    <t>Piège Inversé</t>
  </si>
  <si>
    <t>BP02-FR170</t>
  </si>
  <si>
    <t>Waboku</t>
  </si>
  <si>
    <t>BP02-FR171</t>
  </si>
  <si>
    <t>BP02-FR172</t>
  </si>
  <si>
    <t>BP02-FR173</t>
  </si>
  <si>
    <t>BP02-FR174</t>
  </si>
  <si>
    <t>BP02-FR175</t>
  </si>
  <si>
    <t>BP02-FR176</t>
  </si>
  <si>
    <t>BP02-FR177</t>
  </si>
  <si>
    <t>BP02-FR178</t>
  </si>
  <si>
    <t>BP02-FR179</t>
  </si>
  <si>
    <t>BP02-FR180</t>
  </si>
  <si>
    <t>BP02-FR181</t>
  </si>
  <si>
    <t>BP02-FR182</t>
  </si>
  <si>
    <t>BP02-FR183</t>
  </si>
  <si>
    <t>BP02-FR184</t>
  </si>
  <si>
    <t>BP02-FR185</t>
  </si>
  <si>
    <t>BP02-FR186</t>
  </si>
  <si>
    <t>BP02-FR187</t>
  </si>
  <si>
    <t>BP02-FR188</t>
  </si>
  <si>
    <t>BP02-FR189</t>
  </si>
  <si>
    <t>BP02-FR190</t>
  </si>
  <si>
    <t>BP02-FR191</t>
  </si>
  <si>
    <t>BP02-FR192</t>
  </si>
  <si>
    <t>BP02-FR193</t>
  </si>
  <si>
    <t>BP02-FR194</t>
  </si>
  <si>
    <t>BP02-FR195</t>
  </si>
  <si>
    <t>Miniaturisation</t>
  </si>
  <si>
    <t>BP02-FR196</t>
  </si>
  <si>
    <t>BP02-FR197</t>
  </si>
  <si>
    <t>BP02-FR198</t>
  </si>
  <si>
    <t>BP02-FR199</t>
  </si>
  <si>
    <t>BP02-FR200</t>
  </si>
  <si>
    <t>BP02-FR201</t>
  </si>
  <si>
    <t>BP02-FR202</t>
  </si>
  <si>
    <t>BP02-FR203</t>
  </si>
  <si>
    <t>BP02-FR204</t>
  </si>
  <si>
    <t>BP02-FR205</t>
  </si>
  <si>
    <t>BP02-FR206</t>
  </si>
  <si>
    <t>BP02-FR207</t>
  </si>
  <si>
    <t>BP02-FR208</t>
  </si>
  <si>
    <t>BP02-FR209</t>
  </si>
  <si>
    <t>BP02-FR210</t>
  </si>
  <si>
    <t>BP02-FR211</t>
  </si>
  <si>
    <t>BP02-FR212</t>
  </si>
  <si>
    <t>BP02-FR213</t>
  </si>
  <si>
    <t>BP02-FR214</t>
  </si>
  <si>
    <t>BP02-FR215</t>
  </si>
  <si>
    <t>WGRT-FR001</t>
  </si>
  <si>
    <t>Héliotrope Colonie du Mal</t>
  </si>
  <si>
    <t>WGRT-FR002</t>
  </si>
  <si>
    <t>WGRT-FR003</t>
  </si>
  <si>
    <t>WGRT-FR004</t>
  </si>
  <si>
    <t>WGRT-FR005</t>
  </si>
  <si>
    <t>WGRT-FR006</t>
  </si>
  <si>
    <t>WGRT-FR007</t>
  </si>
  <si>
    <t>WGRT-FR008</t>
  </si>
  <si>
    <t>WGRT-FR009</t>
  </si>
  <si>
    <t>WGRT-FR010</t>
  </si>
  <si>
    <t>WGRT-FR011</t>
  </si>
  <si>
    <t>WGRT-FR012</t>
  </si>
  <si>
    <t>WGRT-FR013</t>
  </si>
  <si>
    <t>WGRT-FR014</t>
  </si>
  <si>
    <t>WGRT-FR015</t>
  </si>
  <si>
    <t>WGRT-FR016</t>
  </si>
  <si>
    <t>WGRT-FR017</t>
  </si>
  <si>
    <t>WGRT-FR018</t>
  </si>
  <si>
    <t>WGRT-FR019</t>
  </si>
  <si>
    <t>Défenseur - HEROS de la Destinée</t>
  </si>
  <si>
    <t>WGRT-FR020</t>
  </si>
  <si>
    <t>WGRT-FR021</t>
  </si>
  <si>
    <t>WGRT-FR022</t>
  </si>
  <si>
    <t>WGRT-FR023</t>
  </si>
  <si>
    <t>WGRT-FR024</t>
  </si>
  <si>
    <t>WGRT-FR025</t>
  </si>
  <si>
    <t>WGRT-FR026</t>
  </si>
  <si>
    <t>WGRT-FR027</t>
  </si>
  <si>
    <t>WGRT-FR028</t>
  </si>
  <si>
    <t>Ver - Apocalypse</t>
  </si>
  <si>
    <t>WGRT-FR029</t>
  </si>
  <si>
    <t>WGRT-FR030</t>
  </si>
  <si>
    <t>WGRT-FR031</t>
  </si>
  <si>
    <t>Oracle de la Barrière de Glace</t>
  </si>
  <si>
    <t>WGRT-FR032</t>
  </si>
  <si>
    <t>WGRT-FR033</t>
  </si>
  <si>
    <t>WGRT-FR034</t>
  </si>
  <si>
    <t>WGRT-FR035</t>
  </si>
  <si>
    <t>WGRT-FR036</t>
  </si>
  <si>
    <t>Soulkius Mythologique</t>
  </si>
  <si>
    <t>WGRT-FR037</t>
  </si>
  <si>
    <t>WGRT-FR038</t>
  </si>
  <si>
    <t>Gallim Préhistorique</t>
  </si>
  <si>
    <t>WGRT-FR039</t>
  </si>
  <si>
    <t>Raiho, Général de la Barrière de Glace</t>
  </si>
  <si>
    <t>WGRT-FR040</t>
  </si>
  <si>
    <t>WGRT-FR041</t>
  </si>
  <si>
    <t>WGRT-FR042</t>
  </si>
  <si>
    <t>WGRT-FR043</t>
  </si>
  <si>
    <t>WGRT-FR044</t>
  </si>
  <si>
    <t>WGRT-FR045</t>
  </si>
  <si>
    <t>WGRT-FR046</t>
  </si>
  <si>
    <t>Robot Impatient</t>
  </si>
  <si>
    <t>WGRT-FR047</t>
  </si>
  <si>
    <t>WGRT-FR048</t>
  </si>
  <si>
    <t>WGRT-FR049</t>
  </si>
  <si>
    <t>WGRT-FR050</t>
  </si>
  <si>
    <t>Ketos Colonie du Mal</t>
  </si>
  <si>
    <t>WGRT-FR051</t>
  </si>
  <si>
    <t>Mandragora Colonie du Mal</t>
  </si>
  <si>
    <t>WGRT-FR052</t>
  </si>
  <si>
    <t>WGRT-FR053</t>
  </si>
  <si>
    <t>WGRT-FR054</t>
  </si>
  <si>
    <t>WGRT-FR055</t>
  </si>
  <si>
    <t>WGRT-FR056</t>
  </si>
  <si>
    <t>Moineau des Etoiles Esper D.D.</t>
  </si>
  <si>
    <t>WGRT-FR057</t>
  </si>
  <si>
    <t>Obliviwisp Colonie du Mal</t>
  </si>
  <si>
    <t>WGRT-FR058</t>
  </si>
  <si>
    <t>Salamandra Colonie du Mal</t>
  </si>
  <si>
    <t>WGRT-FR059</t>
  </si>
  <si>
    <t>Guerrier Dododo</t>
  </si>
  <si>
    <t>WGRT-FR060</t>
  </si>
  <si>
    <t>WGRT-FR061</t>
  </si>
  <si>
    <t>WGRT-FR062</t>
  </si>
  <si>
    <t>WGRT-FR063</t>
  </si>
  <si>
    <t>Gentlemandre</t>
  </si>
  <si>
    <t>WGRT-FR064</t>
  </si>
  <si>
    <t>WGRT-FR065</t>
  </si>
  <si>
    <t>WGRT-FR066</t>
  </si>
  <si>
    <t>WGRT-FR067</t>
  </si>
  <si>
    <t>WGRT-FR068</t>
  </si>
  <si>
    <t>WGRT-FR069</t>
  </si>
  <si>
    <t>WGRT-FR070</t>
  </si>
  <si>
    <t>WGRT-FR071</t>
  </si>
  <si>
    <t>WGRT-FR072</t>
  </si>
  <si>
    <t>WGRT-FR073</t>
  </si>
  <si>
    <t>WGRT-FR074</t>
  </si>
  <si>
    <t>WGRT-FR075</t>
  </si>
  <si>
    <t>WGRT-FR076</t>
  </si>
  <si>
    <t>WGRT-FR077</t>
  </si>
  <si>
    <t>WGRT-FR078</t>
  </si>
  <si>
    <t>WGRT-FR079</t>
  </si>
  <si>
    <t>WGRT-FR080</t>
  </si>
  <si>
    <t>WGRT-FR081</t>
  </si>
  <si>
    <t>WGRT-FR082</t>
  </si>
  <si>
    <t>WGRT-FR083</t>
  </si>
  <si>
    <t>WGRT-FR084</t>
  </si>
  <si>
    <t>WGRT-FR085</t>
  </si>
  <si>
    <t>WGRT-FR086</t>
  </si>
  <si>
    <t>WGRT-FR087</t>
  </si>
  <si>
    <t>WGRT-FR088</t>
  </si>
  <si>
    <t>WGRT-FR089</t>
  </si>
  <si>
    <t>WGRT-FR090</t>
  </si>
  <si>
    <t>WGRT-FR091</t>
  </si>
  <si>
    <t>WGRT-FR092</t>
  </si>
  <si>
    <t>WGRT-FR093</t>
  </si>
  <si>
    <t>WGRT-FR094</t>
  </si>
  <si>
    <t>WGRT-FR095</t>
  </si>
  <si>
    <t>WGRT-FR096</t>
  </si>
  <si>
    <t>WGRT-FR097</t>
  </si>
  <si>
    <t>Protection Espillon</t>
  </si>
  <si>
    <t>WGRT-FR098</t>
  </si>
  <si>
    <t>WGRT-FR099</t>
  </si>
  <si>
    <t>WGRT-FR100</t>
  </si>
  <si>
    <t>WGRT-FR101</t>
  </si>
  <si>
    <t>WGRT-FR102</t>
  </si>
  <si>
    <t>WGRT-FR103</t>
  </si>
  <si>
    <t>WGRT-FR104</t>
  </si>
  <si>
    <t>Général Zubaba</t>
  </si>
  <si>
    <t>SP14-FR001</t>
  </si>
  <si>
    <t>SP14-FR002</t>
  </si>
  <si>
    <t>SP14-FR003</t>
  </si>
  <si>
    <t>SP14-FR004</t>
  </si>
  <si>
    <t>SP14-FR005</t>
  </si>
  <si>
    <t>SP14-FR006</t>
  </si>
  <si>
    <t>SP14-FR007</t>
  </si>
  <si>
    <t>SP14-FR008</t>
  </si>
  <si>
    <t>SP14-FR009</t>
  </si>
  <si>
    <t>SP14-FR010</t>
  </si>
  <si>
    <t>SP14-FR011</t>
  </si>
  <si>
    <t>SP14-FR012</t>
  </si>
  <si>
    <t>SP14-FR013</t>
  </si>
  <si>
    <t>SP14-FR014</t>
  </si>
  <si>
    <t>SP14-FR015</t>
  </si>
  <si>
    <t>SP14-FR016</t>
  </si>
  <si>
    <t>SP14-FR017</t>
  </si>
  <si>
    <t>Poisson Rouge Etain</t>
  </si>
  <si>
    <t>SP14-FR018</t>
  </si>
  <si>
    <t>SP14-FR019</t>
  </si>
  <si>
    <t>Destructeur Zubaba</t>
  </si>
  <si>
    <t>SP14-FR020</t>
  </si>
  <si>
    <t>Lezard Jumeau Photon</t>
  </si>
  <si>
    <t>SP14-FR021</t>
  </si>
  <si>
    <t>SP14-FR022</t>
  </si>
  <si>
    <t>SP14-FR023</t>
  </si>
  <si>
    <t>SP14-FR024</t>
  </si>
  <si>
    <t>SP14-FR025</t>
  </si>
  <si>
    <t>SP14-FR026</t>
  </si>
  <si>
    <t>SP14-FR027</t>
  </si>
  <si>
    <t>SP14-FR028</t>
  </si>
  <si>
    <t>Muzurhythm le Génie de la Gratte</t>
  </si>
  <si>
    <t>SP14-FR029</t>
  </si>
  <si>
    <t>Temtempo le Génie du Tambour</t>
  </si>
  <si>
    <t>SP14-FR030</t>
  </si>
  <si>
    <t>Melomelody le Génie de la Trompette</t>
  </si>
  <si>
    <t>SP14-FR031</t>
  </si>
  <si>
    <t>Maestroke le Génie de la Symphonie</t>
  </si>
  <si>
    <t>SP14-FR032</t>
  </si>
  <si>
    <t>SP14-FR033</t>
  </si>
  <si>
    <t>SP14-FR034</t>
  </si>
  <si>
    <t>SP14-FR035</t>
  </si>
  <si>
    <t>SP14-FR036</t>
  </si>
  <si>
    <t>SP14-FR037</t>
  </si>
  <si>
    <t>Effet Xyz</t>
  </si>
  <si>
    <t>SP14-FR038</t>
  </si>
  <si>
    <t>SP14-FR039</t>
  </si>
  <si>
    <t>SP14-FR040</t>
  </si>
  <si>
    <t>SP14-FR041</t>
  </si>
  <si>
    <t>SP14-FR042</t>
  </si>
  <si>
    <t>Ma'at</t>
  </si>
  <si>
    <t>SP14-FR043</t>
  </si>
  <si>
    <t>SP14-FR044</t>
  </si>
  <si>
    <t>Dragon de la Vérité Corrompu</t>
  </si>
  <si>
    <t>SP14-FR045</t>
  </si>
  <si>
    <t>SP14-FR046</t>
  </si>
  <si>
    <t>Svartàlfur, Alfe Nordique</t>
  </si>
  <si>
    <t>SP14-FR047</t>
  </si>
  <si>
    <t>SP14-FR048</t>
  </si>
  <si>
    <t>SP14-FR049</t>
  </si>
  <si>
    <t>SP14-FR050</t>
  </si>
  <si>
    <t>LCJW-FR001</t>
  </si>
  <si>
    <t>LCJW-FR002</t>
  </si>
  <si>
    <t>LCJW-FR003</t>
  </si>
  <si>
    <t>LCJW-FR004</t>
  </si>
  <si>
    <t>Kaiser Insolent</t>
  </si>
  <si>
    <t>LCJW-FR005</t>
  </si>
  <si>
    <t>LCJW-FR006</t>
  </si>
  <si>
    <t>LCJW-FR007</t>
  </si>
  <si>
    <t>LCJW-FR008</t>
  </si>
  <si>
    <t>LCJW-FR009</t>
  </si>
  <si>
    <t>Garoozis</t>
  </si>
  <si>
    <t>LCJW-FR010</t>
  </si>
  <si>
    <t>LCJW-FR011</t>
  </si>
  <si>
    <t>Alligator Cybertech</t>
  </si>
  <si>
    <t>LCJW-FR012</t>
  </si>
  <si>
    <t>Glaive de l'Alligator</t>
  </si>
  <si>
    <t>LCJW-FR013</t>
  </si>
  <si>
    <t>Meotoko</t>
  </si>
  <si>
    <t>LCJW-FR014</t>
  </si>
  <si>
    <t>Kageningen</t>
  </si>
  <si>
    <t>LCJW-FR015</t>
  </si>
  <si>
    <t>Armadiller de Pierre</t>
  </si>
  <si>
    <t>LCJW-FR016</t>
  </si>
  <si>
    <t>Anthrosaure</t>
  </si>
  <si>
    <t>LCJW-FR017</t>
  </si>
  <si>
    <t>Crâne Acharné</t>
  </si>
  <si>
    <t>LCJW-FR018</t>
  </si>
  <si>
    <t>Loup</t>
  </si>
  <si>
    <t>LCJW-FR019</t>
  </si>
  <si>
    <t>Héros de l'Est</t>
  </si>
  <si>
    <t>LCJW-FR020</t>
  </si>
  <si>
    <t>LCJW-FR021</t>
  </si>
  <si>
    <t>LCJW-FR022</t>
  </si>
  <si>
    <t>LCJW-FR023</t>
  </si>
  <si>
    <t>LCJW-FR024</t>
  </si>
  <si>
    <t>LCJW-FR025</t>
  </si>
  <si>
    <t>LCJW-FR026</t>
  </si>
  <si>
    <t>LCJW-FR027</t>
  </si>
  <si>
    <t>LCJW-FR028</t>
  </si>
  <si>
    <t>LCJW-FR029</t>
  </si>
  <si>
    <t>LCJW-FR030</t>
  </si>
  <si>
    <t>LCJW-FR031</t>
  </si>
  <si>
    <t>Dragon de Metal Noir aux Yeux Rouges</t>
  </si>
  <si>
    <t>LCJW-FR032</t>
  </si>
  <si>
    <t>LCJW-FR033</t>
  </si>
  <si>
    <t>LCJW-FR034</t>
  </si>
  <si>
    <t>LCJW-FR035</t>
  </si>
  <si>
    <t>LCJW-FR036</t>
  </si>
  <si>
    <t>LCJW-FR037</t>
  </si>
  <si>
    <t>LCJW-FR038</t>
  </si>
  <si>
    <t>LCJW-FR039</t>
  </si>
  <si>
    <t>Dragon des Ténèbres aux Yeux Rouges</t>
  </si>
  <si>
    <t>LCJW-FR040</t>
  </si>
  <si>
    <t>LCJW-FR041</t>
  </si>
  <si>
    <t>Gilford, l'Eclair</t>
  </si>
  <si>
    <t>LCJW-FR042</t>
  </si>
  <si>
    <t>Guerrier Roquette</t>
  </si>
  <si>
    <t>LCJW-FR043</t>
  </si>
  <si>
    <t>Guerrier Panthère</t>
  </si>
  <si>
    <t>LCJW-FR044</t>
  </si>
  <si>
    <t>Gilford, la Légende</t>
  </si>
  <si>
    <t>LCJW-FR045</t>
  </si>
  <si>
    <t>LCJW-FR046</t>
  </si>
  <si>
    <t>LCJW-FR047</t>
  </si>
  <si>
    <t>LCJW-FR048</t>
  </si>
  <si>
    <t>LCJW-FR049</t>
  </si>
  <si>
    <t>LCJW-FR050</t>
  </si>
  <si>
    <t>LCJW-FR051</t>
  </si>
  <si>
    <t>Gearfried Phénix</t>
  </si>
  <si>
    <t>LCJW-FR052</t>
  </si>
  <si>
    <t>LCJW-FR053</t>
  </si>
  <si>
    <t>LCJW-FR054</t>
  </si>
  <si>
    <t>LCJW-FR055</t>
  </si>
  <si>
    <t>LCJW-FR056</t>
  </si>
  <si>
    <t>Dragon du Glaive de l'Alligator</t>
  </si>
  <si>
    <t>LCJW-FR057</t>
  </si>
  <si>
    <t>LCJW-FR058</t>
  </si>
  <si>
    <t>LCJW-FR059</t>
  </si>
  <si>
    <t>LCJW-FR060</t>
  </si>
  <si>
    <t>LCJW-FR061</t>
  </si>
  <si>
    <t>LCJW-FR062</t>
  </si>
  <si>
    <t>Salamandra</t>
  </si>
  <si>
    <t>LCJW-FR063</t>
  </si>
  <si>
    <t>LCJW-FR064</t>
  </si>
  <si>
    <t>LCJW-FR065</t>
  </si>
  <si>
    <t>LCJW-FR066</t>
  </si>
  <si>
    <t>LCJW-FR067</t>
  </si>
  <si>
    <t>Le Guerrier Reincarné</t>
  </si>
  <si>
    <t>LCJW-FR068</t>
  </si>
  <si>
    <t>LCJW-FR069</t>
  </si>
  <si>
    <t>LCJW-FR070</t>
  </si>
  <si>
    <t>Sacrifice Inutile</t>
  </si>
  <si>
    <t>LCJW-FR071</t>
  </si>
  <si>
    <t>LCJW-FR072</t>
  </si>
  <si>
    <t>LCJW-FR073</t>
  </si>
  <si>
    <t>LCJW-FR074</t>
  </si>
  <si>
    <t>LCJW-FR075</t>
  </si>
  <si>
    <t>LCJW-FR076</t>
  </si>
  <si>
    <t>LCJW-FR077</t>
  </si>
  <si>
    <t>LCJW-FR078</t>
  </si>
  <si>
    <t>LCJW-FR079</t>
  </si>
  <si>
    <t>LCJW-FR080</t>
  </si>
  <si>
    <t>LCJW-FR081</t>
  </si>
  <si>
    <t>LCJW-FR082</t>
  </si>
  <si>
    <t>LCJW-FR083</t>
  </si>
  <si>
    <t>LCJW-FR084</t>
  </si>
  <si>
    <t>Dunames, Sorcière des Ténèbres</t>
  </si>
  <si>
    <t>LCJW-FR085</t>
  </si>
  <si>
    <t>LCJW-FR086</t>
  </si>
  <si>
    <t>LCJW-FR087</t>
  </si>
  <si>
    <t>LCJW-FR088</t>
  </si>
  <si>
    <t>LCJW-FR089</t>
  </si>
  <si>
    <t>LCJW-FR090</t>
  </si>
  <si>
    <t>LCJW-FR091</t>
  </si>
  <si>
    <t>LCJW-FR092</t>
  </si>
  <si>
    <t>LCJW-FR093</t>
  </si>
  <si>
    <t>LCJW-FR094</t>
  </si>
  <si>
    <t>LCJW-FR095</t>
  </si>
  <si>
    <t>LCJW-FR096</t>
  </si>
  <si>
    <t>LCJW-FR097</t>
  </si>
  <si>
    <t>Danseuse Harpie</t>
  </si>
  <si>
    <t>LCJW-FR098</t>
  </si>
  <si>
    <t>LCJW-FR099</t>
  </si>
  <si>
    <t>LCJW-FR100</t>
  </si>
  <si>
    <t>LCJW-FR101</t>
  </si>
  <si>
    <t>LCJW-FR102</t>
  </si>
  <si>
    <t>LCJW-FR103</t>
  </si>
  <si>
    <t>LCJW-FR104</t>
  </si>
  <si>
    <t>LCJW-FR105</t>
  </si>
  <si>
    <t>LCJW-FR106</t>
  </si>
  <si>
    <t>LCJW-FR107</t>
  </si>
  <si>
    <t>LCJW-FR108</t>
  </si>
  <si>
    <t>LCJW-FR109</t>
  </si>
  <si>
    <t>LCJW-FR110</t>
  </si>
  <si>
    <t>Aile de Gryphon</t>
  </si>
  <si>
    <t>LCJW-FR111</t>
  </si>
  <si>
    <t>LCJW-FR112</t>
  </si>
  <si>
    <t>Clique Hystérique</t>
  </si>
  <si>
    <t>LCJW-FR113</t>
  </si>
  <si>
    <t>LCJW-FR114</t>
  </si>
  <si>
    <t>LCJW-FR115</t>
  </si>
  <si>
    <t>LCJW-FR116</t>
  </si>
  <si>
    <t>LCJW-FR117</t>
  </si>
  <si>
    <t>LCJW-FR118</t>
  </si>
  <si>
    <t>LCJW-FR119</t>
  </si>
  <si>
    <t>LCJW-FR120</t>
  </si>
  <si>
    <t>LCJW-FR121</t>
  </si>
  <si>
    <t>LCJW-FR122</t>
  </si>
  <si>
    <t>LCJW-FR123</t>
  </si>
  <si>
    <t>LCJW-FR124</t>
  </si>
  <si>
    <t>LCJW-FR125</t>
  </si>
  <si>
    <t>LCJW-FR126</t>
  </si>
  <si>
    <t>LCJW-FR127</t>
  </si>
  <si>
    <t>Excavation de Pierre Magique</t>
  </si>
  <si>
    <t>LCJW-FR128</t>
  </si>
  <si>
    <t>LCJW-FR129</t>
  </si>
  <si>
    <t>LCJW-FR130</t>
  </si>
  <si>
    <t>LCJW-FR131</t>
  </si>
  <si>
    <t>LCJW-FR132</t>
  </si>
  <si>
    <t>LCJW-FR133</t>
  </si>
  <si>
    <t>LCJW-FR134</t>
  </si>
  <si>
    <t>LCJW-FR135</t>
  </si>
  <si>
    <t>LCJW-FR136</t>
  </si>
  <si>
    <t>LCJW-FR137</t>
  </si>
  <si>
    <t>LCJW-FR138</t>
  </si>
  <si>
    <t>LCJW-FR139</t>
  </si>
  <si>
    <t>LCJW-FR140</t>
  </si>
  <si>
    <t>LCJW-FR141</t>
  </si>
  <si>
    <t>Dragon Rampant N°2</t>
  </si>
  <si>
    <t>LCJW-FR142</t>
  </si>
  <si>
    <t>LCJW-FR143</t>
  </si>
  <si>
    <t>LCJW-FR144</t>
  </si>
  <si>
    <t>Tomosaure</t>
  </si>
  <si>
    <t>LCJW-FR145</t>
  </si>
  <si>
    <t>Petit D</t>
  </si>
  <si>
    <t>LCJW-FR146</t>
  </si>
  <si>
    <t>Dragon Bras d'Epée</t>
  </si>
  <si>
    <t>LCJW-FR147</t>
  </si>
  <si>
    <t>Mégazouleur</t>
  </si>
  <si>
    <t>LCJW-FR148</t>
  </si>
  <si>
    <t>LCJW-FR149</t>
  </si>
  <si>
    <t>LCJW-FR150</t>
  </si>
  <si>
    <t>Dricératops des Ténèbres</t>
  </si>
  <si>
    <t>LCJW-FR151</t>
  </si>
  <si>
    <t>LCJW-FR152</t>
  </si>
  <si>
    <t>LCJW-FR153</t>
  </si>
  <si>
    <t>LCJW-FR154</t>
  </si>
  <si>
    <t>LCJW-FR155</t>
  </si>
  <si>
    <t>LCJW-FR156</t>
  </si>
  <si>
    <t>LCJW-FR157</t>
  </si>
  <si>
    <t>LCJW-FR158</t>
  </si>
  <si>
    <t>LCJW-FR159</t>
  </si>
  <si>
    <t>Bracchio-Raidus</t>
  </si>
  <si>
    <t>LCJW-FR160</t>
  </si>
  <si>
    <t>LCJW-FR161</t>
  </si>
  <si>
    <t>Pilule d'Evolution Majeure</t>
  </si>
  <si>
    <t>LCJW-FR162</t>
  </si>
  <si>
    <t>Battement de Queue</t>
  </si>
  <si>
    <t>LCJW-FR163</t>
  </si>
  <si>
    <t>Monde Jurassique</t>
  </si>
  <si>
    <t>LCJW-FR164</t>
  </si>
  <si>
    <t>LCJW-FR165</t>
  </si>
  <si>
    <t>LCJW-FR166</t>
  </si>
  <si>
    <t>Instinct du Chasseur</t>
  </si>
  <si>
    <t>LCJW-FR167</t>
  </si>
  <si>
    <t>Instinct de Survie</t>
  </si>
  <si>
    <t>LCJW-FR168</t>
  </si>
  <si>
    <t>Eruption Volcanique</t>
  </si>
  <si>
    <t>LCJW-FR169</t>
  </si>
  <si>
    <t>Onde de Choc Sismique</t>
  </si>
  <si>
    <t>LCJW-FR170</t>
  </si>
  <si>
    <t>Seiyaryu</t>
  </si>
  <si>
    <t>LCJW-FR171</t>
  </si>
  <si>
    <t>LCJW-FR172</t>
  </si>
  <si>
    <t>LCJW-FR173</t>
  </si>
  <si>
    <t>Zoa</t>
  </si>
  <si>
    <t>LCJW-FR174</t>
  </si>
  <si>
    <t>Outil Ancien</t>
  </si>
  <si>
    <t>LCJW-FR175</t>
  </si>
  <si>
    <t>Giganto</t>
  </si>
  <si>
    <t>LCJW-FR176</t>
  </si>
  <si>
    <t>Trancheur à l'Epée</t>
  </si>
  <si>
    <t>LCJW-FR177</t>
  </si>
  <si>
    <t>LCJW-FR178</t>
  </si>
  <si>
    <t>Metalzoa</t>
  </si>
  <si>
    <t>LCJW-FR179</t>
  </si>
  <si>
    <t>LCJW-FR180</t>
  </si>
  <si>
    <t>LCJW-FR181</t>
  </si>
  <si>
    <t>LCJW-FR182</t>
  </si>
  <si>
    <t>LCJW-FR183</t>
  </si>
  <si>
    <t>Dragon Zombie</t>
  </si>
  <si>
    <t>LCJW-FR184</t>
  </si>
  <si>
    <t>LCJW-FR185</t>
  </si>
  <si>
    <t>Tête Cheveux Serpent</t>
  </si>
  <si>
    <t>LCJW-FR186</t>
  </si>
  <si>
    <t>LCJW-FR187</t>
  </si>
  <si>
    <t>LCJW-FR188</t>
  </si>
  <si>
    <t>LCJW-FR189</t>
  </si>
  <si>
    <t>LCJW-FR190</t>
  </si>
  <si>
    <t>LCJW-FR191</t>
  </si>
  <si>
    <t>LCJW-FR192</t>
  </si>
  <si>
    <t>LCJW-FR193</t>
  </si>
  <si>
    <t>LCJW-FR194</t>
  </si>
  <si>
    <t>LCJW-FR195</t>
  </si>
  <si>
    <t>Tour d'Ossements Buveuse d'Ames</t>
  </si>
  <si>
    <t>LCJW-FR196</t>
  </si>
  <si>
    <t>LCJW-FR197</t>
  </si>
  <si>
    <t>LCJW-FR198</t>
  </si>
  <si>
    <t>Vampire Genesis</t>
  </si>
  <si>
    <t>LCJW-FR199</t>
  </si>
  <si>
    <t>LCJW-FR200</t>
  </si>
  <si>
    <t>LCJW-FR201</t>
  </si>
  <si>
    <t>Retour du Zombie</t>
  </si>
  <si>
    <t>LCJW-FR202</t>
  </si>
  <si>
    <t>LCJW-FR203</t>
  </si>
  <si>
    <t>LCJW-FR204</t>
  </si>
  <si>
    <t>LCJW-FR205</t>
  </si>
  <si>
    <t>LCJW-FR206</t>
  </si>
  <si>
    <t>Dragon Zombie aux Yeux Rouges</t>
  </si>
  <si>
    <t>LCJW-FR207</t>
  </si>
  <si>
    <t>Goku En - Méca Maléfique</t>
  </si>
  <si>
    <t>LCJW-FR208</t>
  </si>
  <si>
    <t>Paladin du Dragon Maudit</t>
  </si>
  <si>
    <t>LCJW-FR209</t>
  </si>
  <si>
    <t>LCJW-FR210</t>
  </si>
  <si>
    <t>Grand Mammouth de Goldfine</t>
  </si>
  <si>
    <t>LCJW-FR211</t>
  </si>
  <si>
    <t>LCJW-FR212</t>
  </si>
  <si>
    <t>LCJW-FR213</t>
  </si>
  <si>
    <t>Monde Zombie</t>
  </si>
  <si>
    <t>LCJW-FR214</t>
  </si>
  <si>
    <t>LCJW-FR215</t>
  </si>
  <si>
    <t>LCJW-FR216</t>
  </si>
  <si>
    <t>LCJW-FR217</t>
  </si>
  <si>
    <t>Appel de l'Etre Hanté</t>
  </si>
  <si>
    <t>LCJW-FR218</t>
  </si>
  <si>
    <t>LCJW-FR219</t>
  </si>
  <si>
    <t>LCJW-FR220</t>
  </si>
  <si>
    <t>LCJW-FR221</t>
  </si>
  <si>
    <t>Ver de Donjon</t>
  </si>
  <si>
    <t>LCJW-FR222</t>
  </si>
  <si>
    <t>Dompteur de Monstres</t>
  </si>
  <si>
    <t>LCJW-FR223</t>
  </si>
  <si>
    <t>LCJW-FR224</t>
  </si>
  <si>
    <t>LCJW-FR225</t>
  </si>
  <si>
    <t>LCJW-FR226</t>
  </si>
  <si>
    <t>LCJW-FR227</t>
  </si>
  <si>
    <t>LCJW-FR228</t>
  </si>
  <si>
    <t>LCJW-FR229</t>
  </si>
  <si>
    <t>LCJW-FR230</t>
  </si>
  <si>
    <t>LCJW-FR231</t>
  </si>
  <si>
    <t>LCJW-FR232</t>
  </si>
  <si>
    <t>Impact de Météores Féériques</t>
  </si>
  <si>
    <t>LCJW-FR233</t>
  </si>
  <si>
    <t>LCJW-FR234</t>
  </si>
  <si>
    <t>LCJW-FR235</t>
  </si>
  <si>
    <t>LCJW-FR236</t>
  </si>
  <si>
    <t>LCJW-FR237</t>
  </si>
  <si>
    <t>LCJW-FR238</t>
  </si>
  <si>
    <t>LCJW-FR239</t>
  </si>
  <si>
    <t>LCJW-FR240</t>
  </si>
  <si>
    <t>LCJW-FR241</t>
  </si>
  <si>
    <t>LCJW-FR242</t>
  </si>
  <si>
    <t>LCJW-FR243</t>
  </si>
  <si>
    <t>LCJW-FR244</t>
  </si>
  <si>
    <t>LCJW-FR245</t>
  </si>
  <si>
    <t>LCJW-FR246</t>
  </si>
  <si>
    <t>LCJW-FR247</t>
  </si>
  <si>
    <t>LCJW-FR248</t>
  </si>
  <si>
    <t>Snoww, Chanoinesse du Monde Ténébreux</t>
  </si>
  <si>
    <t>LCJW-FR249</t>
  </si>
  <si>
    <t>LCJW-FR250</t>
  </si>
  <si>
    <t>LCJW-FR251</t>
  </si>
  <si>
    <t>LCJW-FR252</t>
  </si>
  <si>
    <t>LCJW-FR253</t>
  </si>
  <si>
    <t>Portail du Monde Ténébreux</t>
  </si>
  <si>
    <t>LCJW-FR254</t>
  </si>
  <si>
    <t>LCJW-FR255</t>
  </si>
  <si>
    <t>LCJW-FR256</t>
  </si>
  <si>
    <t>LCJW-FR257</t>
  </si>
  <si>
    <t>LCJW-FR258</t>
  </si>
  <si>
    <t>LCJW-FR259</t>
  </si>
  <si>
    <t>LCJW-FR260</t>
  </si>
  <si>
    <t>LCJW-FR261</t>
  </si>
  <si>
    <t>LCJW-FR262</t>
  </si>
  <si>
    <t>LCJW-FR263</t>
  </si>
  <si>
    <t>LCJW-FR264</t>
  </si>
  <si>
    <t>LCJW-FR265</t>
  </si>
  <si>
    <t>LCJW-FR266</t>
  </si>
  <si>
    <t>LCJW-FR267</t>
  </si>
  <si>
    <t>LCJW-FR268</t>
  </si>
  <si>
    <t>LCJW-FR269</t>
  </si>
  <si>
    <t>LCJW-FR270</t>
  </si>
  <si>
    <t>LCJW-FR271</t>
  </si>
  <si>
    <t>LCJW-FR272</t>
  </si>
  <si>
    <t>LCJW-FR273</t>
  </si>
  <si>
    <t>Sixième Sens</t>
  </si>
  <si>
    <t>LCJW-FR274</t>
  </si>
  <si>
    <t>LCJW-FR275</t>
  </si>
  <si>
    <t>LCJW-FR276</t>
  </si>
  <si>
    <t>LCJW-FR277</t>
  </si>
  <si>
    <t>LCJW-FR278</t>
  </si>
  <si>
    <t>LCJW-FR279</t>
  </si>
  <si>
    <t>LCJW-FR280</t>
  </si>
  <si>
    <t>LCJW-FR281</t>
  </si>
  <si>
    <t>LCJW-FR282</t>
  </si>
  <si>
    <t>LCJW-FR283</t>
  </si>
  <si>
    <t>LCJW-FR284</t>
  </si>
  <si>
    <t>LCJW-FR285</t>
  </si>
  <si>
    <t>LCJW-FR286</t>
  </si>
  <si>
    <t>LCJW-FR287</t>
  </si>
  <si>
    <t>LCJW-FR288</t>
  </si>
  <si>
    <t>LCJW-FR289</t>
  </si>
  <si>
    <t>LCJW-FR290</t>
  </si>
  <si>
    <t>LCJW-FR291</t>
  </si>
  <si>
    <t>LCJW-FR292</t>
  </si>
  <si>
    <t>LCJW-FR293</t>
  </si>
  <si>
    <t>LCJW-FR294</t>
  </si>
  <si>
    <t>LCJW-FR295</t>
  </si>
  <si>
    <t>LCJW-FR296</t>
  </si>
  <si>
    <t>LCJW-FR297</t>
  </si>
  <si>
    <t>LCJW-FR298</t>
  </si>
  <si>
    <t>Mur de Fer Impérial</t>
  </si>
  <si>
    <t>LC5D-FR001</t>
  </si>
  <si>
    <t>Bip Bip</t>
  </si>
  <si>
    <t>LC5D-FR002</t>
  </si>
  <si>
    <t>Robot Synchronique</t>
  </si>
  <si>
    <t>LC5D-FR003</t>
  </si>
  <si>
    <t>Guerrier de Célérité</t>
  </si>
  <si>
    <t>LC5D-FR004</t>
  </si>
  <si>
    <t>LC5D-FR005</t>
  </si>
  <si>
    <t>LC5D-FR006</t>
  </si>
  <si>
    <t>LC5D-FR007</t>
  </si>
  <si>
    <t>Casserole de Réglage</t>
  </si>
  <si>
    <t>LC5D-FR008</t>
  </si>
  <si>
    <t>LC5D-FR009</t>
  </si>
  <si>
    <t>LC5D-FR010</t>
  </si>
  <si>
    <t>LC5D-FR011</t>
  </si>
  <si>
    <t>Route Synchronique</t>
  </si>
  <si>
    <t>LC5D-FR012</t>
  </si>
  <si>
    <t>LC5D-FR013</t>
  </si>
  <si>
    <t>LC5D-FR014</t>
  </si>
  <si>
    <t>LC5D-FR015</t>
  </si>
  <si>
    <t>LC5D-FR016</t>
  </si>
  <si>
    <t>LC5D-FR017</t>
  </si>
  <si>
    <t>Explorateur Synchronique</t>
  </si>
  <si>
    <t>LC5D-FR018</t>
  </si>
  <si>
    <t>LC5D-FR019</t>
  </si>
  <si>
    <t>Bri Synchronique</t>
  </si>
  <si>
    <t>LC5D-FR020</t>
  </si>
  <si>
    <t>LC5D-FR021</t>
  </si>
  <si>
    <t>LC5D-FR022</t>
  </si>
  <si>
    <t>LC5D-FR023</t>
  </si>
  <si>
    <t>LC5D-FR024</t>
  </si>
  <si>
    <t>LC5D-FR025</t>
  </si>
  <si>
    <t>LC5D-FR026</t>
  </si>
  <si>
    <t>Mono Synchronique</t>
  </si>
  <si>
    <t>LC5D-FR027</t>
  </si>
  <si>
    <t>Vapeur Synchronique</t>
  </si>
  <si>
    <t>LC5D-FR028</t>
  </si>
  <si>
    <t>LC5D-FR029</t>
  </si>
  <si>
    <t>Robot Guerrier</t>
  </si>
  <si>
    <t>LC5D-FR030</t>
  </si>
  <si>
    <t>Guerrier Colossal</t>
  </si>
  <si>
    <t>LC5D-FR031</t>
  </si>
  <si>
    <t>LC5D-FR031-UR</t>
  </si>
  <si>
    <t>LC5D-FR032</t>
  </si>
  <si>
    <t>LC5D-FR033</t>
  </si>
  <si>
    <t>LC5D-FR034</t>
  </si>
  <si>
    <t>Griffe d'Arsenal</t>
  </si>
  <si>
    <t>LC5D-FR035</t>
  </si>
  <si>
    <t>Guerrier de la Route</t>
  </si>
  <si>
    <t>LC5D-FR036</t>
  </si>
  <si>
    <t>LC5D-FR037</t>
  </si>
  <si>
    <t>Robot Archer</t>
  </si>
  <si>
    <t>LC5D-FR038</t>
  </si>
  <si>
    <t>LC5D-FR039</t>
  </si>
  <si>
    <t>Robot de la Dévastation</t>
  </si>
  <si>
    <t>LC5D-FR040</t>
  </si>
  <si>
    <t>LC5D-FR041</t>
  </si>
  <si>
    <t>LC5D-FR042</t>
  </si>
  <si>
    <t>Guerrier Foudroyant</t>
  </si>
  <si>
    <t>LC5D-FR043</t>
  </si>
  <si>
    <t>LC5D-FR044</t>
  </si>
  <si>
    <t>LC5D-FR045</t>
  </si>
  <si>
    <t>LC5D-FR046</t>
  </si>
  <si>
    <t>LC5D-FR047</t>
  </si>
  <si>
    <t>LC5D-FR048</t>
  </si>
  <si>
    <t>LC5D-FR049</t>
  </si>
  <si>
    <t>LC5D-FR050</t>
  </si>
  <si>
    <t>Valse de Combat</t>
  </si>
  <si>
    <t>LC5D-FR051</t>
  </si>
  <si>
    <t>Epouvantail de Ferraille</t>
  </si>
  <si>
    <t>LC5D-FR052</t>
  </si>
  <si>
    <t>LC5D-FR053</t>
  </si>
  <si>
    <t>LC5D-FR054</t>
  </si>
  <si>
    <t>LC5D-FR055</t>
  </si>
  <si>
    <t>LC5D-FR056</t>
  </si>
  <si>
    <t>LC5D-FR057</t>
  </si>
  <si>
    <t>LC5D-FR058</t>
  </si>
  <si>
    <t>LC5D-FR059</t>
  </si>
  <si>
    <t>LC5D-FR060</t>
  </si>
  <si>
    <t>LC5D-FR061</t>
  </si>
  <si>
    <t>LC5D-FR062</t>
  </si>
  <si>
    <t>LC5D-FR063</t>
  </si>
  <si>
    <t>LC5D-FR064</t>
  </si>
  <si>
    <t>LC5D-FR065</t>
  </si>
  <si>
    <t>LC5D-FR066</t>
  </si>
  <si>
    <t>LC5D-FR067</t>
  </si>
  <si>
    <t>LC5D-FR068</t>
  </si>
  <si>
    <t>LC5D-FR069</t>
  </si>
  <si>
    <t>LC5D-FR069-UR</t>
  </si>
  <si>
    <t>LC5D-FR070</t>
  </si>
  <si>
    <t>LC5D-FR071</t>
  </si>
  <si>
    <t>LC5D-FR072</t>
  </si>
  <si>
    <t>LC5D-FR073</t>
  </si>
  <si>
    <t>LC5D-FR074</t>
  </si>
  <si>
    <t>Epeiste Cramoisi</t>
  </si>
  <si>
    <t>LC5D-FR075</t>
  </si>
  <si>
    <t>LC5D-FR076</t>
  </si>
  <si>
    <t>LC5D-FR077</t>
  </si>
  <si>
    <t>LC5D-FR078</t>
  </si>
  <si>
    <t>LC5D-FR079</t>
  </si>
  <si>
    <t>LC5D-FR080</t>
  </si>
  <si>
    <t>LC5D-FR081</t>
  </si>
  <si>
    <t>LC5D-FR082</t>
  </si>
  <si>
    <t>LC5D-FR083</t>
  </si>
  <si>
    <t>LC5D-FR084</t>
  </si>
  <si>
    <t>LC5D-FR085</t>
  </si>
  <si>
    <t>LC5D-FR086</t>
  </si>
  <si>
    <t>LC5D-FR087</t>
  </si>
  <si>
    <t>LC5D-FR088</t>
  </si>
  <si>
    <t>LC5D-FR089</t>
  </si>
  <si>
    <t>LC5D-FR090</t>
  </si>
  <si>
    <t>LC5D-FR091</t>
  </si>
  <si>
    <t>LC5D-FR092</t>
  </si>
  <si>
    <t>LC5D-FR093</t>
  </si>
  <si>
    <t>LC5D-FR094</t>
  </si>
  <si>
    <t>Ange Déchu des Roses</t>
  </si>
  <si>
    <t>LC5D-FR095</t>
  </si>
  <si>
    <t>Rosaria, l'Imposant Ange Déchu</t>
  </si>
  <si>
    <t>LC5D-FR096</t>
  </si>
  <si>
    <t>LC5D-FR097</t>
  </si>
  <si>
    <t>LC5D-FR098</t>
  </si>
  <si>
    <t>LC5D-FR099</t>
  </si>
  <si>
    <t>LC5D-FR100</t>
  </si>
  <si>
    <t>LC5D-FR101</t>
  </si>
  <si>
    <t>LC5D-FR102</t>
  </si>
  <si>
    <t>LC5D-FR103</t>
  </si>
  <si>
    <t>LC5D-FR104</t>
  </si>
  <si>
    <t>LC5D-FR105</t>
  </si>
  <si>
    <t>LC5D-FR106</t>
  </si>
  <si>
    <t>LC5D-FR107</t>
  </si>
  <si>
    <t>LC5D-FR108</t>
  </si>
  <si>
    <t>LC5D-FR109</t>
  </si>
  <si>
    <t>LC5D-FR110</t>
  </si>
  <si>
    <t>LC5D-FR111</t>
  </si>
  <si>
    <t>LC5D-FR112</t>
  </si>
  <si>
    <t>LC5D-FR113</t>
  </si>
  <si>
    <t>LC5D-FR114</t>
  </si>
  <si>
    <t>LC5D-FR115</t>
  </si>
  <si>
    <t>LC5D-FR116</t>
  </si>
  <si>
    <t>LC5D-FR117</t>
  </si>
  <si>
    <t>LC5D-FR118</t>
  </si>
  <si>
    <t>LC5D-FR119</t>
  </si>
  <si>
    <t>LC5D-FR120</t>
  </si>
  <si>
    <t>LC5D-FR121</t>
  </si>
  <si>
    <t>LC5D-FR122</t>
  </si>
  <si>
    <t>LC5D-FR123</t>
  </si>
  <si>
    <t>LC5D-FR124</t>
  </si>
  <si>
    <t>LC5D-FR125</t>
  </si>
  <si>
    <t>LC5D-FR126</t>
  </si>
  <si>
    <t>LC5D-FR127</t>
  </si>
  <si>
    <t>LC5D-FR128</t>
  </si>
  <si>
    <t>LC5D-FR129</t>
  </si>
  <si>
    <t>LC5D-FR130</t>
  </si>
  <si>
    <t>Aile Noire - Kochi l'Aube</t>
  </si>
  <si>
    <t>LC5D-FR131</t>
  </si>
  <si>
    <t>LC5D-FR132</t>
  </si>
  <si>
    <t>LC5D-FR133</t>
  </si>
  <si>
    <t>LC5D-FR134</t>
  </si>
  <si>
    <t>LC5D-FR135</t>
  </si>
  <si>
    <t>LC5D-FR135-UR</t>
  </si>
  <si>
    <t>LC5D-FR136</t>
  </si>
  <si>
    <t>LC5D-FR137</t>
  </si>
  <si>
    <t>LC5D-FR138</t>
  </si>
  <si>
    <t>LC5D-FR139</t>
  </si>
  <si>
    <t>LC5D-FR140</t>
  </si>
  <si>
    <t>LC5D-FR141</t>
  </si>
  <si>
    <t>LC5D-FR142</t>
  </si>
  <si>
    <t>LC5D-FR143</t>
  </si>
  <si>
    <t>LC5D-FR144</t>
  </si>
  <si>
    <t>LC5D-FR145</t>
  </si>
  <si>
    <t>Retour Noir</t>
  </si>
  <si>
    <t>LC5D-FR146</t>
  </si>
  <si>
    <t>LC5D-FR147</t>
  </si>
  <si>
    <t>LC5D-FR148</t>
  </si>
  <si>
    <t>LC5D-FR149</t>
  </si>
  <si>
    <t>LC5D-FR150</t>
  </si>
  <si>
    <t>LC5D-FR151</t>
  </si>
  <si>
    <t>LC5D-FR152</t>
  </si>
  <si>
    <t>LC5D-FR153</t>
  </si>
  <si>
    <t>LC5D-FR154</t>
  </si>
  <si>
    <t>Dragon aux Cent Yeux</t>
  </si>
  <si>
    <t>LC5D-FR155</t>
  </si>
  <si>
    <t>LC5D-FR156</t>
  </si>
  <si>
    <t>LC5D-FR157</t>
  </si>
  <si>
    <t>LC5D-FR158</t>
  </si>
  <si>
    <t>LC5D-FR159</t>
  </si>
  <si>
    <t>LC5D-FR160</t>
  </si>
  <si>
    <t>LC5D-FR161</t>
  </si>
  <si>
    <t>Mekanikle, Astre Meklord</t>
  </si>
  <si>
    <t>LC5D-FR162</t>
  </si>
  <si>
    <t>Granel, Empereur Meklord</t>
  </si>
  <si>
    <t>LC5D-FR163</t>
  </si>
  <si>
    <t>LC5D-FR164</t>
  </si>
  <si>
    <t>LC5D-FR165</t>
  </si>
  <si>
    <t>LC5D-FR166</t>
  </si>
  <si>
    <t>LC5D-FR167</t>
  </si>
  <si>
    <t>LC5D-FR168</t>
  </si>
  <si>
    <t>LC5D-FR169</t>
  </si>
  <si>
    <t>LC5D-FR170</t>
  </si>
  <si>
    <t>LC5D-FR171</t>
  </si>
  <si>
    <t>Armée Meklord Déterminée</t>
  </si>
  <si>
    <t>LC5D-FR172</t>
  </si>
  <si>
    <t>LC5D-FR173</t>
  </si>
  <si>
    <t>LC5D-FR174</t>
  </si>
  <si>
    <t>LC5D-FR175</t>
  </si>
  <si>
    <t>LC5D-FR176</t>
  </si>
  <si>
    <t>LC5D-FR177</t>
  </si>
  <si>
    <t>LC5D-FR178</t>
  </si>
  <si>
    <t>LC5D-FR179</t>
  </si>
  <si>
    <t>LC5D-FR180</t>
  </si>
  <si>
    <t>LC5D-FR181</t>
  </si>
  <si>
    <t>LC5D-FR182</t>
  </si>
  <si>
    <t>LC5D-FR183</t>
  </si>
  <si>
    <t>LC5D-FR184</t>
  </si>
  <si>
    <t>LC5D-FR185</t>
  </si>
  <si>
    <t>LC5D-FR186</t>
  </si>
  <si>
    <t>LC5D-FR187</t>
  </si>
  <si>
    <t>LC5D-FR188</t>
  </si>
  <si>
    <t>LC5D-FR189</t>
  </si>
  <si>
    <t>LC5D-FR190</t>
  </si>
  <si>
    <t>LC5D-FR191</t>
  </si>
  <si>
    <t>LC5D-FR192</t>
  </si>
  <si>
    <t>LC5D-FR193</t>
  </si>
  <si>
    <t>LC5D-FR194</t>
  </si>
  <si>
    <t>LC5D-FR195</t>
  </si>
  <si>
    <t>LC5D-FR196</t>
  </si>
  <si>
    <t>LC5D-FR197</t>
  </si>
  <si>
    <t>LC5D-FR198</t>
  </si>
  <si>
    <t>LC5D-FR199</t>
  </si>
  <si>
    <t>LC5D-FR200</t>
  </si>
  <si>
    <t>LC5D-FR201</t>
  </si>
  <si>
    <t>LC5D-FR202</t>
  </si>
  <si>
    <t>LC5D-FR203</t>
  </si>
  <si>
    <t>LC5D-FR204</t>
  </si>
  <si>
    <t>LC5D-FR205</t>
  </si>
  <si>
    <t>LC5D-FR206</t>
  </si>
  <si>
    <t>LC5D-FR207</t>
  </si>
  <si>
    <t>LC5D-FR208</t>
  </si>
  <si>
    <t>LC5D-FR209</t>
  </si>
  <si>
    <t>LC5D-FR210</t>
  </si>
  <si>
    <t>LC5D-FR211</t>
  </si>
  <si>
    <t>LC5D-FR212</t>
  </si>
  <si>
    <t>LC5D-FR213</t>
  </si>
  <si>
    <t>LC5D-FR214</t>
  </si>
  <si>
    <t>LC5D-FR215</t>
  </si>
  <si>
    <t>LC5D-FR216</t>
  </si>
  <si>
    <t>LC5D-FR217</t>
  </si>
  <si>
    <t>LC5D-FR218</t>
  </si>
  <si>
    <t>LC5D-FR219</t>
  </si>
  <si>
    <t>LC5D-FR220</t>
  </si>
  <si>
    <t>LC5D-FR221</t>
  </si>
  <si>
    <t>LC5D-FR222</t>
  </si>
  <si>
    <t>LC5D-FR223</t>
  </si>
  <si>
    <t>LC5D-FR224</t>
  </si>
  <si>
    <t>LC5D-FR225</t>
  </si>
  <si>
    <t>LC5D-FR226</t>
  </si>
  <si>
    <t>LC5D-FR227</t>
  </si>
  <si>
    <t>LC5D-FR228</t>
  </si>
  <si>
    <t>LC5D-FR229</t>
  </si>
  <si>
    <t>LC5D-FR230</t>
  </si>
  <si>
    <t>LC5D-FR231</t>
  </si>
  <si>
    <t>LC5D-FR232</t>
  </si>
  <si>
    <t>LC5D-FR233</t>
  </si>
  <si>
    <t>LC5D-FR234</t>
  </si>
  <si>
    <t>LC5D-FR235</t>
  </si>
  <si>
    <t>LC5D-FR236</t>
  </si>
  <si>
    <t>LC5D-FR237</t>
  </si>
  <si>
    <t>LC5D-FR238</t>
  </si>
  <si>
    <t>LC5D-FR238-UR</t>
  </si>
  <si>
    <t>LC5D-FR239</t>
  </si>
  <si>
    <t>LC5D-FR240</t>
  </si>
  <si>
    <t>Larve de Brume</t>
  </si>
  <si>
    <t>LC5D-FR241</t>
  </si>
  <si>
    <t>LC5D-FR242</t>
  </si>
  <si>
    <t>LC5D-FR243</t>
  </si>
  <si>
    <t>Sergent Stygien</t>
  </si>
  <si>
    <t>LC5D-FR244</t>
  </si>
  <si>
    <t>LC5D-FR245</t>
  </si>
  <si>
    <t>LC5D-FR246</t>
  </si>
  <si>
    <t>LC5D-FR247</t>
  </si>
  <si>
    <t>LC5D-FR248</t>
  </si>
  <si>
    <t>LC5D-FR249</t>
  </si>
  <si>
    <t>Vulcain le Divin</t>
  </si>
  <si>
    <t>LC5D-FR250</t>
  </si>
  <si>
    <t>Vague Mentale Fréquentielle</t>
  </si>
  <si>
    <t>LC5D-FR251</t>
  </si>
  <si>
    <t>LC5D-FR252</t>
  </si>
  <si>
    <t>LC5D-FR253</t>
  </si>
  <si>
    <t>LC5D-FR254</t>
  </si>
  <si>
    <t>Terre Rugissante</t>
  </si>
  <si>
    <t>LC5D-FR255</t>
  </si>
  <si>
    <t>LC5D-FR256</t>
  </si>
  <si>
    <t>PGLD-FR001</t>
  </si>
  <si>
    <t>Gold Secrète</t>
  </si>
  <si>
    <t>Poupée Truquée Triste</t>
  </si>
  <si>
    <t>PGLD-FR002</t>
  </si>
  <si>
    <t>Poupée Truquée Aimant</t>
  </si>
  <si>
    <t>PGLD-FR003</t>
  </si>
  <si>
    <t>Gardien Tula Chronomal</t>
  </si>
  <si>
    <t>PGLD-FR004</t>
  </si>
  <si>
    <t>Chevalier au Gros Ventre</t>
  </si>
  <si>
    <t>PGLD-FR005</t>
  </si>
  <si>
    <t>Dragon Méca Electromécanique</t>
  </si>
  <si>
    <t>PGLD-FR006</t>
  </si>
  <si>
    <t>Ancien Dragon Pixie</t>
  </si>
  <si>
    <t>PGLD-FR007</t>
  </si>
  <si>
    <t>Poupée Robot</t>
  </si>
  <si>
    <t>PGLD-FR008</t>
  </si>
  <si>
    <t>Cité Babylone Chronomal</t>
  </si>
  <si>
    <t>PGLD-FR009</t>
  </si>
  <si>
    <t>Destructeur Utopie</t>
  </si>
  <si>
    <t>PGLD-FR010</t>
  </si>
  <si>
    <t>Noeud Gordien Chronomal</t>
  </si>
  <si>
    <t>PGLD-FR011</t>
  </si>
  <si>
    <t>Poupée Truquée Humpty Dumpty</t>
  </si>
  <si>
    <t>PGLD-FR012</t>
  </si>
  <si>
    <t>Poupée Truquée Antenne Obscure</t>
  </si>
  <si>
    <t>PGLD-FR013</t>
  </si>
  <si>
    <t>Wobby du Silence</t>
  </si>
  <si>
    <t>PGLD-FR014</t>
  </si>
  <si>
    <t>Dynathérium</t>
  </si>
  <si>
    <t>PGLD-FR015</t>
  </si>
  <si>
    <t>Dragon Profondâme Dragonécro</t>
  </si>
  <si>
    <t>PGLD-FR016</t>
  </si>
  <si>
    <t>Beelze des Dragons Diaboliques</t>
  </si>
  <si>
    <t>PGLD-FR017</t>
  </si>
  <si>
    <t>Dragon Ragesombre Plumenoire</t>
  </si>
  <si>
    <t>PGLD-FR018</t>
  </si>
  <si>
    <t>Numéro C6 : Atlandis du Chaos Chronomal</t>
  </si>
  <si>
    <t>PGLD-FR019</t>
  </si>
  <si>
    <t>Numéro C15 : Poupée Truquée Chasseur de Géant</t>
  </si>
  <si>
    <t>PGLD-FR020</t>
  </si>
  <si>
    <t>Numéro C40 : Poupée Truquée de Cordes des Ténèbres</t>
  </si>
  <si>
    <t>PGLD-FR021</t>
  </si>
  <si>
    <t>Numéro C88 : Poupée Truquée de Lion du Désastre</t>
  </si>
  <si>
    <t>PGLD-FR022</t>
  </si>
  <si>
    <t>Numéro C9 : Sphère Dyson du Chaos</t>
  </si>
  <si>
    <t>PGLD-FR023</t>
  </si>
  <si>
    <t>Numéro 13 : Incarnation du Crime</t>
  </si>
  <si>
    <t>PGLD-FR024</t>
  </si>
  <si>
    <t>Numéro 31 : Incarnation du Châtiment</t>
  </si>
  <si>
    <t>PGLD-FR025</t>
  </si>
  <si>
    <t>Numéro 82 : Heartlandraco</t>
  </si>
  <si>
    <t>PGLD-FR026</t>
  </si>
  <si>
    <t>Lévia Tri-Pointe</t>
  </si>
  <si>
    <t>PGLD-FR027</t>
  </si>
  <si>
    <t>Force Chaos d'Argent Magie-Rang-Plus</t>
  </si>
  <si>
    <t>PGLD-FR028</t>
  </si>
  <si>
    <t>Réseau d'Urgence de l'Académie Gagaga</t>
  </si>
  <si>
    <t>PGLD-FR029</t>
  </si>
  <si>
    <t>Fantôme d'une Rancune</t>
  </si>
  <si>
    <t>PGLD-FR030</t>
  </si>
  <si>
    <t>PGLD-FR031</t>
  </si>
  <si>
    <t>PGLD-FR032</t>
  </si>
  <si>
    <t>PGLD-FR033</t>
  </si>
  <si>
    <t>PGLD-FR034</t>
  </si>
  <si>
    <t>PGLD-FR035</t>
  </si>
  <si>
    <t>PGLD-FR036</t>
  </si>
  <si>
    <t>PGLD-FR037</t>
  </si>
  <si>
    <t>PGLD-FR038</t>
  </si>
  <si>
    <t>PGLD-FR039</t>
  </si>
  <si>
    <t>Dragon Pulsar de Lumière</t>
  </si>
  <si>
    <t>PGLD-FR040</t>
  </si>
  <si>
    <t>Dragon du Flamboiement des Ténèbres</t>
  </si>
  <si>
    <t>PGLD-FR041</t>
  </si>
  <si>
    <t>Vouivre Eclipse</t>
  </si>
  <si>
    <t>PGLD-FR042</t>
  </si>
  <si>
    <t>Grue Grue</t>
  </si>
  <si>
    <t>PGLD-FR043</t>
  </si>
  <si>
    <t>PGLD-FR044</t>
  </si>
  <si>
    <t>PGLD-FR045</t>
  </si>
  <si>
    <t>PGLD-FR046</t>
  </si>
  <si>
    <t>PGLD-FR047</t>
  </si>
  <si>
    <t>PGLD-FR048</t>
  </si>
  <si>
    <t>PGLD-FR049</t>
  </si>
  <si>
    <t>PGLD-FR050</t>
  </si>
  <si>
    <t>PGLD-FR051</t>
  </si>
  <si>
    <t>PGLD-FR052</t>
  </si>
  <si>
    <t>PGLD-FR053</t>
  </si>
  <si>
    <t>PGLD-FR054</t>
  </si>
  <si>
    <t>PGLD-FR055</t>
  </si>
  <si>
    <t>PGLD-FR056</t>
  </si>
  <si>
    <t>PGLD-FR057</t>
  </si>
  <si>
    <t>PGLD-FR058</t>
  </si>
  <si>
    <t>PGLD-FR059</t>
  </si>
  <si>
    <t>PGLD-FR060</t>
  </si>
  <si>
    <t>PGLD-FR061</t>
  </si>
  <si>
    <t>PGLD-FR062</t>
  </si>
  <si>
    <t>PGLD-FR063</t>
  </si>
  <si>
    <t>PGLD-FR064</t>
  </si>
  <si>
    <t>PGLD-FR065</t>
  </si>
  <si>
    <t>PGLD-FR066</t>
  </si>
  <si>
    <t>PGLD-FR067</t>
  </si>
  <si>
    <t>PGLD-FR068</t>
  </si>
  <si>
    <t>PGLD-FR069</t>
  </si>
  <si>
    <t>PGLD-FR070</t>
  </si>
  <si>
    <t>PGLD-FR071</t>
  </si>
  <si>
    <t>PGLD-FR072</t>
  </si>
  <si>
    <t>PGLD-FR073</t>
  </si>
  <si>
    <t>PGLD-FR074</t>
  </si>
  <si>
    <t>PGLD-FR075</t>
  </si>
  <si>
    <t>Rai-oh le Roi du Tonnerre</t>
  </si>
  <si>
    <t>PGLD-FR076</t>
  </si>
  <si>
    <t>PGLD-FR077</t>
  </si>
  <si>
    <t>PGLD-FR078</t>
  </si>
  <si>
    <t>PGLD-FR079</t>
  </si>
  <si>
    <t>PGLD-FR080</t>
  </si>
  <si>
    <t>PGLD-FR081</t>
  </si>
  <si>
    <t>PGLD-FR082</t>
  </si>
  <si>
    <t>PGLD-FR083</t>
  </si>
  <si>
    <t>PGLD-FR084</t>
  </si>
  <si>
    <t>PGLD-FR085</t>
  </si>
  <si>
    <t>PGLD-FR086</t>
  </si>
  <si>
    <t>PGLD-FR087</t>
  </si>
  <si>
    <t>PGLD-FR088</t>
  </si>
  <si>
    <t>PGLD-FR089</t>
  </si>
  <si>
    <t>PGLD-FR090</t>
  </si>
  <si>
    <t>MP14-FR001</t>
  </si>
  <si>
    <t>MP14-FR002</t>
  </si>
  <si>
    <t>MP14-FR003</t>
  </si>
  <si>
    <t>MP14-FR004</t>
  </si>
  <si>
    <t>Boxeur Indomptable d'Entrainement</t>
  </si>
  <si>
    <t>MP14-FR005</t>
  </si>
  <si>
    <t>MP14-FR006</t>
  </si>
  <si>
    <t>MP14-FR007</t>
  </si>
  <si>
    <t>MP14-FR008</t>
  </si>
  <si>
    <t>MP14-FR009</t>
  </si>
  <si>
    <t>MP14-FR010</t>
  </si>
  <si>
    <t>MP14-FR011</t>
  </si>
  <si>
    <t>MP14-FR012</t>
  </si>
  <si>
    <t>MP14-FR013</t>
  </si>
  <si>
    <t>MP14-FR014</t>
  </si>
  <si>
    <t>MP14-FR015</t>
  </si>
  <si>
    <t>MP14-FR016</t>
  </si>
  <si>
    <t>MP14-FR017</t>
  </si>
  <si>
    <t>MP14-FR018</t>
  </si>
  <si>
    <t>MP14-FR019</t>
  </si>
  <si>
    <t>MP14-FR020</t>
  </si>
  <si>
    <t>MP14-FR021</t>
  </si>
  <si>
    <t>Medium Harpie</t>
  </si>
  <si>
    <t>MP14-FR022</t>
  </si>
  <si>
    <t>Windrose le Seigneur Elémentaire</t>
  </si>
  <si>
    <t>MP14-FR023</t>
  </si>
  <si>
    <t>MP14-FR024</t>
  </si>
  <si>
    <t>MP14-FR025</t>
  </si>
  <si>
    <t>MP14-FR026</t>
  </si>
  <si>
    <t>MP14-FR027</t>
  </si>
  <si>
    <t>MP14-FR028</t>
  </si>
  <si>
    <t>MP14-FR029</t>
  </si>
  <si>
    <t>MP14-FR030</t>
  </si>
  <si>
    <t>MP14-FR031</t>
  </si>
  <si>
    <t>MP14-FR032</t>
  </si>
  <si>
    <t>Dragon Fantômatique, Familier de Harpie</t>
  </si>
  <si>
    <t>MP14-FR033</t>
  </si>
  <si>
    <t>MP14-FR034</t>
  </si>
  <si>
    <t>MP14-FR035</t>
  </si>
  <si>
    <t>MP14-FR036</t>
  </si>
  <si>
    <t>MP14-FR037</t>
  </si>
  <si>
    <t>MP14-FR038</t>
  </si>
  <si>
    <t>MP14-FR039</t>
  </si>
  <si>
    <t>MP14-FR040</t>
  </si>
  <si>
    <t>MP14-FR041</t>
  </si>
  <si>
    <t>MP14-FR042</t>
  </si>
  <si>
    <t>MP14-FR043</t>
  </si>
  <si>
    <t>MP14-FR044</t>
  </si>
  <si>
    <t>MP14-FR045</t>
  </si>
  <si>
    <t>MP14-FR046</t>
  </si>
  <si>
    <t>MP14-FR047</t>
  </si>
  <si>
    <t>Blocage XYZ</t>
  </si>
  <si>
    <t>MP14-FR048</t>
  </si>
  <si>
    <t>MP14-FR049</t>
  </si>
  <si>
    <t>MP14-FR050</t>
  </si>
  <si>
    <t>MP14-FR051</t>
  </si>
  <si>
    <t>MP14-FR052</t>
  </si>
  <si>
    <t>MP14-FR053</t>
  </si>
  <si>
    <t>MP14-FR054</t>
  </si>
  <si>
    <t>MP14-FR055</t>
  </si>
  <si>
    <t>MP14-FR056</t>
  </si>
  <si>
    <t>MP14-FR057</t>
  </si>
  <si>
    <t>MP14-FR058</t>
  </si>
  <si>
    <t>MP14-FR059</t>
  </si>
  <si>
    <t>MP14-FR060</t>
  </si>
  <si>
    <t>MP14-FR061</t>
  </si>
  <si>
    <t>MP14-FR062</t>
  </si>
  <si>
    <t>MP14-FR063</t>
  </si>
  <si>
    <t>MP14-FR064</t>
  </si>
  <si>
    <t>Super Défense Elephan</t>
  </si>
  <si>
    <t>MP14-FR065</t>
  </si>
  <si>
    <t>MP14-FR066</t>
  </si>
  <si>
    <t>MP14-FR067</t>
  </si>
  <si>
    <t>MP14-FR068</t>
  </si>
  <si>
    <t>MP14-FR069</t>
  </si>
  <si>
    <t>MP14-FR070</t>
  </si>
  <si>
    <t>MP14-FR071</t>
  </si>
  <si>
    <t>MP14-FR072</t>
  </si>
  <si>
    <t>MP14-FR073</t>
  </si>
  <si>
    <t>MP14-FR074</t>
  </si>
  <si>
    <t>MP14-FR075</t>
  </si>
  <si>
    <t>MP14-FR076</t>
  </si>
  <si>
    <t>MP14-FR077</t>
  </si>
  <si>
    <t>MP14-FR078</t>
  </si>
  <si>
    <t>Bête Fantômé Méca Harrliard</t>
  </si>
  <si>
    <t>MP14-FR079</t>
  </si>
  <si>
    <t>MP14-FR080</t>
  </si>
  <si>
    <t>MP14-FR081</t>
  </si>
  <si>
    <t>MP14-FR082</t>
  </si>
  <si>
    <t>MP14-FR083</t>
  </si>
  <si>
    <t>MP14-FR084</t>
  </si>
  <si>
    <t>MP14-FR085</t>
  </si>
  <si>
    <t>MP14-FR086</t>
  </si>
  <si>
    <t>MP14-FR087</t>
  </si>
  <si>
    <t>MP14-FR088</t>
  </si>
  <si>
    <t>MP14-FR089</t>
  </si>
  <si>
    <t>MP14-FR090</t>
  </si>
  <si>
    <t>MP14-FR091</t>
  </si>
  <si>
    <t>MP14-FR092</t>
  </si>
  <si>
    <t>MP14-FR093</t>
  </si>
  <si>
    <t>MP14-FR094</t>
  </si>
  <si>
    <t>MP14-FR095</t>
  </si>
  <si>
    <t>MP14-FR096</t>
  </si>
  <si>
    <t>MP14-FR097</t>
  </si>
  <si>
    <t>MP14-FR098</t>
  </si>
  <si>
    <t>MP14-FR099</t>
  </si>
  <si>
    <t>MP14-FR100</t>
  </si>
  <si>
    <t>MP14-FR101</t>
  </si>
  <si>
    <t>Force de Numéron Magie-Rang-Plus</t>
  </si>
  <si>
    <t>MP14-FR102</t>
  </si>
  <si>
    <t>MP14-FR103</t>
  </si>
  <si>
    <t>MP14-FR104</t>
  </si>
  <si>
    <t>MP14-FR105</t>
  </si>
  <si>
    <t>MP14-FR106</t>
  </si>
  <si>
    <t>MP14-FR107</t>
  </si>
  <si>
    <t>Parure Bujin - L'Epée</t>
  </si>
  <si>
    <t>MP14-FR108</t>
  </si>
  <si>
    <t>MP14-FR109</t>
  </si>
  <si>
    <t>MP14-FR110</t>
  </si>
  <si>
    <t>MP14-FR111</t>
  </si>
  <si>
    <t>MP14-FR112</t>
  </si>
  <si>
    <t>Designateur de l'Apocalypse</t>
  </si>
  <si>
    <t>MP14-FR113</t>
  </si>
  <si>
    <t>MP14-FR114</t>
  </si>
  <si>
    <t>MP14-FR115</t>
  </si>
  <si>
    <t>MP14-FR116</t>
  </si>
  <si>
    <t>Ange de Zéra</t>
  </si>
  <si>
    <t>MP14-FR117</t>
  </si>
  <si>
    <t>Encore XYZ</t>
  </si>
  <si>
    <t>MP14-FR118</t>
  </si>
  <si>
    <t>MP14-FR119</t>
  </si>
  <si>
    <t>MP14-FR120</t>
  </si>
  <si>
    <t>MP14-FR121</t>
  </si>
  <si>
    <t>MP14-FR122</t>
  </si>
  <si>
    <t>MP14-FR123</t>
  </si>
  <si>
    <t>MP14-FR124</t>
  </si>
  <si>
    <t>MP14-FR125</t>
  </si>
  <si>
    <t>MP14-FR126</t>
  </si>
  <si>
    <t>MP14-FR127</t>
  </si>
  <si>
    <t>MP14-FR128</t>
  </si>
  <si>
    <t>MP14-FR129</t>
  </si>
  <si>
    <t>MP14-FR130</t>
  </si>
  <si>
    <t>MP14-FR131</t>
  </si>
  <si>
    <t>MP14-FR132</t>
  </si>
  <si>
    <t>MP14-FR133</t>
  </si>
  <si>
    <t>MP14-FR134</t>
  </si>
  <si>
    <t>MP14-FR135</t>
  </si>
  <si>
    <t>MP14-FR136</t>
  </si>
  <si>
    <t>MP14-FR137</t>
  </si>
  <si>
    <t>MP14-FR138</t>
  </si>
  <si>
    <t>MP14-FR139</t>
  </si>
  <si>
    <t>MP14-FR140</t>
  </si>
  <si>
    <t>MP14-FR141</t>
  </si>
  <si>
    <t>MP14-FR142</t>
  </si>
  <si>
    <t>MP14-FR143</t>
  </si>
  <si>
    <t>MP14-FR144</t>
  </si>
  <si>
    <t>MP14-FR145</t>
  </si>
  <si>
    <t>MP14-FR146</t>
  </si>
  <si>
    <t>MP14-FR147</t>
  </si>
  <si>
    <t>MP14-FR148</t>
  </si>
  <si>
    <t>MP14-FR149</t>
  </si>
  <si>
    <t>MP14-FR150</t>
  </si>
  <si>
    <t>MP14-FR151</t>
  </si>
  <si>
    <t>MP14-FR152</t>
  </si>
  <si>
    <t>MP14-FR153</t>
  </si>
  <si>
    <t>MP14-FR154</t>
  </si>
  <si>
    <t>MP14-FR155</t>
  </si>
  <si>
    <t>MP14-FR156</t>
  </si>
  <si>
    <t>MP14-FR157</t>
  </si>
  <si>
    <t>Marina, Princesse des Tournesols</t>
  </si>
  <si>
    <t>MP14-FR158</t>
  </si>
  <si>
    <t>MP14-FR159</t>
  </si>
  <si>
    <t>MP14-FR160</t>
  </si>
  <si>
    <t>MP14-FR161</t>
  </si>
  <si>
    <t>MP14-FR162</t>
  </si>
  <si>
    <t>MP14-FR163</t>
  </si>
  <si>
    <t>MP14-FR164</t>
  </si>
  <si>
    <t>MP14-FR165</t>
  </si>
  <si>
    <t>MP14-FR166</t>
  </si>
  <si>
    <t>MP14-FR167</t>
  </si>
  <si>
    <t>MP14-FR168</t>
  </si>
  <si>
    <t>MP14-FR169</t>
  </si>
  <si>
    <t>MP14-FR170</t>
  </si>
  <si>
    <t>MP14-FR171</t>
  </si>
  <si>
    <t>MP14-FR172</t>
  </si>
  <si>
    <t>MP14-FR173</t>
  </si>
  <si>
    <t>MP14-FR174</t>
  </si>
  <si>
    <t>MP14-FR175</t>
  </si>
  <si>
    <t>MP14-FR176</t>
  </si>
  <si>
    <t>MP14-FR177</t>
  </si>
  <si>
    <t>MP14-FR178</t>
  </si>
  <si>
    <t>MP14-FR179</t>
  </si>
  <si>
    <t>MP14-FR180</t>
  </si>
  <si>
    <t>MP14-FR181</t>
  </si>
  <si>
    <t>MP14-FR182</t>
  </si>
  <si>
    <t>MP14-FR183</t>
  </si>
  <si>
    <t>MP14-FR184</t>
  </si>
  <si>
    <t>MP14-FR185</t>
  </si>
  <si>
    <t>MP14-FR186</t>
  </si>
  <si>
    <t>MP14-FR187</t>
  </si>
  <si>
    <t>MP14-FR188</t>
  </si>
  <si>
    <t>MP14-FR189</t>
  </si>
  <si>
    <t>MP14-FR190</t>
  </si>
  <si>
    <t>MP14-FR191</t>
  </si>
  <si>
    <t>MP14-FR192</t>
  </si>
  <si>
    <t>MP14-FR193</t>
  </si>
  <si>
    <t>MP14-FR194</t>
  </si>
  <si>
    <t>MP14-FR195</t>
  </si>
  <si>
    <t>MP14-FR196</t>
  </si>
  <si>
    <t>MP14-FR197</t>
  </si>
  <si>
    <t>MP14-FR198</t>
  </si>
  <si>
    <t>MP14-FR199</t>
  </si>
  <si>
    <t>MP14-FR200</t>
  </si>
  <si>
    <t>MP14-FR201</t>
  </si>
  <si>
    <t>MP14-FR202</t>
  </si>
  <si>
    <t>MP14-FR203</t>
  </si>
  <si>
    <t>MP14-FR204</t>
  </si>
  <si>
    <t>MP14-FR205</t>
  </si>
  <si>
    <t>MP14-FR206</t>
  </si>
  <si>
    <t>MP14-FR207</t>
  </si>
  <si>
    <t>MP14-FR208</t>
  </si>
  <si>
    <t>MP14-FR209</t>
  </si>
  <si>
    <t>MP14-FR210</t>
  </si>
  <si>
    <t>MP14-FR211</t>
  </si>
  <si>
    <t>MP14-FR212</t>
  </si>
  <si>
    <t>MP14-FR213</t>
  </si>
  <si>
    <t>MP14-FR214</t>
  </si>
  <si>
    <t>MP14-FR215</t>
  </si>
  <si>
    <t>MP14-FR216</t>
  </si>
  <si>
    <t>MP14-FR217</t>
  </si>
  <si>
    <t>MP14-FR218</t>
  </si>
  <si>
    <t>MP14-FR219</t>
  </si>
  <si>
    <t>MP14-FR220</t>
  </si>
  <si>
    <t>MP14-FR221</t>
  </si>
  <si>
    <t>MP14-FR222</t>
  </si>
  <si>
    <t>MP14-FR223</t>
  </si>
  <si>
    <t>MP14-FR224</t>
  </si>
  <si>
    <t>MP14-FR225</t>
  </si>
  <si>
    <t>MP14-FR226</t>
  </si>
  <si>
    <t>MP14-FR227</t>
  </si>
  <si>
    <t>MP14-FR228</t>
  </si>
  <si>
    <t>MP14-FR229</t>
  </si>
  <si>
    <t>MP14-FR230</t>
  </si>
  <si>
    <t>MP14-FR231</t>
  </si>
  <si>
    <t>MP14-FR232</t>
  </si>
  <si>
    <t>MP14-FR233</t>
  </si>
  <si>
    <t>MP14-FR234</t>
  </si>
  <si>
    <t>MP14-FR235</t>
  </si>
  <si>
    <t>MP14-FR236</t>
  </si>
  <si>
    <t>MP14-FR237</t>
  </si>
  <si>
    <t>MP14-FR238</t>
  </si>
  <si>
    <t>MP14-FR239</t>
  </si>
  <si>
    <t>MP14-FR240</t>
  </si>
  <si>
    <t>MP14-FR241</t>
  </si>
  <si>
    <t>MP14-FR242</t>
  </si>
  <si>
    <t>MP14-FR243</t>
  </si>
  <si>
    <t>MP14-FR244</t>
  </si>
  <si>
    <t>MP14-FR245</t>
  </si>
  <si>
    <t>MP14-FR246</t>
  </si>
  <si>
    <t>MP14-FR247</t>
  </si>
  <si>
    <t>PGL2-FR001</t>
  </si>
  <si>
    <t>Robot Géant</t>
  </si>
  <si>
    <t>PGL2-FR002</t>
  </si>
  <si>
    <t>Roi Absolu Back Jack</t>
  </si>
  <si>
    <t>PGL2-FR003</t>
  </si>
  <si>
    <t>Amoureux de la Rose</t>
  </si>
  <si>
    <t>PGL2-FR004</t>
  </si>
  <si>
    <t>Paladin de la Rose</t>
  </si>
  <si>
    <t>PGL2-FR005</t>
  </si>
  <si>
    <t>Fantôme Charon, le Nocher des Enfers</t>
  </si>
  <si>
    <t>PGL2-FR006</t>
  </si>
  <si>
    <t>Aile Noire - Kris la Fissure de l'Aube</t>
  </si>
  <si>
    <t>PGL2-FR007</t>
  </si>
  <si>
    <t>Aile Noire - Pinaki la Lune Ascendante</t>
  </si>
  <si>
    <t>PGL2-FR008</t>
  </si>
  <si>
    <t>Peropero Cerperus</t>
  </si>
  <si>
    <t>PGL2-FR009</t>
  </si>
  <si>
    <t>Tristan, Chevalier des Enfers</t>
  </si>
  <si>
    <t>PGL2-FR010</t>
  </si>
  <si>
    <t>Isolde, Belle des Enfers</t>
  </si>
  <si>
    <t>PGL2-FR011</t>
  </si>
  <si>
    <t>Anki, HEROS Masqué</t>
  </si>
  <si>
    <t>PGL2-FR012</t>
  </si>
  <si>
    <t>Dompteur Aile Noire - Joe Faucon Obsidienne</t>
  </si>
  <si>
    <t>PGL2-FR013</t>
  </si>
  <si>
    <t>Aile Noire - Nothung la Lumière d'Etoile</t>
  </si>
  <si>
    <t>PGL2-FR014</t>
  </si>
  <si>
    <t>Dragon Profondâme Altéré Dragocytos</t>
  </si>
  <si>
    <t>PGL2-FR015</t>
  </si>
  <si>
    <t>Numéro 95 : Dragon Matière des Ténèbres aux Yeux Galactiques</t>
  </si>
  <si>
    <t>PGL2-FR016</t>
  </si>
  <si>
    <t>Requin Chat</t>
  </si>
  <si>
    <t>PGL2-FR017</t>
  </si>
  <si>
    <t>Numéro 14 : Cupide Sarameya</t>
  </si>
  <si>
    <t>PGL2-FR018</t>
  </si>
  <si>
    <t>Numéro 21 : Dame Justice de Glace</t>
  </si>
  <si>
    <t>PGL2-FR019</t>
  </si>
  <si>
    <t>Tourbillon Parallèle</t>
  </si>
  <si>
    <t>PGL2-FR020</t>
  </si>
  <si>
    <t>Etincelles Bis Poussière d'Etoile</t>
  </si>
  <si>
    <t>PGL2-FR021</t>
  </si>
  <si>
    <t>Griffes Noël</t>
  </si>
  <si>
    <t>PGL2-FR022</t>
  </si>
  <si>
    <t>PGL2-FR023</t>
  </si>
  <si>
    <t>PGL2-FR024</t>
  </si>
  <si>
    <t>PGL2-FR025</t>
  </si>
  <si>
    <t>PGL2-FR026</t>
  </si>
  <si>
    <t>PGL2-FR027</t>
  </si>
  <si>
    <t>PGL2-FR028</t>
  </si>
  <si>
    <t>PGL2-FR029</t>
  </si>
  <si>
    <t>Nouveau Néos, HEROS Elémentaire</t>
  </si>
  <si>
    <t>PGL2-FR030</t>
  </si>
  <si>
    <t>PGL2-FR031</t>
  </si>
  <si>
    <t>PGL2-FR032</t>
  </si>
  <si>
    <t>Bête Mystique de Serket</t>
  </si>
  <si>
    <t>PGL2-FR033</t>
  </si>
  <si>
    <t>PGL2-FR034</t>
  </si>
  <si>
    <t>PGL2-FR035</t>
  </si>
  <si>
    <t>PGL2-FR036</t>
  </si>
  <si>
    <t>PGL2-FR037</t>
  </si>
  <si>
    <t>PGL2-FR038</t>
  </si>
  <si>
    <t>PGL2-FR039</t>
  </si>
  <si>
    <t>Mathématicien</t>
  </si>
  <si>
    <t>PGL2-FR040</t>
  </si>
  <si>
    <t>PGL2-FR041</t>
  </si>
  <si>
    <t>PGL2-FR042</t>
  </si>
  <si>
    <t>PGL2-FR043</t>
  </si>
  <si>
    <t>PGL2-FR044</t>
  </si>
  <si>
    <t>Chaîne Lavalval</t>
  </si>
  <si>
    <t>PGL2-FR045</t>
  </si>
  <si>
    <t>PGL2-FR046</t>
  </si>
  <si>
    <t>Numéro 101 : Honneur Silencieux Arche</t>
  </si>
  <si>
    <t>PGL2-FR047</t>
  </si>
  <si>
    <t>PGL2-FR048</t>
  </si>
  <si>
    <t>PGL2-FR049</t>
  </si>
  <si>
    <t>PGL2-FR050</t>
  </si>
  <si>
    <t>PGL2-FR051</t>
  </si>
  <si>
    <t>PGL2-FR052</t>
  </si>
  <si>
    <t>PGL2-FR053</t>
  </si>
  <si>
    <t>PGL2-FR054</t>
  </si>
  <si>
    <t>PGL2-FR055</t>
  </si>
  <si>
    <t>PGL2-FR056</t>
  </si>
  <si>
    <t>Le Temple des Rois</t>
  </si>
  <si>
    <t>PGL2-FR057</t>
  </si>
  <si>
    <t>PGL2-FR058</t>
  </si>
  <si>
    <t>PGL2-FR059</t>
  </si>
  <si>
    <t>PGL2-FR060</t>
  </si>
  <si>
    <t>PGL2-FR061</t>
  </si>
  <si>
    <t>PGL2-FR062</t>
  </si>
  <si>
    <t>PGL2-FR063</t>
  </si>
  <si>
    <t>PGL2-FR064</t>
  </si>
  <si>
    <t>PGL2-FR065</t>
  </si>
  <si>
    <t>PGL2-FR066</t>
  </si>
  <si>
    <t>PGL2-FR067</t>
  </si>
  <si>
    <t>PGL2-FR068</t>
  </si>
  <si>
    <t>PGL2-FR069</t>
  </si>
  <si>
    <t>PGL2-FR070</t>
  </si>
  <si>
    <t>PGL2-FR071</t>
  </si>
  <si>
    <t>PGL2-FR072</t>
  </si>
  <si>
    <t>Prisme, HEROS Elémentaire</t>
  </si>
  <si>
    <t>PGL2-FR073</t>
  </si>
  <si>
    <t>PGL2-FR074</t>
  </si>
  <si>
    <t>PGL2-FR075</t>
  </si>
  <si>
    <t>PGL2-FR076</t>
  </si>
  <si>
    <t>PGL2-FR077</t>
  </si>
  <si>
    <t>PGL2-FR078</t>
  </si>
  <si>
    <t>PGL2-FR079</t>
  </si>
  <si>
    <t>PGL2-FR080</t>
  </si>
  <si>
    <t>PGL2-FR081</t>
  </si>
  <si>
    <t>PGL2-FR082</t>
  </si>
  <si>
    <t>PGL2-FR083</t>
  </si>
  <si>
    <t>PGL2-FR084</t>
  </si>
  <si>
    <t>PGL2-FR085</t>
  </si>
  <si>
    <t>PGL2-FR086</t>
  </si>
  <si>
    <t>PGL2-FR087</t>
  </si>
  <si>
    <t>PGL2-FR088</t>
  </si>
  <si>
    <t>PGL2-FR089</t>
  </si>
  <si>
    <t>PGL2-FR090</t>
  </si>
  <si>
    <t>PGL2-FR091</t>
  </si>
  <si>
    <t>BP03-FR001</t>
  </si>
  <si>
    <t>Shatterfoil</t>
  </si>
  <si>
    <t>BP03-FR002</t>
  </si>
  <si>
    <t>BP03-FR003</t>
  </si>
  <si>
    <t>BP03-FR004</t>
  </si>
  <si>
    <t>BP03-FR005</t>
  </si>
  <si>
    <t>BP03-FR006</t>
  </si>
  <si>
    <t>BP03-FR007</t>
  </si>
  <si>
    <t>BP03-FR008</t>
  </si>
  <si>
    <t>BP03-FR009</t>
  </si>
  <si>
    <t>BP03-FR010</t>
  </si>
  <si>
    <t>BP03-FR011</t>
  </si>
  <si>
    <t>BP03-FR012</t>
  </si>
  <si>
    <t>BP03-FR013</t>
  </si>
  <si>
    <t>BP03-FR014</t>
  </si>
  <si>
    <t>BP03-FR015</t>
  </si>
  <si>
    <t>BP03-FR016</t>
  </si>
  <si>
    <t>BP03-FR017</t>
  </si>
  <si>
    <t>BP03-FR018</t>
  </si>
  <si>
    <t>BP03-FR019</t>
  </si>
  <si>
    <t>BP03-FR020</t>
  </si>
  <si>
    <t>BP03-FR021</t>
  </si>
  <si>
    <t>BP03-FR022</t>
  </si>
  <si>
    <t>BP03-FR023</t>
  </si>
  <si>
    <t>BP03-FR024</t>
  </si>
  <si>
    <t>BP03-FR025</t>
  </si>
  <si>
    <t>BP03-FR026</t>
  </si>
  <si>
    <t>BP03-FR027</t>
  </si>
  <si>
    <t>BP03-FR028</t>
  </si>
  <si>
    <t>BP03-FR029</t>
  </si>
  <si>
    <t>BP03-FR030</t>
  </si>
  <si>
    <t>BP03-FR031</t>
  </si>
  <si>
    <t>BP03-FR032</t>
  </si>
  <si>
    <t>BP03-FR033</t>
  </si>
  <si>
    <t>BP03-FR034</t>
  </si>
  <si>
    <t>BP03-FR035</t>
  </si>
  <si>
    <t>BP03-FR036</t>
  </si>
  <si>
    <t>BP03-FR037</t>
  </si>
  <si>
    <t>Vélociraptor Noir</t>
  </si>
  <si>
    <t>BP03-FR038</t>
  </si>
  <si>
    <t>BP03-FR039</t>
  </si>
  <si>
    <t>BP03-FR040</t>
  </si>
  <si>
    <t>BP03-FR041</t>
  </si>
  <si>
    <t>BP03-FR042</t>
  </si>
  <si>
    <t>BP03-FR043</t>
  </si>
  <si>
    <t>BP03-FR044</t>
  </si>
  <si>
    <t>BP03-FR045</t>
  </si>
  <si>
    <t>BP03-FR046</t>
  </si>
  <si>
    <t>BP03-FR047</t>
  </si>
  <si>
    <t>BP03-FR048</t>
  </si>
  <si>
    <t>BP03-FR049</t>
  </si>
  <si>
    <t>BP03-FR050</t>
  </si>
  <si>
    <t>BP03-FR051</t>
  </si>
  <si>
    <t>BP03-FR052</t>
  </si>
  <si>
    <t>BP03-FR053</t>
  </si>
  <si>
    <t>BP03-FR054</t>
  </si>
  <si>
    <t>Bouclier Divin, le Chevalier Magique</t>
  </si>
  <si>
    <t>BP03-FR055</t>
  </si>
  <si>
    <t>BP03-FR056</t>
  </si>
  <si>
    <t>BP03-FR057</t>
  </si>
  <si>
    <t>BP03-FR058</t>
  </si>
  <si>
    <t>BP03-FR059</t>
  </si>
  <si>
    <t>BP03-FR060</t>
  </si>
  <si>
    <t>BP03-FR061</t>
  </si>
  <si>
    <t>BP03-FR062</t>
  </si>
  <si>
    <t>BP03-FR063</t>
  </si>
  <si>
    <t>Airbel, Sabre X</t>
  </si>
  <si>
    <t>BP03-FR064</t>
  </si>
  <si>
    <t>BP03-FR065</t>
  </si>
  <si>
    <t>BP03-FR066</t>
  </si>
  <si>
    <t>BP03-FR067</t>
  </si>
  <si>
    <t>BP03-FR068</t>
  </si>
  <si>
    <t>BP03-FR069</t>
  </si>
  <si>
    <t>BP03-FR070</t>
  </si>
  <si>
    <t>Guerrier au Gant de Force</t>
  </si>
  <si>
    <t>BP03-FR071</t>
  </si>
  <si>
    <t>BP03-FR072</t>
  </si>
  <si>
    <t>BP03-FR073</t>
  </si>
  <si>
    <t>BP03-FR074</t>
  </si>
  <si>
    <t>Guerrier-Faucon de la Vallée de Brume</t>
  </si>
  <si>
    <t>BP03-FR075</t>
  </si>
  <si>
    <t>BP03-FR076</t>
  </si>
  <si>
    <t>BP03-FR077</t>
  </si>
  <si>
    <t>BP03-FR078</t>
  </si>
  <si>
    <t>BP03-FR079</t>
  </si>
  <si>
    <t>BP03-FR080</t>
  </si>
  <si>
    <t>BP03-FR081</t>
  </si>
  <si>
    <t>BP03-FR082</t>
  </si>
  <si>
    <t>Cloche-Flamme, Allié Genex</t>
  </si>
  <si>
    <t>BP03-FR083</t>
  </si>
  <si>
    <t>BP03-FR084</t>
  </si>
  <si>
    <t>BP03-FR085</t>
  </si>
  <si>
    <t>BP03-FR086</t>
  </si>
  <si>
    <t>BP03-FR087</t>
  </si>
  <si>
    <t>BP03-FR088</t>
  </si>
  <si>
    <t>BP03-FR089</t>
  </si>
  <si>
    <t>Alligator Lion</t>
  </si>
  <si>
    <t>BP03-FR090</t>
  </si>
  <si>
    <t>BP03-FR091</t>
  </si>
  <si>
    <t>BP03-FR092</t>
  </si>
  <si>
    <t>BP03-FR093</t>
  </si>
  <si>
    <t>BP03-FR094</t>
  </si>
  <si>
    <t>BP03-FR095</t>
  </si>
  <si>
    <t>BP03-FR096</t>
  </si>
  <si>
    <t>BP03-FR097</t>
  </si>
  <si>
    <t>BP03-FR098</t>
  </si>
  <si>
    <t>BP03-FR099</t>
  </si>
  <si>
    <t>O'lantern Colonie du Mal</t>
  </si>
  <si>
    <t>BP03-FR100</t>
  </si>
  <si>
    <t>BP03-FR101</t>
  </si>
  <si>
    <t>BP03-FR102</t>
  </si>
  <si>
    <t>BP03-FR103</t>
  </si>
  <si>
    <t>BP03-FR104</t>
  </si>
  <si>
    <t>Oiseau-Tonnerre Colonie du Mal</t>
  </si>
  <si>
    <t>BP03-FR105</t>
  </si>
  <si>
    <t>Croque-Mort Magique</t>
  </si>
  <si>
    <t>BP03-FR106</t>
  </si>
  <si>
    <t>BP03-FR107</t>
  </si>
  <si>
    <t>BP03-FR108</t>
  </si>
  <si>
    <t>BP03-FR109</t>
  </si>
  <si>
    <t>BP03-FR110</t>
  </si>
  <si>
    <t>BP03-FR111</t>
  </si>
  <si>
    <t>BP03-FR112</t>
  </si>
  <si>
    <t>BP03-FR113</t>
  </si>
  <si>
    <t>BP03-FR114</t>
  </si>
  <si>
    <t>Stégocyber</t>
  </si>
  <si>
    <t>BP03-FR115</t>
  </si>
  <si>
    <t>Maître Artisan Gamil</t>
  </si>
  <si>
    <t>Ignis Lavalval</t>
  </si>
  <si>
    <t>Merrowgeist Evigishki</t>
  </si>
  <si>
    <t>Daigusto Emeral</t>
  </si>
  <si>
    <t>Archiduc Etain</t>
  </si>
  <si>
    <t>Numéro 44 : Pégase Céleste</t>
  </si>
  <si>
    <t>BP03-FR133</t>
  </si>
  <si>
    <t>BP03-FR134</t>
  </si>
  <si>
    <t>BP03-FR135</t>
  </si>
  <si>
    <t>BP03-FR136</t>
  </si>
  <si>
    <t>BP03-FR137</t>
  </si>
  <si>
    <t>BP03-FR138</t>
  </si>
  <si>
    <t>BP03-FR139</t>
  </si>
  <si>
    <t>BP03-FR140</t>
  </si>
  <si>
    <t>BP03-FR141</t>
  </si>
  <si>
    <t>BP03-FR142</t>
  </si>
  <si>
    <t>BP03-FR143</t>
  </si>
  <si>
    <t>BP03-FR144</t>
  </si>
  <si>
    <t>BP03-FR145</t>
  </si>
  <si>
    <t>BP03-FR146</t>
  </si>
  <si>
    <t>BP03-FR147</t>
  </si>
  <si>
    <t>BP03-FR148</t>
  </si>
  <si>
    <t>BP03-FR149</t>
  </si>
  <si>
    <t>BP03-FR150</t>
  </si>
  <si>
    <t>BP03-FR151</t>
  </si>
  <si>
    <t>BP03-FR152</t>
  </si>
  <si>
    <t>BP03-FR153</t>
  </si>
  <si>
    <t>BP03-FR154</t>
  </si>
  <si>
    <t>Walhalla, Sanctuaire du Déchu</t>
  </si>
  <si>
    <t>BP03-FR155</t>
  </si>
  <si>
    <t>BP03-FR156</t>
  </si>
  <si>
    <t>BP03-FR157</t>
  </si>
  <si>
    <t>BP03-FR158</t>
  </si>
  <si>
    <t>BP03-FR159</t>
  </si>
  <si>
    <t>BP03-FR160</t>
  </si>
  <si>
    <t>BP03-FR161</t>
  </si>
  <si>
    <t>BP03-FR162</t>
  </si>
  <si>
    <t>BP03-FR163</t>
  </si>
  <si>
    <t>BP03-FR164</t>
  </si>
  <si>
    <t>BP03-FR165</t>
  </si>
  <si>
    <t>BP03-FR166</t>
  </si>
  <si>
    <t>BP03-FR167</t>
  </si>
  <si>
    <t>BP03-FR168</t>
  </si>
  <si>
    <t>BP03-FR169</t>
  </si>
  <si>
    <t>BP03-FR170</t>
  </si>
  <si>
    <t>BP03-FR171</t>
  </si>
  <si>
    <t>Forêt Interdite</t>
  </si>
  <si>
    <t>BP03-FR172</t>
  </si>
  <si>
    <t>BP03-FR173</t>
  </si>
  <si>
    <t>BP03-FR174</t>
  </si>
  <si>
    <t>BP03-FR175</t>
  </si>
  <si>
    <t>BP03-FR176</t>
  </si>
  <si>
    <t>BP03-FR177</t>
  </si>
  <si>
    <t>BP03-FR178</t>
  </si>
  <si>
    <t>Appel de l'Atlantide</t>
  </si>
  <si>
    <t>BP03-FR179</t>
  </si>
  <si>
    <t>BP03-FR180</t>
  </si>
  <si>
    <t>BP03-FR181</t>
  </si>
  <si>
    <t>BP03-FR182</t>
  </si>
  <si>
    <t>BP03-FR183</t>
  </si>
  <si>
    <t>Ayers le Rocher du Soleil Levant</t>
  </si>
  <si>
    <t>BP03-FR184</t>
  </si>
  <si>
    <t>BP03-FR185</t>
  </si>
  <si>
    <t>Carte en Avance</t>
  </si>
  <si>
    <t>BP03-FR186</t>
  </si>
  <si>
    <t>Bouclier Violent</t>
  </si>
  <si>
    <t>BP03-FR187</t>
  </si>
  <si>
    <t>BP03-FR188</t>
  </si>
  <si>
    <t>BP03-FR189</t>
  </si>
  <si>
    <t>BP03-FR190</t>
  </si>
  <si>
    <t>BP03-FR191</t>
  </si>
  <si>
    <t>BP03-FR192</t>
  </si>
  <si>
    <t>Paré à l'Interception</t>
  </si>
  <si>
    <t>BP03-FR193</t>
  </si>
  <si>
    <t>BP03-FR194</t>
  </si>
  <si>
    <t>BP03-FR195</t>
  </si>
  <si>
    <t>BP03-FR196</t>
  </si>
  <si>
    <t>BP03-FR197</t>
  </si>
  <si>
    <t>BP03-FR198</t>
  </si>
  <si>
    <t>BP03-FR199</t>
  </si>
  <si>
    <t>BP03-FR200</t>
  </si>
  <si>
    <t>BP03-FR201</t>
  </si>
  <si>
    <t>BP03-FR202</t>
  </si>
  <si>
    <t>BP03-FR203</t>
  </si>
  <si>
    <t>Explosion Chaotique</t>
  </si>
  <si>
    <t>BP03-FR204</t>
  </si>
  <si>
    <t>BP03-FR205</t>
  </si>
  <si>
    <t>BP03-FR206</t>
  </si>
  <si>
    <t>BP03-FR207</t>
  </si>
  <si>
    <t>BP03-FR208</t>
  </si>
  <si>
    <t>BP03-FR209</t>
  </si>
  <si>
    <t>BP03-FR210</t>
  </si>
  <si>
    <t>BP03-FR211</t>
  </si>
  <si>
    <t>Allergie a Pollen</t>
  </si>
  <si>
    <t>BP03-FR212</t>
  </si>
  <si>
    <t>BP03-FR213</t>
  </si>
  <si>
    <t>BP03-FR214</t>
  </si>
  <si>
    <t>BP03-FR215</t>
  </si>
  <si>
    <t>BP03-FR216</t>
  </si>
  <si>
    <t>BP03-FR217</t>
  </si>
  <si>
    <t>BP03-FR218</t>
  </si>
  <si>
    <t>BP03-FR219</t>
  </si>
  <si>
    <t>BP03-FR220</t>
  </si>
  <si>
    <t>BP03-FR221</t>
  </si>
  <si>
    <t>BP03-FR222</t>
  </si>
  <si>
    <t>BP03-FR223</t>
  </si>
  <si>
    <t>BP03-FR224</t>
  </si>
  <si>
    <t>BP03-FR225</t>
  </si>
  <si>
    <t>BP03-FR226</t>
  </si>
  <si>
    <t>BP03-FR227</t>
  </si>
  <si>
    <t>BP03-FR228</t>
  </si>
  <si>
    <t>BP03-FR229</t>
  </si>
  <si>
    <t>BP03-FR230</t>
  </si>
  <si>
    <t>BP03-FR231</t>
  </si>
  <si>
    <t>BP03-FR232</t>
  </si>
  <si>
    <t>Inspiration</t>
  </si>
  <si>
    <t>BP03-FR233</t>
  </si>
  <si>
    <t>Fantômes du Passé</t>
  </si>
  <si>
    <t>BP03-FR234</t>
  </si>
  <si>
    <t>Esprit Incassable</t>
  </si>
  <si>
    <t>BP03-FR235</t>
  </si>
  <si>
    <t>Typhon</t>
  </si>
  <si>
    <t>BP03-FR236</t>
  </si>
  <si>
    <t>Marais Miroitant</t>
  </si>
  <si>
    <t>BP03-FR237</t>
  </si>
  <si>
    <t>Chat Quantique</t>
  </si>
  <si>
    <t>BP03-FR116</t>
  </si>
  <si>
    <t>BP03-FR117</t>
  </si>
  <si>
    <t>BP03-FR118</t>
  </si>
  <si>
    <t>BP03-FR119</t>
  </si>
  <si>
    <t>BP03-FR120</t>
  </si>
  <si>
    <t>BP03-FR121</t>
  </si>
  <si>
    <t>BP03-FR122</t>
  </si>
  <si>
    <t>BP03-FR123</t>
  </si>
  <si>
    <t>BP03-FR124</t>
  </si>
  <si>
    <t>BP03-FR125</t>
  </si>
  <si>
    <t>BP03-FR126</t>
  </si>
  <si>
    <t>BP03-FR127</t>
  </si>
  <si>
    <t>BP03-FR128</t>
  </si>
  <si>
    <t>BP03-FR129</t>
  </si>
  <si>
    <t>BP03-FR130</t>
  </si>
  <si>
    <t>BP03-FR131</t>
  </si>
  <si>
    <t>BP03-FR132</t>
  </si>
  <si>
    <t>DTP1-EN001</t>
  </si>
  <si>
    <t>Duel Terminal</t>
  </si>
  <si>
    <t>DTP1-EN002</t>
  </si>
  <si>
    <t>DTP1-EN003</t>
  </si>
  <si>
    <t>DTP1-EN004</t>
  </si>
  <si>
    <t>Ojama Yellow</t>
  </si>
  <si>
    <t>DTP1-EN005</t>
  </si>
  <si>
    <t>Elemental Hero Neos</t>
  </si>
  <si>
    <t>DTP1-EN006</t>
  </si>
  <si>
    <t>DTP1-EN007</t>
  </si>
  <si>
    <t>DTP1-EN008</t>
  </si>
  <si>
    <t>DTP1-EN009</t>
  </si>
  <si>
    <t>DTP1-EN010</t>
  </si>
  <si>
    <t>Soul Exchange</t>
  </si>
  <si>
    <t>DTP1-EN011</t>
  </si>
  <si>
    <t>DTP1-EN012</t>
  </si>
  <si>
    <t>DTP1-EN013</t>
  </si>
  <si>
    <t>Burst Stream of Destruction</t>
  </si>
  <si>
    <t>DTP1-EN014</t>
  </si>
  <si>
    <t>Dark Magic Attack</t>
  </si>
  <si>
    <t>DTP1-EN015</t>
  </si>
  <si>
    <t>Inferno Fire Blast</t>
  </si>
  <si>
    <t>DTP1-EN016</t>
  </si>
  <si>
    <t>DTP1-EN017</t>
  </si>
  <si>
    <t>DTP1-EN018</t>
  </si>
  <si>
    <t>DTP1-EN019</t>
  </si>
  <si>
    <t>Reinforcements</t>
  </si>
  <si>
    <t>DTP1-EN020</t>
  </si>
  <si>
    <t>Negate Attack</t>
  </si>
  <si>
    <t>DTP1-EN021</t>
  </si>
  <si>
    <t>Nitro Synchron</t>
  </si>
  <si>
    <t>DTP1-EN022</t>
  </si>
  <si>
    <t>Ghost Gardna</t>
  </si>
  <si>
    <t>DTP1-EN023</t>
  </si>
  <si>
    <t>Big Piece Golem</t>
  </si>
  <si>
    <t>DTP1-EN024</t>
  </si>
  <si>
    <t>Dark Resonator</t>
  </si>
  <si>
    <t>DTP1-EN025</t>
  </si>
  <si>
    <t>Handcuffs Dragon</t>
  </si>
  <si>
    <t>DTP1-EN026</t>
  </si>
  <si>
    <t>Swift Gaia the Fierce Knight</t>
  </si>
  <si>
    <t>DTP1-EN027</t>
  </si>
  <si>
    <t>Harpie Lady 1</t>
  </si>
  <si>
    <t>DTP1-EN028</t>
  </si>
  <si>
    <t>DTP1-EN029</t>
  </si>
  <si>
    <t>Nitro Warrior</t>
  </si>
  <si>
    <t>DTP1-EN030</t>
  </si>
  <si>
    <t>Goyo Guardian</t>
  </si>
  <si>
    <t>DTP1-EN031</t>
  </si>
  <si>
    <t>Ally of Justice Catastor</t>
  </si>
  <si>
    <t>DT02-EN001</t>
  </si>
  <si>
    <t>Turbo Synchron</t>
  </si>
  <si>
    <t>DT02-EN002</t>
  </si>
  <si>
    <t>Mad Archfiend</t>
  </si>
  <si>
    <t>DT02-EN003</t>
  </si>
  <si>
    <t>Morphtronic Celfon</t>
  </si>
  <si>
    <t>DT02-EN004</t>
  </si>
  <si>
    <t>Gadget Hauler</t>
  </si>
  <si>
    <t>DT02-EN005</t>
  </si>
  <si>
    <t>DT02-EN006</t>
  </si>
  <si>
    <t>DT02-EN007</t>
  </si>
  <si>
    <t>Naturia Beetle</t>
  </si>
  <si>
    <t>DT02-EN008</t>
  </si>
  <si>
    <t>Naturia Rock</t>
  </si>
  <si>
    <t>DT02-EN009</t>
  </si>
  <si>
    <t>Naturia Guardian</t>
  </si>
  <si>
    <t>DT02-EN010</t>
  </si>
  <si>
    <t>Naturia Vein</t>
  </si>
  <si>
    <t>DT02-EN011</t>
  </si>
  <si>
    <t>Genex Furnace</t>
  </si>
  <si>
    <t>DT02-EN012</t>
  </si>
  <si>
    <t>Genex Gaia</t>
  </si>
  <si>
    <t>DT02-EN013</t>
  </si>
  <si>
    <t>Genex Spare</t>
  </si>
  <si>
    <t>DT02-EN014</t>
  </si>
  <si>
    <t>Genex Turbine</t>
  </si>
  <si>
    <t>DT02-EN015</t>
  </si>
  <si>
    <t>Genex Doctor</t>
  </si>
  <si>
    <t>DT02-EN016</t>
  </si>
  <si>
    <t>Genex Solar</t>
  </si>
  <si>
    <t>DT02-EN017</t>
  </si>
  <si>
    <t>Dai-Sojo of the Ice Barrier</t>
  </si>
  <si>
    <t>DT02-EN018</t>
  </si>
  <si>
    <t>Medium of the Ice Barrier</t>
  </si>
  <si>
    <t>DT02-EN019</t>
  </si>
  <si>
    <t>Mist Valley Baby Roc</t>
  </si>
  <si>
    <t>DT02-EN020</t>
  </si>
  <si>
    <t>Mist Valley Executor</t>
  </si>
  <si>
    <t>DT02-EN021</t>
  </si>
  <si>
    <t>Flamvell Grunika</t>
  </si>
  <si>
    <t>DT02-EN022</t>
  </si>
  <si>
    <t>Flamvell Baby</t>
  </si>
  <si>
    <t>DT02-EN023</t>
  </si>
  <si>
    <t>Ally Mind</t>
  </si>
  <si>
    <t>DT02-EN024</t>
  </si>
  <si>
    <t>Ally of Justice Nullfier</t>
  </si>
  <si>
    <t>DT02-EN025</t>
  </si>
  <si>
    <t>Ally of Justice Searcher</t>
  </si>
  <si>
    <t>DT02-EN026</t>
  </si>
  <si>
    <t>Ally of Justice Enemy Catcher</t>
  </si>
  <si>
    <t>DT02-EN027</t>
  </si>
  <si>
    <t>Ally of Justice Thunder Armor</t>
  </si>
  <si>
    <t>DT02-EN028</t>
  </si>
  <si>
    <t>Ally of Justice Cosmic Gateway</t>
  </si>
  <si>
    <t>DT02-EN029</t>
  </si>
  <si>
    <t>Worm Linx</t>
  </si>
  <si>
    <t>DT02-EN030</t>
  </si>
  <si>
    <t>Worm Millidith</t>
  </si>
  <si>
    <t>DT02-EN031</t>
  </si>
  <si>
    <t>Worm Noble</t>
  </si>
  <si>
    <t>DT02-EN032</t>
  </si>
  <si>
    <t>Naturia Beast</t>
  </si>
  <si>
    <t>DT02-EN033</t>
  </si>
  <si>
    <t>Dewloren, Tiger King of the Ice Barrier</t>
  </si>
  <si>
    <t>DT02-EN034</t>
  </si>
  <si>
    <t>Thermal Genex</t>
  </si>
  <si>
    <t>DT02-EN035</t>
  </si>
  <si>
    <t>Geo Genex</t>
  </si>
  <si>
    <t>DT02-EN036</t>
  </si>
  <si>
    <t>Ally of Justice Field Marshal</t>
  </si>
  <si>
    <t>DT02-EN037</t>
  </si>
  <si>
    <t>Acid Rain</t>
  </si>
  <si>
    <t>DT02-EN038</t>
  </si>
  <si>
    <t>7 Completed</t>
  </si>
  <si>
    <t>DT02-EN039</t>
  </si>
  <si>
    <t>Offerings to the Doomed</t>
  </si>
  <si>
    <t>DT02-EN040</t>
  </si>
  <si>
    <t>Enemy Controller</t>
  </si>
  <si>
    <t>DT02-EN041</t>
  </si>
  <si>
    <t>Earthquake</t>
  </si>
  <si>
    <t>DT02-EN042</t>
  </si>
  <si>
    <t>Shield Crush</t>
  </si>
  <si>
    <t>DT02-EN043</t>
  </si>
  <si>
    <t>Morphtransition</t>
  </si>
  <si>
    <t>DT02-EN044</t>
  </si>
  <si>
    <t>Straight Flush</t>
  </si>
  <si>
    <t>DT02-EN045</t>
  </si>
  <si>
    <t>No Entry!!</t>
  </si>
  <si>
    <t>DT02-EN046</t>
  </si>
  <si>
    <t>Metalmorph</t>
  </si>
  <si>
    <t>DT02-EN047</t>
  </si>
  <si>
    <t>DT02-EN048</t>
  </si>
  <si>
    <t>A Hero Emerges</t>
  </si>
  <si>
    <t>DT02-EN049</t>
  </si>
  <si>
    <t>Trap Jammer</t>
  </si>
  <si>
    <t>DT02-EN050</t>
  </si>
  <si>
    <t>Magical Arm Shield</t>
  </si>
  <si>
    <t>DT02-EN051</t>
  </si>
  <si>
    <t>Montage Dragon</t>
  </si>
  <si>
    <t>DT02-EN052</t>
  </si>
  <si>
    <t>Morphtronic Boomboxen</t>
  </si>
  <si>
    <t>DT02-EN053</t>
  </si>
  <si>
    <t>Hyper Synchron</t>
  </si>
  <si>
    <t>DT02-EN054</t>
  </si>
  <si>
    <t>Twilight Rose Knight</t>
  </si>
  <si>
    <t>DT02-EN055</t>
  </si>
  <si>
    <t>Panther Warrior</t>
  </si>
  <si>
    <t>DT02-EN056</t>
  </si>
  <si>
    <t>Dark Necrofear</t>
  </si>
  <si>
    <t>DT02-EN057</t>
  </si>
  <si>
    <t>DT02-EN058</t>
  </si>
  <si>
    <t>Infernal Dragon</t>
  </si>
  <si>
    <t>DT02-EN059</t>
  </si>
  <si>
    <t>Ultimate Tyranno</t>
  </si>
  <si>
    <t>DT02-EN060</t>
  </si>
  <si>
    <t>Goblin Zombie</t>
  </si>
  <si>
    <t>DT02-EN061</t>
  </si>
  <si>
    <t>Fabled Lurrie</t>
  </si>
  <si>
    <t>DT02-EN062</t>
  </si>
  <si>
    <t>Fabled Grimro</t>
  </si>
  <si>
    <t>DT02-EN063</t>
  </si>
  <si>
    <t>Fabled Gallabas</t>
  </si>
  <si>
    <t>DT02-EN064</t>
  </si>
  <si>
    <t>Fabled Kushano</t>
  </si>
  <si>
    <t>DT02-EN065</t>
  </si>
  <si>
    <t>Jurrac Protops</t>
  </si>
  <si>
    <t>DT02-EN066</t>
  </si>
  <si>
    <t>Jurrac Velo</t>
  </si>
  <si>
    <t>DT02-EN067</t>
  </si>
  <si>
    <t>Jurrac Monoloph</t>
  </si>
  <si>
    <t>DT02-EN068</t>
  </si>
  <si>
    <t>Jurrac Tyrannus</t>
  </si>
  <si>
    <t>DT02-EN069</t>
  </si>
  <si>
    <t>Naturia Antjaw</t>
  </si>
  <si>
    <t>DT02-EN070</t>
  </si>
  <si>
    <t>Naturia Spiderfang</t>
  </si>
  <si>
    <t>DT02-EN071</t>
  </si>
  <si>
    <t>Naturia Rosewhip</t>
  </si>
  <si>
    <t>DT02-EN072</t>
  </si>
  <si>
    <t>Naturia Cosmobeet</t>
  </si>
  <si>
    <t>DT02-EN073</t>
  </si>
  <si>
    <t>Genex Blastfan</t>
  </si>
  <si>
    <t>DT02-EN074</t>
  </si>
  <si>
    <t>Genex Recycled</t>
  </si>
  <si>
    <t>DT02-EN075</t>
  </si>
  <si>
    <t>Genex Army</t>
  </si>
  <si>
    <t>DT02-EN076</t>
  </si>
  <si>
    <t>Pilgrim of the Ice Barrier</t>
  </si>
  <si>
    <t>DT02-EN077</t>
  </si>
  <si>
    <t>Geomancer of the Ice Barrier</t>
  </si>
  <si>
    <t>DT02-EN078</t>
  </si>
  <si>
    <t>Mist Valley Falcon</t>
  </si>
  <si>
    <t>DT02-EN079</t>
  </si>
  <si>
    <t>Mist Valley Apex Avian</t>
  </si>
  <si>
    <t>DT02-EN080</t>
  </si>
  <si>
    <t>Ally of Justice Reverse Break</t>
  </si>
  <si>
    <t>DT02-EN081</t>
  </si>
  <si>
    <t>Ally of Justice Unlimiter</t>
  </si>
  <si>
    <t>DT02-EN082</t>
  </si>
  <si>
    <t>Worm Opera</t>
  </si>
  <si>
    <t>DT02-EN083</t>
  </si>
  <si>
    <t>Worm Prince</t>
  </si>
  <si>
    <t>DT02-EN084</t>
  </si>
  <si>
    <t>Worm Queen</t>
  </si>
  <si>
    <t>DT02-EN085</t>
  </si>
  <si>
    <t>Worm Rakuyeh</t>
  </si>
  <si>
    <t>DT02-EN086</t>
  </si>
  <si>
    <t>Fabled Valkyrus</t>
  </si>
  <si>
    <t>DT02-EN087</t>
  </si>
  <si>
    <t>Jurrac Giganoto</t>
  </si>
  <si>
    <t>DT02-EN088</t>
  </si>
  <si>
    <t>Naturia Leodrake</t>
  </si>
  <si>
    <t>DT02-EN089</t>
  </si>
  <si>
    <t>Windmill Genex</t>
  </si>
  <si>
    <t>DT02-EN090</t>
  </si>
  <si>
    <t>Mist Valley Thunder Lord</t>
  </si>
  <si>
    <t>DT02-EN091</t>
  </si>
  <si>
    <t>Mark of the Rose</t>
  </si>
  <si>
    <t>DT02-EN092</t>
  </si>
  <si>
    <t>DT02-EN093</t>
  </si>
  <si>
    <t>Hammer Shot</t>
  </si>
  <si>
    <t>DT02-EN094</t>
  </si>
  <si>
    <t>DT02-EN095</t>
  </si>
  <si>
    <t>Mystic Box</t>
  </si>
  <si>
    <t>DT02-EN096</t>
  </si>
  <si>
    <t>Big Evolution Pill</t>
  </si>
  <si>
    <t>DT02-EN097</t>
  </si>
  <si>
    <t>Prideful Roar</t>
  </si>
  <si>
    <t>DT02-EN098</t>
  </si>
  <si>
    <t>Ivy Shackles</t>
  </si>
  <si>
    <t>DT02-EN099</t>
  </si>
  <si>
    <t>Destruction Punch</t>
  </si>
  <si>
    <t>DT02-EN100</t>
  </si>
  <si>
    <t>DT03-EN001</t>
  </si>
  <si>
    <t>Vorse Raider</t>
  </si>
  <si>
    <t>DT03-EN002</t>
  </si>
  <si>
    <t>Blackwing - Bora the Spear</t>
  </si>
  <si>
    <t>DT03-EN003</t>
  </si>
  <si>
    <t>Junk Synchron</t>
  </si>
  <si>
    <t>DT03-EN004</t>
  </si>
  <si>
    <t>DT03-EN005</t>
  </si>
  <si>
    <t>DT03-EN006</t>
  </si>
  <si>
    <t>DT03-EN007</t>
  </si>
  <si>
    <t>Elemental Hero Prisma</t>
  </si>
  <si>
    <t>DT03-EN008</t>
  </si>
  <si>
    <t>Fabled Urustos</t>
  </si>
  <si>
    <t>DT03-EN009</t>
  </si>
  <si>
    <t>Fabled Krus</t>
  </si>
  <si>
    <t>DT03-EN010</t>
  </si>
  <si>
    <t>Fabled Topi</t>
  </si>
  <si>
    <t>DT03-EN011</t>
  </si>
  <si>
    <t>Fabled Soulkius</t>
  </si>
  <si>
    <t>DT03-EN012</t>
  </si>
  <si>
    <t>Fabled Miztoji</t>
  </si>
  <si>
    <t>DT03-EN013</t>
  </si>
  <si>
    <t>Jurrac Ptera</t>
  </si>
  <si>
    <t>DT03-EN014</t>
  </si>
  <si>
    <t>Jurrac Iguanon</t>
  </si>
  <si>
    <t>DT03-EN015</t>
  </si>
  <si>
    <t>Jurrac Brachis</t>
  </si>
  <si>
    <t>DT03-EN016</t>
  </si>
  <si>
    <t>Jurrac Spinos</t>
  </si>
  <si>
    <t>DT03-EN017</t>
  </si>
  <si>
    <t>Naturia Dragonfly</t>
  </si>
  <si>
    <t>DT03-EN018</t>
  </si>
  <si>
    <t>Naturia Sunflower</t>
  </si>
  <si>
    <t>DT03-EN019</t>
  </si>
  <si>
    <t>Naturia Cliff</t>
  </si>
  <si>
    <t>DT03-EN020</t>
  </si>
  <si>
    <t>Naturia Tulip</t>
  </si>
  <si>
    <t>DT03-EN021</t>
  </si>
  <si>
    <t>R-Genex Turbo</t>
  </si>
  <si>
    <t>DT03-EN022</t>
  </si>
  <si>
    <t>R-Genex Overseer</t>
  </si>
  <si>
    <t>DT03-EN023</t>
  </si>
  <si>
    <t>R-Genex Crusher</t>
  </si>
  <si>
    <t>DT03-EN024</t>
  </si>
  <si>
    <t>R-Genex Magma</t>
  </si>
  <si>
    <t>DT03-EN025</t>
  </si>
  <si>
    <t>Shock Troops of the Ice Barrier</t>
  </si>
  <si>
    <t>DT03-EN026</t>
  </si>
  <si>
    <t>Samurai of the Ice Barrier</t>
  </si>
  <si>
    <t>DT03-EN027</t>
  </si>
  <si>
    <t>Dewdark of the Ice Barrier</t>
  </si>
  <si>
    <t>DT03-EN028</t>
  </si>
  <si>
    <t>Caravan of the Ice Barrier</t>
  </si>
  <si>
    <t>DT03-EN029</t>
  </si>
  <si>
    <t>Worm Solid</t>
  </si>
  <si>
    <t>DT03-EN030</t>
  </si>
  <si>
    <t>Worm Tentacles</t>
  </si>
  <si>
    <t>DT03-EN031</t>
  </si>
  <si>
    <t>Worm Ugly</t>
  </si>
  <si>
    <t>DT03-EN032</t>
  </si>
  <si>
    <t>Worm Victory</t>
  </si>
  <si>
    <t>DT03-EN033</t>
  </si>
  <si>
    <t>Ultimate Ancient Gear Golem</t>
  </si>
  <si>
    <t>DT03-EN034</t>
  </si>
  <si>
    <t>DT03-EN035</t>
  </si>
  <si>
    <t>Elemental Hero Flame Wingman</t>
  </si>
  <si>
    <t>DT03-EN036</t>
  </si>
  <si>
    <t>Fabled Leviathan</t>
  </si>
  <si>
    <t>DT03-EN037</t>
  </si>
  <si>
    <t>Jurrac Velphito</t>
  </si>
  <si>
    <t>DT03-EN038</t>
  </si>
  <si>
    <t>Naturia Barkion</t>
  </si>
  <si>
    <t>DT03-EN039</t>
  </si>
  <si>
    <t>Locomotion R-Genex</t>
  </si>
  <si>
    <t>DT03-EN040</t>
  </si>
  <si>
    <t>Gungnir, Dragon of the Ice Barrier</t>
  </si>
  <si>
    <t>DT03-EN041</t>
  </si>
  <si>
    <t>DT03-EN042</t>
  </si>
  <si>
    <t>DT03-EN043</t>
  </si>
  <si>
    <t>Smashing Ground</t>
  </si>
  <si>
    <t>DT03-EN044</t>
  </si>
  <si>
    <t>Burial from a Different Dimension</t>
  </si>
  <si>
    <t>DT03-EN045</t>
  </si>
  <si>
    <t>Spell of Pain</t>
  </si>
  <si>
    <t>DT03-EN046</t>
  </si>
  <si>
    <t>Compulsory Evacuation Device</t>
  </si>
  <si>
    <t>DT03-EN047</t>
  </si>
  <si>
    <t>Threatening Roar</t>
  </si>
  <si>
    <t>DT03-EN048</t>
  </si>
  <si>
    <t>DT03-EN049</t>
  </si>
  <si>
    <t>Shadow Spell</t>
  </si>
  <si>
    <t>DT03-EN050</t>
  </si>
  <si>
    <t>Widespread Ruin</t>
  </si>
  <si>
    <t>DT03-EN051</t>
  </si>
  <si>
    <t>Debris Dragon</t>
  </si>
  <si>
    <t>DT03-EN052</t>
  </si>
  <si>
    <t>DT03-EN053</t>
  </si>
  <si>
    <t>Golden Ladybug</t>
  </si>
  <si>
    <t>DT03-EN054</t>
  </si>
  <si>
    <t>Archfiend of Gilfer</t>
  </si>
  <si>
    <t>DT03-EN055</t>
  </si>
  <si>
    <t>DT03-EN056</t>
  </si>
  <si>
    <t>Night Assailant</t>
  </si>
  <si>
    <t>DT03-EN057</t>
  </si>
  <si>
    <t>DT03-EN058</t>
  </si>
  <si>
    <t>Elemental Hero Stratos</t>
  </si>
  <si>
    <t>DT03-EN059</t>
  </si>
  <si>
    <t>Dragunity Dux</t>
  </si>
  <si>
    <t>DT03-EN060</t>
  </si>
  <si>
    <t>Dragunity Legionnaire</t>
  </si>
  <si>
    <t>DT03-EN061</t>
  </si>
  <si>
    <t>Dragunity Tribus</t>
  </si>
  <si>
    <t>DT03-EN062</t>
  </si>
  <si>
    <t>Dragunity Darkspear</t>
  </si>
  <si>
    <t>DT03-EN063</t>
  </si>
  <si>
    <t>Dragunity Phalanx</t>
  </si>
  <si>
    <t>DT03-EN064</t>
  </si>
  <si>
    <t>Fabled Dyf</t>
  </si>
  <si>
    <t>DT03-EN065</t>
  </si>
  <si>
    <t>Fabled Ashenveil</t>
  </si>
  <si>
    <t>DT03-EN066</t>
  </si>
  <si>
    <t>Fabled Oltro</t>
  </si>
  <si>
    <t>DT03-EN067</t>
  </si>
  <si>
    <t>Jurrac Titano</t>
  </si>
  <si>
    <t>DT03-EN068</t>
  </si>
  <si>
    <t>Jurrac Guaiba</t>
  </si>
  <si>
    <t>DT03-EN069</t>
  </si>
  <si>
    <t>Jurrac Stauriko</t>
  </si>
  <si>
    <t>DT03-EN070</t>
  </si>
  <si>
    <t>Naturia Horneedle</t>
  </si>
  <si>
    <t>DT03-EN071</t>
  </si>
  <si>
    <t>Naturia Fruitfly</t>
  </si>
  <si>
    <t>DT03-EN072</t>
  </si>
  <si>
    <t>Naturia Hydrangea</t>
  </si>
  <si>
    <t>DT03-EN073</t>
  </si>
  <si>
    <t>R-Genex Accelerator</t>
  </si>
  <si>
    <t>DT03-EN074</t>
  </si>
  <si>
    <t>R-Genex Oracle</t>
  </si>
  <si>
    <t>DT03-EN075</t>
  </si>
  <si>
    <t>R-Genex Ultimum</t>
  </si>
  <si>
    <t>DT03-EN076</t>
  </si>
  <si>
    <t>Spellbreaker of the Ice Barrier</t>
  </si>
  <si>
    <t>DT03-EN077</t>
  </si>
  <si>
    <t>General Grunard of the Ice Barrier</t>
  </si>
  <si>
    <t>DT03-EN078</t>
  </si>
  <si>
    <t>Ally of Justice Omni-Weapon</t>
  </si>
  <si>
    <t>DT03-EN079</t>
  </si>
  <si>
    <t>Ally of Justice Quarantine</t>
  </si>
  <si>
    <t>DT03-EN080</t>
  </si>
  <si>
    <t>Ally of Justice Cycle Reader</t>
  </si>
  <si>
    <t>DT03-EN081</t>
  </si>
  <si>
    <t>Worm Warlord</t>
  </si>
  <si>
    <t>DT03-EN082</t>
  </si>
  <si>
    <t>Worm Xex</t>
  </si>
  <si>
    <t>DT03-EN083</t>
  </si>
  <si>
    <t>Worm Yagan</t>
  </si>
  <si>
    <t>DT03-EN084</t>
  </si>
  <si>
    <t>Worm Zero</t>
  </si>
  <si>
    <t>DT03-EN085</t>
  </si>
  <si>
    <t>DT03-EN086</t>
  </si>
  <si>
    <t>DT03-EN087</t>
  </si>
  <si>
    <t>Dragunity Knight - Gae Bulg</t>
  </si>
  <si>
    <t>DT03-EN088</t>
  </si>
  <si>
    <t>Fabled Ragin</t>
  </si>
  <si>
    <t>DT03-EN089</t>
  </si>
  <si>
    <t>Vindikite R-Genex</t>
  </si>
  <si>
    <t>DT03-EN090</t>
  </si>
  <si>
    <t>Ally of Justice Decisive Armor</t>
  </si>
  <si>
    <t>DT03-EN091</t>
  </si>
  <si>
    <t>DT03-EN092</t>
  </si>
  <si>
    <t>DT03-EN093</t>
  </si>
  <si>
    <t>DT03-EN094</t>
  </si>
  <si>
    <t>Brain Control</t>
  </si>
  <si>
    <t>DT03-EN095</t>
  </si>
  <si>
    <t>DT03-EN096</t>
  </si>
  <si>
    <t>DT03-EN097</t>
  </si>
  <si>
    <t>Pixie Ring</t>
  </si>
  <si>
    <t>DT03-EN098</t>
  </si>
  <si>
    <t>Skill Drain</t>
  </si>
  <si>
    <t>DT03-EN099</t>
  </si>
  <si>
    <t>Ultimate Offering</t>
  </si>
  <si>
    <t>DT03-EN100</t>
  </si>
  <si>
    <t>DT04-EN001</t>
  </si>
  <si>
    <t>Jester Lord</t>
  </si>
  <si>
    <t>DT04-EN002</t>
  </si>
  <si>
    <t>Cyberdark Horn</t>
  </si>
  <si>
    <t>DT04-EN003</t>
  </si>
  <si>
    <t>Blade Knight</t>
  </si>
  <si>
    <t>DT04-EN004</t>
  </si>
  <si>
    <t>Different Dimension Dragon</t>
  </si>
  <si>
    <t>DT04-EN005</t>
  </si>
  <si>
    <t>Nightmare Penguin</t>
  </si>
  <si>
    <t>DT04-EN006</t>
  </si>
  <si>
    <t>Warrior Lady of the Wasteland</t>
  </si>
  <si>
    <t>DT04-EN007</t>
  </si>
  <si>
    <t>Elemental Hero Necroshade</t>
  </si>
  <si>
    <t>DT04-EN008</t>
  </si>
  <si>
    <t>Rigorous Reaver</t>
  </si>
  <si>
    <t>DT04-EN009</t>
  </si>
  <si>
    <t>Botanical Lion</t>
  </si>
  <si>
    <t>DT04-EN010</t>
  </si>
  <si>
    <t>DT04-EN011</t>
  </si>
  <si>
    <t>Genex Ally Remote</t>
  </si>
  <si>
    <t>DT04-EN012</t>
  </si>
  <si>
    <t>Genex Ally Powercell</t>
  </si>
  <si>
    <t>DT04-EN013</t>
  </si>
  <si>
    <t>Genex Ally Changer</t>
  </si>
  <si>
    <t>DT04-EN014</t>
  </si>
  <si>
    <t>Genex Ally Volcannon</t>
  </si>
  <si>
    <t>DT04-EN015</t>
  </si>
  <si>
    <t>Genex Ally Solid</t>
  </si>
  <si>
    <t>DT04-EN016</t>
  </si>
  <si>
    <t>The Fabled Chawa</t>
  </si>
  <si>
    <t>DT04-EN017</t>
  </si>
  <si>
    <t>The Fabled Catsith</t>
  </si>
  <si>
    <t>DT04-EN018</t>
  </si>
  <si>
    <t>The Fabled Cerburrel</t>
  </si>
  <si>
    <t>DT04-EN019</t>
  </si>
  <si>
    <t>The Fabled Ganashia</t>
  </si>
  <si>
    <t>DT04-EN020</t>
  </si>
  <si>
    <t>The Fabled Nozoochee</t>
  </si>
  <si>
    <t>DT04-EN021</t>
  </si>
  <si>
    <t>Dragunity Militum</t>
  </si>
  <si>
    <t>DT04-EN022</t>
  </si>
  <si>
    <t>Dragunity Primus Pilus</t>
  </si>
  <si>
    <t>DT04-EN023</t>
  </si>
  <si>
    <t>Dragunity Brandistock</t>
  </si>
  <si>
    <t>DT04-EN024</t>
  </si>
  <si>
    <t>Dragunity Javelin</t>
  </si>
  <si>
    <t>DT04-EN025</t>
  </si>
  <si>
    <t>Jurrac Dino</t>
  </si>
  <si>
    <t>DT04-EN026</t>
  </si>
  <si>
    <t>Jurrac Gallim</t>
  </si>
  <si>
    <t>DT04-EN027</t>
  </si>
  <si>
    <t>Jurrac Aeolo</t>
  </si>
  <si>
    <t>DT04-EN028</t>
  </si>
  <si>
    <t>Jurrac Herra</t>
  </si>
  <si>
    <t>DT04-EN029</t>
  </si>
  <si>
    <t>Naturia Butterfly</t>
  </si>
  <si>
    <t>DT04-EN030</t>
  </si>
  <si>
    <t>Naturia Ladybug</t>
  </si>
  <si>
    <t>DT04-EN031</t>
  </si>
  <si>
    <t>Naturia Strawberry</t>
  </si>
  <si>
    <t>DT04-EN032</t>
  </si>
  <si>
    <t>Defender of the Ice Barrier</t>
  </si>
  <si>
    <t>DT04-EN033</t>
  </si>
  <si>
    <t>Warlock of the Ice Barrier</t>
  </si>
  <si>
    <t>DT04-EN034</t>
  </si>
  <si>
    <t>Sacred Spirit of the Ice Barrier</t>
  </si>
  <si>
    <t>DT04-EN035</t>
  </si>
  <si>
    <t>General Raiho of the Ice Barrier</t>
  </si>
  <si>
    <t>DT04-EN036</t>
  </si>
  <si>
    <t>Elemental Hero Darkbright</t>
  </si>
  <si>
    <t>DT04-EN037</t>
  </si>
  <si>
    <t>Arcana Knight Joker</t>
  </si>
  <si>
    <t>DT04-EN038</t>
  </si>
  <si>
    <t>Genex Ally Triarm</t>
  </si>
  <si>
    <t>DT04-EN039</t>
  </si>
  <si>
    <t>The Fabled Unicore</t>
  </si>
  <si>
    <t>DT04-EN040</t>
  </si>
  <si>
    <t>Dragunity Knight - Trident</t>
  </si>
  <si>
    <t>DT04-EN041</t>
  </si>
  <si>
    <t>Jurrac Meteor</t>
  </si>
  <si>
    <t>DT04-EN042</t>
  </si>
  <si>
    <t>Naturia Landoise</t>
  </si>
  <si>
    <t>DT04-EN043</t>
  </si>
  <si>
    <t>DT04-EN044</t>
  </si>
  <si>
    <t>DT04-EN045</t>
  </si>
  <si>
    <t>DT04-EN046</t>
  </si>
  <si>
    <t>DT04-EN047</t>
  </si>
  <si>
    <t>Discord</t>
  </si>
  <si>
    <t>DT04-EN048</t>
  </si>
  <si>
    <t>DT04-EN049</t>
  </si>
  <si>
    <t>DT04-EN050</t>
  </si>
  <si>
    <t>Divine Wrath</t>
  </si>
  <si>
    <t>DT04-EN051</t>
  </si>
  <si>
    <t>Snipe Hunter</t>
  </si>
  <si>
    <t>DT04-EN052</t>
  </si>
  <si>
    <t>Infernity Necromancer</t>
  </si>
  <si>
    <t>DT04-EN053</t>
  </si>
  <si>
    <t>Cyberdark Edge</t>
  </si>
  <si>
    <t>DT04-EN054</t>
  </si>
  <si>
    <t>DT04-EN055</t>
  </si>
  <si>
    <t>King of the Swamp</t>
  </si>
  <si>
    <t>DT04-EN056</t>
  </si>
  <si>
    <t>Masked Dragon</t>
  </si>
  <si>
    <t>DT04-EN057</t>
  </si>
  <si>
    <t>DT04-EN058</t>
  </si>
  <si>
    <t>Elemental Hero Woodsman</t>
  </si>
  <si>
    <t>DT04-EN059</t>
  </si>
  <si>
    <t>Exploder Dragon</t>
  </si>
  <si>
    <t>DT04-EN060</t>
  </si>
  <si>
    <t>Red-Eyes Darkness Metal Dragon</t>
  </si>
  <si>
    <t>DT04-EN061</t>
  </si>
  <si>
    <t>Neo Flamvell Origin</t>
  </si>
  <si>
    <t>DT04-EN062</t>
  </si>
  <si>
    <t>Neo Flamvell Hedgehog</t>
  </si>
  <si>
    <t>DT04-EN063</t>
  </si>
  <si>
    <t>Neo Flamvell Shaman</t>
  </si>
  <si>
    <t>DT04-EN064</t>
  </si>
  <si>
    <t>Neo Flamvell Garuda</t>
  </si>
  <si>
    <t>DT04-EN065</t>
  </si>
  <si>
    <t>Neo Flamvell Sabre</t>
  </si>
  <si>
    <t>DT04-EN066</t>
  </si>
  <si>
    <t>Genex Ally Chemistrer</t>
  </si>
  <si>
    <t>DT04-EN067</t>
  </si>
  <si>
    <t>Genex Ally Birdman</t>
  </si>
  <si>
    <t>DT04-EN068</t>
  </si>
  <si>
    <t>Genex Ally Bellflame</t>
  </si>
  <si>
    <t>DT04-EN069</t>
  </si>
  <si>
    <t>Genex Ally Crusher</t>
  </si>
  <si>
    <t>DT04-EN070</t>
  </si>
  <si>
    <t>Genex Ally Reliever</t>
  </si>
  <si>
    <t>DT04-EN071</t>
  </si>
  <si>
    <t>The Fabled Peggulsus</t>
  </si>
  <si>
    <t>DT04-EN072</t>
  </si>
  <si>
    <t>The Fabled Kokkator</t>
  </si>
  <si>
    <t>DT04-EN073</t>
  </si>
  <si>
    <t>Fabled Dianaira</t>
  </si>
  <si>
    <t>DT04-EN074</t>
  </si>
  <si>
    <t>Dragunity Corsesca</t>
  </si>
  <si>
    <t>DT04-EN075</t>
  </si>
  <si>
    <t>Dragunity Partisan</t>
  </si>
  <si>
    <t>DT04-EN076</t>
  </si>
  <si>
    <t>Dragunity Pilum</t>
  </si>
  <si>
    <t>DT04-EN077</t>
  </si>
  <si>
    <t>Dragunity Angusticlavii</t>
  </si>
  <si>
    <t>DT04-EN078</t>
  </si>
  <si>
    <t>Naturia Stinkbug</t>
  </si>
  <si>
    <t>DT04-EN079</t>
  </si>
  <si>
    <t>Naturia Mantis</t>
  </si>
  <si>
    <t>DT04-EN080</t>
  </si>
  <si>
    <t>Naturia Ragweed</t>
  </si>
  <si>
    <t>DT04-EN081</t>
  </si>
  <si>
    <t>Naturia White Oak</t>
  </si>
  <si>
    <t>DT04-EN082</t>
  </si>
  <si>
    <t>Strategist of the Ice Barrier</t>
  </si>
  <si>
    <t>DT04-EN083</t>
  </si>
  <si>
    <t>Secret Guards of the Ice Barrier</t>
  </si>
  <si>
    <t>DT04-EN084</t>
  </si>
  <si>
    <t>General Gantala of the Ice Barrier</t>
  </si>
  <si>
    <t>DT04-EN085</t>
  </si>
  <si>
    <t>Naturia Exterio</t>
  </si>
  <si>
    <t>DT04-EN086</t>
  </si>
  <si>
    <t>Alligator's Sword Dragon</t>
  </si>
  <si>
    <t>DT04-EN087</t>
  </si>
  <si>
    <t>Elemental Hero Terra Firma</t>
  </si>
  <si>
    <t>DT04-EN088</t>
  </si>
  <si>
    <t>Ancient Flamvell Deity</t>
  </si>
  <si>
    <t>DT04-EN089</t>
  </si>
  <si>
    <t>Genex Ally Triforce</t>
  </si>
  <si>
    <t>DT04-EN090</t>
  </si>
  <si>
    <t>The Fabled Kudabbi</t>
  </si>
  <si>
    <t>DT04-EN091</t>
  </si>
  <si>
    <t>Dragunity Knight - Barcha</t>
  </si>
  <si>
    <t>DT04-EN092</t>
  </si>
  <si>
    <t>Trishula, Dragon of the Ice Barrier</t>
  </si>
  <si>
    <t>DT04-EN093</t>
  </si>
  <si>
    <t>DT04-EN094</t>
  </si>
  <si>
    <t>De-Fusion</t>
  </si>
  <si>
    <t>DT04-EN095</t>
  </si>
  <si>
    <t>Monster Reincarnation</t>
  </si>
  <si>
    <t>DT04-EN096</t>
  </si>
  <si>
    <t>Assault Armor</t>
  </si>
  <si>
    <t>DT04-EN097</t>
  </si>
  <si>
    <t>Hate Buster</t>
  </si>
  <si>
    <t>DT04-EN098</t>
  </si>
  <si>
    <t>DT04-EN099</t>
  </si>
  <si>
    <t>Phoenix Wing Wind Blast</t>
  </si>
  <si>
    <t>DT04-EN100</t>
  </si>
  <si>
    <t>Anti-Spell Fragrance</t>
  </si>
  <si>
    <t>DT05-EN001</t>
  </si>
  <si>
    <t>DT05-EN002</t>
  </si>
  <si>
    <t>Cyberdark Keel</t>
  </si>
  <si>
    <t>DT05-EN003</t>
  </si>
  <si>
    <t>DT05-EN004</t>
  </si>
  <si>
    <t>DT05-EN005</t>
  </si>
  <si>
    <t>Level Eater</t>
  </si>
  <si>
    <t>DT05-EN006</t>
  </si>
  <si>
    <t>Spear Cretin</t>
  </si>
  <si>
    <t>DT05-EN007</t>
  </si>
  <si>
    <t>DT05-EN008</t>
  </si>
  <si>
    <t>DT05-EN009</t>
  </si>
  <si>
    <t>Silent Swordsman LV3</t>
  </si>
  <si>
    <t>DT05-EN010</t>
  </si>
  <si>
    <t>Aussa the Earth Charmer</t>
  </si>
  <si>
    <t>DT05-EN011</t>
  </si>
  <si>
    <t>Slate Warrior</t>
  </si>
  <si>
    <t>DT05-EN012</t>
  </si>
  <si>
    <t>DT05-EN013</t>
  </si>
  <si>
    <t>DT05-EN014</t>
  </si>
  <si>
    <t>Elemental Hero Ocean</t>
  </si>
  <si>
    <t>DT05-EN015</t>
  </si>
  <si>
    <t>DT05-EN016</t>
  </si>
  <si>
    <t>Gem-Knight Garnet</t>
  </si>
  <si>
    <t>DT05-EN017</t>
  </si>
  <si>
    <t>Gem-Knight Sapphire</t>
  </si>
  <si>
    <t>DT05-EN018</t>
  </si>
  <si>
    <t>Gem-Knight Tourmaline</t>
  </si>
  <si>
    <t>DT05-EN019</t>
  </si>
  <si>
    <t>Gem-Knight Alexandrite</t>
  </si>
  <si>
    <t>DT05-EN020</t>
  </si>
  <si>
    <t>Gem-Armadillo</t>
  </si>
  <si>
    <t>DT05-EN021</t>
  </si>
  <si>
    <t>Gem-Merchant</t>
  </si>
  <si>
    <t>DT05-EN022</t>
  </si>
  <si>
    <t>Laval Miller</t>
  </si>
  <si>
    <t>DT05-EN023</t>
  </si>
  <si>
    <t>Soaring Eagle Above the Searing Land</t>
  </si>
  <si>
    <t>DT05-EN024</t>
  </si>
  <si>
    <t>Laval Warrior</t>
  </si>
  <si>
    <t>DT05-EN025</t>
  </si>
  <si>
    <t>Prominence, Molten Swordsman</t>
  </si>
  <si>
    <t>DT05-EN026</t>
  </si>
  <si>
    <t>Laval Forest Sprite</t>
  </si>
  <si>
    <t>DT05-EN027</t>
  </si>
  <si>
    <t>Kayenn, the Master Magma Blacksmith</t>
  </si>
  <si>
    <t>DT05-EN028</t>
  </si>
  <si>
    <t>Laval Burner</t>
  </si>
  <si>
    <t>DT05-EN029</t>
  </si>
  <si>
    <t>Laval Judgment Lord</t>
  </si>
  <si>
    <t>DT05-EN030</t>
  </si>
  <si>
    <t>Vylon Cube</t>
  </si>
  <si>
    <t>DT05-EN031</t>
  </si>
  <si>
    <t>Vylon Vanguard</t>
  </si>
  <si>
    <t>DT05-EN032</t>
  </si>
  <si>
    <t>Vylon Charger</t>
  </si>
  <si>
    <t>DT05-EN033</t>
  </si>
  <si>
    <t>Vylon Soldier</t>
  </si>
  <si>
    <t>DT05-EN034</t>
  </si>
  <si>
    <t>Gem-Knight Ruby</t>
  </si>
  <si>
    <t>DT05-EN035</t>
  </si>
  <si>
    <t>Gem-Knight Aquamarine</t>
  </si>
  <si>
    <t>DT05-EN036</t>
  </si>
  <si>
    <t>Gem-Knight Topaz</t>
  </si>
  <si>
    <t>DT05-EN037</t>
  </si>
  <si>
    <t>Lavalval Dragon</t>
  </si>
  <si>
    <t>DT05-EN038</t>
  </si>
  <si>
    <t>Laval the Greater</t>
  </si>
  <si>
    <t>DT05-EN039</t>
  </si>
  <si>
    <t>Vylon Sigma</t>
  </si>
  <si>
    <t>DT05-EN040</t>
  </si>
  <si>
    <t>Vylon Epsilon</t>
  </si>
  <si>
    <t>DT05-EN041</t>
  </si>
  <si>
    <t>DT05-EN042</t>
  </si>
  <si>
    <t>Foolish Burial</t>
  </si>
  <si>
    <t>DT05-EN043</t>
  </si>
  <si>
    <t>Gem-Knight Fusion</t>
  </si>
  <si>
    <t>DT05-EN044</t>
  </si>
  <si>
    <t>Searing Fire Wall</t>
  </si>
  <si>
    <t>DT05-EN045</t>
  </si>
  <si>
    <t>Vylon Material</t>
  </si>
  <si>
    <t>DT05-EN046</t>
  </si>
  <si>
    <t>Trap Stun</t>
  </si>
  <si>
    <t>DT05-EN047</t>
  </si>
  <si>
    <t>Skill Successor</t>
  </si>
  <si>
    <t>DT05-EN048</t>
  </si>
  <si>
    <t>Kunai with Chain</t>
  </si>
  <si>
    <t>DT05-EN049</t>
  </si>
  <si>
    <t>Gem-Enhancement</t>
  </si>
  <si>
    <t>DT05-EN050</t>
  </si>
  <si>
    <t>Molten Whirlwind Wall</t>
  </si>
  <si>
    <t>DT05-EN051</t>
  </si>
  <si>
    <t>DT05-EN052</t>
  </si>
  <si>
    <t>DT05-EN053</t>
  </si>
  <si>
    <t>DT05-EN054</t>
  </si>
  <si>
    <t>Puppet Master</t>
  </si>
  <si>
    <t>DT05-EN055</t>
  </si>
  <si>
    <t>The Tricky</t>
  </si>
  <si>
    <t>DT05-EN056</t>
  </si>
  <si>
    <t>Silent Swordsman LV5</t>
  </si>
  <si>
    <t>DT05-EN057</t>
  </si>
  <si>
    <t>Wynn the Wind Charmer</t>
  </si>
  <si>
    <t>DT05-EN058</t>
  </si>
  <si>
    <t>Armed Dragon LV10</t>
  </si>
  <si>
    <t>DT05-EN059</t>
  </si>
  <si>
    <t>Volcanic Rocket</t>
  </si>
  <si>
    <t>DT05-EN060</t>
  </si>
  <si>
    <t>Volcanic Counter</t>
  </si>
  <si>
    <t>DT05-EN061</t>
  </si>
  <si>
    <t>Emperor Sem</t>
  </si>
  <si>
    <t>DT05-EN062</t>
  </si>
  <si>
    <t>Krebons</t>
  </si>
  <si>
    <t>DT05-EN063</t>
  </si>
  <si>
    <t>Black Salvo</t>
  </si>
  <si>
    <t>DT05-EN064</t>
  </si>
  <si>
    <t>Gishki Abyss</t>
  </si>
  <si>
    <t>DT05-EN065</t>
  </si>
  <si>
    <t>Gishki Vanity</t>
  </si>
  <si>
    <t>DT05-EN066</t>
  </si>
  <si>
    <t>Gishki Marker</t>
  </si>
  <si>
    <t>DT05-EN067</t>
  </si>
  <si>
    <t>Gishki Chain</t>
  </si>
  <si>
    <t>DT05-EN068</t>
  </si>
  <si>
    <t>Gishki Ariel</t>
  </si>
  <si>
    <t>DT05-EN069</t>
  </si>
  <si>
    <t>Gishki Shadow</t>
  </si>
  <si>
    <t>DT05-EN070</t>
  </si>
  <si>
    <t>Gusto Gulldo</t>
  </si>
  <si>
    <t>DT05-EN071</t>
  </si>
  <si>
    <t>Gusto Egul</t>
  </si>
  <si>
    <t>DT05-EN072</t>
  </si>
  <si>
    <t>Gusto Thunbolt</t>
  </si>
  <si>
    <t>DT05-EN073</t>
  </si>
  <si>
    <t>Winda, Priestess of Gusto</t>
  </si>
  <si>
    <t>DT05-EN074</t>
  </si>
  <si>
    <t>Caam, Serenity of Gusto</t>
  </si>
  <si>
    <t>DT05-EN075</t>
  </si>
  <si>
    <t>Windaar, Sage of Gusto</t>
  </si>
  <si>
    <t>DT05-EN076</t>
  </si>
  <si>
    <t>Steelswarm Cell</t>
  </si>
  <si>
    <t>DT05-EN077</t>
  </si>
  <si>
    <t>Steelswarm Scout</t>
  </si>
  <si>
    <t>DT05-EN078</t>
  </si>
  <si>
    <t>Steelswarm Gatekeeper</t>
  </si>
  <si>
    <t>DT05-EN079</t>
  </si>
  <si>
    <t>Steelswarm Caller</t>
  </si>
  <si>
    <t>DT05-EN080</t>
  </si>
  <si>
    <t>Steelswarm Mantis</t>
  </si>
  <si>
    <t>DT05-EN081</t>
  </si>
  <si>
    <t>Steelswarm Moth</t>
  </si>
  <si>
    <t>DT05-EN082</t>
  </si>
  <si>
    <t>Steelswarm Girastag</t>
  </si>
  <si>
    <t>DT05-EN083</t>
  </si>
  <si>
    <t>Steelswarm Caucastag</t>
  </si>
  <si>
    <t>DT05-EN084</t>
  </si>
  <si>
    <t>Evigishki Mind Augus</t>
  </si>
  <si>
    <t>DT05-EN085</t>
  </si>
  <si>
    <t>Evigishki Soul Ogre</t>
  </si>
  <si>
    <t>DT05-EN086</t>
  </si>
  <si>
    <t>Cyberdark Dragon</t>
  </si>
  <si>
    <t>DT05-EN087</t>
  </si>
  <si>
    <t>Magical Android</t>
  </si>
  <si>
    <t>DT05-EN088</t>
  </si>
  <si>
    <t>Thought Ruler Archfiend</t>
  </si>
  <si>
    <t>DT05-EN089</t>
  </si>
  <si>
    <t>Daigusto Gulldos</t>
  </si>
  <si>
    <t>DT05-EN090</t>
  </si>
  <si>
    <t>Daigusto Eguls</t>
  </si>
  <si>
    <t>DT05-EN091</t>
  </si>
  <si>
    <t>Gishki Aquamirror</t>
  </si>
  <si>
    <t>DT05-EN092</t>
  </si>
  <si>
    <t>Contact with Gusto</t>
  </si>
  <si>
    <t>DT05-EN093</t>
  </si>
  <si>
    <t>First Step Towards Infestation</t>
  </si>
  <si>
    <t>DT05-EN094</t>
  </si>
  <si>
    <t>Cyberdark Impact!</t>
  </si>
  <si>
    <t>DT05-EN095</t>
  </si>
  <si>
    <t>Star Blast</t>
  </si>
  <si>
    <t>DT05-EN096</t>
  </si>
  <si>
    <t>Aquamirror Meditation</t>
  </si>
  <si>
    <t>DT05-EN097</t>
  </si>
  <si>
    <t>Blessings for Gusto</t>
  </si>
  <si>
    <t>DT05-EN098</t>
  </si>
  <si>
    <t>Infestation Wave</t>
  </si>
  <si>
    <t>DT05-EN099</t>
  </si>
  <si>
    <t>Blast Held by a Tribute</t>
  </si>
  <si>
    <t>DT05-EN100</t>
  </si>
  <si>
    <t>DT06-EN001</t>
  </si>
  <si>
    <t>Silent Swordsman LV7</t>
  </si>
  <si>
    <t>DT06-EN002</t>
  </si>
  <si>
    <t>Arcana Force EX - The Light Ruler</t>
  </si>
  <si>
    <t>DT06-EN003</t>
  </si>
  <si>
    <t>DT06-EN004</t>
  </si>
  <si>
    <t>Athena</t>
  </si>
  <si>
    <t>DT06-EN005</t>
  </si>
  <si>
    <t>DT06-EN006</t>
  </si>
  <si>
    <t>Freed the Brave Wanderer</t>
  </si>
  <si>
    <t>DT06-EN007</t>
  </si>
  <si>
    <t>Guardian Angel Joan</t>
  </si>
  <si>
    <t>DT06-EN008</t>
  </si>
  <si>
    <t>Manju of the Ten Thousand Hands</t>
  </si>
  <si>
    <t>DT06-EN009</t>
  </si>
  <si>
    <t>Sacred Phoenix of Nephthys</t>
  </si>
  <si>
    <t>DT06-EN010</t>
  </si>
  <si>
    <t>Hand of Nephthys</t>
  </si>
  <si>
    <t>DT06-EN011</t>
  </si>
  <si>
    <t>Eria the Water Charmer</t>
  </si>
  <si>
    <t>DT06-EN012</t>
  </si>
  <si>
    <t>DT06-EN013</t>
  </si>
  <si>
    <t>DT06-EN014</t>
  </si>
  <si>
    <t>Arcana Force 0 - The Fool</t>
  </si>
  <si>
    <t>DT06-EN015</t>
  </si>
  <si>
    <t>Battle Fader</t>
  </si>
  <si>
    <t>DT06-EN016</t>
  </si>
  <si>
    <t>Gem-Knight Crystal</t>
  </si>
  <si>
    <t>DT06-EN017</t>
  </si>
  <si>
    <t>Laval Volcano Handmaiden</t>
  </si>
  <si>
    <t>DT06-EN018</t>
  </si>
  <si>
    <t>Laval Cannon</t>
  </si>
  <si>
    <t>DT06-EN019</t>
  </si>
  <si>
    <t>Vylon Sphere</t>
  </si>
  <si>
    <t>DT06-EN020</t>
  </si>
  <si>
    <t>Vylon Tetra</t>
  </si>
  <si>
    <t>DT06-EN021</t>
  </si>
  <si>
    <t>Vylon Stella</t>
  </si>
  <si>
    <t>DT06-EN022</t>
  </si>
  <si>
    <t>Vylon Prism</t>
  </si>
  <si>
    <t>DT06-EN023</t>
  </si>
  <si>
    <t>Vylon Hept</t>
  </si>
  <si>
    <t>DT06-EN024</t>
  </si>
  <si>
    <t>Gishki Reliever</t>
  </si>
  <si>
    <t>DT06-EN025</t>
  </si>
  <si>
    <t>Gishki Noellia</t>
  </si>
  <si>
    <t>DT06-EN026</t>
  </si>
  <si>
    <t>Gusto Squirro</t>
  </si>
  <si>
    <t>DT06-EN027</t>
  </si>
  <si>
    <t>Reeze, Whirlwind of Gusto</t>
  </si>
  <si>
    <t>DT06-EN028</t>
  </si>
  <si>
    <t>Steelswarm Genome</t>
  </si>
  <si>
    <t>DT06-EN029</t>
  </si>
  <si>
    <t>Steelswarm Sentinel</t>
  </si>
  <si>
    <t>DT06-EN030</t>
  </si>
  <si>
    <t>Steelswarm Sting</t>
  </si>
  <si>
    <t>DT06-EN031</t>
  </si>
  <si>
    <t>Steelswarm Longhorn</t>
  </si>
  <si>
    <t>DT06-EN032</t>
  </si>
  <si>
    <t>Steelswarm Hercules</t>
  </si>
  <si>
    <t>DT06-EN033</t>
  </si>
  <si>
    <t>Evigishki Tetrogre</t>
  </si>
  <si>
    <t>DT06-EN034</t>
  </si>
  <si>
    <t>Elemental HERO Gaia</t>
  </si>
  <si>
    <t>DT06-EN035</t>
  </si>
  <si>
    <t>Gem-Knight Citrine</t>
  </si>
  <si>
    <t>DT06-EN036</t>
  </si>
  <si>
    <t>Gem-Knight Prismaura</t>
  </si>
  <si>
    <t>DT06-EN037</t>
  </si>
  <si>
    <t>Laval Stennon</t>
  </si>
  <si>
    <t>DT06-EN038</t>
  </si>
  <si>
    <t>Vylon Alpha</t>
  </si>
  <si>
    <t>DT06-EN039</t>
  </si>
  <si>
    <t>Vylon Omega</t>
  </si>
  <si>
    <t>DT06-EN040</t>
  </si>
  <si>
    <t>Daigusto Sphreez</t>
  </si>
  <si>
    <t>DT06-EN041</t>
  </si>
  <si>
    <t>DT06-EN042</t>
  </si>
  <si>
    <t>Advanced Ritual Art</t>
  </si>
  <si>
    <t>DT06-EN043</t>
  </si>
  <si>
    <t>Vylon Component</t>
  </si>
  <si>
    <t>DT06-EN044</t>
  </si>
  <si>
    <t>Vylon Element</t>
  </si>
  <si>
    <t>DT06-EN045</t>
  </si>
  <si>
    <t>Forbidden Arts of the Gishki</t>
  </si>
  <si>
    <t>DT06-EN046</t>
  </si>
  <si>
    <t>Wall of Revealing Light</t>
  </si>
  <si>
    <t>DT06-EN047</t>
  </si>
  <si>
    <t>Drastic Drop Off</t>
  </si>
  <si>
    <t>DT06-EN048</t>
  </si>
  <si>
    <t>Pyroxene Fusion</t>
  </si>
  <si>
    <t>DT06-EN049</t>
  </si>
  <si>
    <t>Infestation Ripples</t>
  </si>
  <si>
    <t>DT06-EN050</t>
  </si>
  <si>
    <t>Infestation Tool</t>
  </si>
  <si>
    <t>DT06-EN051</t>
  </si>
  <si>
    <t>Volcanic Shell</t>
  </si>
  <si>
    <t>DT06-EN052</t>
  </si>
  <si>
    <t>DT06-EN053</t>
  </si>
  <si>
    <t>Quickdraw Synchron</t>
  </si>
  <si>
    <t>DT06-EN054</t>
  </si>
  <si>
    <t>T.G. Rush Rhino</t>
  </si>
  <si>
    <t>DT06-EN055</t>
  </si>
  <si>
    <t>DT06-EN056</t>
  </si>
  <si>
    <t>DT06-EN057</t>
  </si>
  <si>
    <t>DT06-EN058</t>
  </si>
  <si>
    <t>Dark Grepher</t>
  </si>
  <si>
    <t>DT06-EN059</t>
  </si>
  <si>
    <t>Greenkappa</t>
  </si>
  <si>
    <t>DT06-EN060</t>
  </si>
  <si>
    <t>DT06-EN061</t>
  </si>
  <si>
    <t>DT06-EN062</t>
  </si>
  <si>
    <t>Legendary Jujitsu Master</t>
  </si>
  <si>
    <t>DT06-EN063</t>
  </si>
  <si>
    <t>Hiita the Fire Charmer</t>
  </si>
  <si>
    <t>DT06-EN064</t>
  </si>
  <si>
    <t>DT06-EN065</t>
  </si>
  <si>
    <t>Abyss Soldier</t>
  </si>
  <si>
    <t>DT06-EN066</t>
  </si>
  <si>
    <t>Golden Homunculus</t>
  </si>
  <si>
    <t>DT06-EN067</t>
  </si>
  <si>
    <t>Gem-Knight Obsidian</t>
  </si>
  <si>
    <t>DT06-EN068</t>
  </si>
  <si>
    <t>Gem-Knight Iolite</t>
  </si>
  <si>
    <t>DT06-EN069</t>
  </si>
  <si>
    <t>Gem-Knight Amber</t>
  </si>
  <si>
    <t>DT06-EN070</t>
  </si>
  <si>
    <t>Laval Lakeside Lady</t>
  </si>
  <si>
    <t>DT06-EN071</t>
  </si>
  <si>
    <t>Laval Coatl</t>
  </si>
  <si>
    <t>DT06-EN072</t>
  </si>
  <si>
    <t>Laval Blaster</t>
  </si>
  <si>
    <t>DT06-EN073</t>
  </si>
  <si>
    <t>Vylon Pentachloro</t>
  </si>
  <si>
    <t>DT06-EN074</t>
  </si>
  <si>
    <t>Vylon Tesseract</t>
  </si>
  <si>
    <t>DT06-EN075</t>
  </si>
  <si>
    <t>Vylon Stigma</t>
  </si>
  <si>
    <t>DT06-EN076</t>
  </si>
  <si>
    <t>Gishki Vision</t>
  </si>
  <si>
    <t>DT06-EN077</t>
  </si>
  <si>
    <t>Gishki Emilia</t>
  </si>
  <si>
    <t>DT06-EN078</t>
  </si>
  <si>
    <t>Gishki Mollusk</t>
  </si>
  <si>
    <t>DT06-EN079</t>
  </si>
  <si>
    <t>Gusto Falco</t>
  </si>
  <si>
    <t>DT06-EN080</t>
  </si>
  <si>
    <t>Kamui, Hope of Gusto</t>
  </si>
  <si>
    <t>DT06-EN081</t>
  </si>
  <si>
    <t>Musto, Oracle of Gusto</t>
  </si>
  <si>
    <t>DT06-EN082</t>
  </si>
  <si>
    <t>Evigishki Gustkraken</t>
  </si>
  <si>
    <t>DT06-EN083</t>
  </si>
  <si>
    <t>Gem-Knight Amethyst</t>
  </si>
  <si>
    <t>DT06-EN084</t>
  </si>
  <si>
    <t>Lavalval Dragun</t>
  </si>
  <si>
    <t>DT06-EN085</t>
  </si>
  <si>
    <t>Daigusto Falcos</t>
  </si>
  <si>
    <t>DT06-EN086</t>
  </si>
  <si>
    <t>Gem-Knight Pearl</t>
  </si>
  <si>
    <t>DT06-EN087</t>
  </si>
  <si>
    <t>Lavalval Ignis</t>
  </si>
  <si>
    <t>DT06-EN088</t>
  </si>
  <si>
    <t>Vylon Disigma</t>
  </si>
  <si>
    <t>DT06-EN089</t>
  </si>
  <si>
    <t>Evigishki Merrowgeist</t>
  </si>
  <si>
    <t>DT06-EN090</t>
  </si>
  <si>
    <t>Daigusto Phoenix</t>
  </si>
  <si>
    <t>DT06-EN091</t>
  </si>
  <si>
    <t>Double Summon</t>
  </si>
  <si>
    <t>DT06-EN092</t>
  </si>
  <si>
    <t>De-Synchro</t>
  </si>
  <si>
    <t>DT06-EN093</t>
  </si>
  <si>
    <t>Particle Fusion</t>
  </si>
  <si>
    <t>DT06-EN094</t>
  </si>
  <si>
    <t>Vylon Polytope</t>
  </si>
  <si>
    <t>DT06-EN095</t>
  </si>
  <si>
    <t>Vylon Segment</t>
  </si>
  <si>
    <t>DT06-EN096</t>
  </si>
  <si>
    <t>DT06-EN097</t>
  </si>
  <si>
    <t>DT06-EN098</t>
  </si>
  <si>
    <t>Dustflame Blast</t>
  </si>
  <si>
    <t>DT06-EN099</t>
  </si>
  <si>
    <t>Aquamirror Illusion</t>
  </si>
  <si>
    <t>DT06-EN100</t>
  </si>
  <si>
    <t>Whirlwind of Gusto</t>
  </si>
  <si>
    <t>DT07-EN001</t>
  </si>
  <si>
    <t>Gogogo Golem</t>
  </si>
  <si>
    <t>DT07-EN002</t>
  </si>
  <si>
    <t>Big Jaws</t>
  </si>
  <si>
    <t>DT07-EN003</t>
  </si>
  <si>
    <t>Daybreaker</t>
  </si>
  <si>
    <t>DT07-EN004</t>
  </si>
  <si>
    <t>DT07-EN005</t>
  </si>
  <si>
    <t>Honest</t>
  </si>
  <si>
    <t>DT07-EN006</t>
  </si>
  <si>
    <t>DT07-EN007</t>
  </si>
  <si>
    <t>Quillbolt Hedgehog</t>
  </si>
  <si>
    <t>DT07-EN008</t>
  </si>
  <si>
    <t>Meklord Emperor Wisel</t>
  </si>
  <si>
    <t>DT07-EN009</t>
  </si>
  <si>
    <t>White-Horned Dragon</t>
  </si>
  <si>
    <t>DT07-EN010</t>
  </si>
  <si>
    <t>DT07-EN011</t>
  </si>
  <si>
    <t>DT07-EN012</t>
  </si>
  <si>
    <t>Fabled Raven</t>
  </si>
  <si>
    <t>DT07-EN013</t>
  </si>
  <si>
    <t>XX-Saber Faultroll</t>
  </si>
  <si>
    <t>DT07-EN014</t>
  </si>
  <si>
    <t>Gem-Knight Sardonyx</t>
  </si>
  <si>
    <t>DT07-EN015</t>
  </si>
  <si>
    <t>Laval Phlogis</t>
  </si>
  <si>
    <t>DT07-EN016</t>
  </si>
  <si>
    <t>Gishki Avance</t>
  </si>
  <si>
    <t>DT07-EN017</t>
  </si>
  <si>
    <t>Gusto Griffin</t>
  </si>
  <si>
    <t>DT07-EN018</t>
  </si>
  <si>
    <t>Constellar Sheratan</t>
  </si>
  <si>
    <t>DT07-EN019</t>
  </si>
  <si>
    <t>Constellar Aldebaran</t>
  </si>
  <si>
    <t>DT07-EN020</t>
  </si>
  <si>
    <t>Constellar Algiedi</t>
  </si>
  <si>
    <t>DT07-EN021</t>
  </si>
  <si>
    <t>Constellar Pollux</t>
  </si>
  <si>
    <t>DT07-EN022</t>
  </si>
  <si>
    <t>Constellar Zubeneschamali</t>
  </si>
  <si>
    <t>DT07-EN023</t>
  </si>
  <si>
    <t>Constellar Virgo</t>
  </si>
  <si>
    <t>DT07-EN024</t>
  </si>
  <si>
    <t>Evilswarm Heliotrope</t>
  </si>
  <si>
    <t>DT07-EN025</t>
  </si>
  <si>
    <t>Evilswarm Zahak</t>
  </si>
  <si>
    <t>DT07-EN026</t>
  </si>
  <si>
    <t>Evilswarm Ketos</t>
  </si>
  <si>
    <t>DT07-EN027</t>
  </si>
  <si>
    <t>Evilswarm O'lantern</t>
  </si>
  <si>
    <t>DT07-EN028</t>
  </si>
  <si>
    <t>Evilswarm Mandragora</t>
  </si>
  <si>
    <t>DT07-EN029</t>
  </si>
  <si>
    <t>Evilswarm Hraesvelg</t>
  </si>
  <si>
    <t>DT07-EN030</t>
  </si>
  <si>
    <t>Black Luster Soldier</t>
  </si>
  <si>
    <t>DT07-EN031</t>
  </si>
  <si>
    <t>Evigishki Levianima</t>
  </si>
  <si>
    <t>DT07-EN032</t>
  </si>
  <si>
    <t>DT07-EN033</t>
  </si>
  <si>
    <t>Gem-Knight Zirconia</t>
  </si>
  <si>
    <t>DT07-EN034</t>
  </si>
  <si>
    <t>Number 39: Utopia</t>
  </si>
  <si>
    <t>DT07-EN035</t>
  </si>
  <si>
    <t>Lavalval Chain</t>
  </si>
  <si>
    <t>DT07-EN036</t>
  </si>
  <si>
    <t>DT07-EN037</t>
  </si>
  <si>
    <t>Constellar Hyades</t>
  </si>
  <si>
    <t>DT07-EN038</t>
  </si>
  <si>
    <t>Constellar Pleiades</t>
  </si>
  <si>
    <t>DT07-EN039</t>
  </si>
  <si>
    <t>Evilswarm Nightmare</t>
  </si>
  <si>
    <t>DT07-EN040</t>
  </si>
  <si>
    <t>Evilswarm Bahamut</t>
  </si>
  <si>
    <t>DT07-EN041</t>
  </si>
  <si>
    <t>Black Luster Ritual</t>
  </si>
  <si>
    <t>DT07-EN042</t>
  </si>
  <si>
    <t>DT07-EN043</t>
  </si>
  <si>
    <t>Molten Conduction Field</t>
  </si>
  <si>
    <t>DT07-EN044</t>
  </si>
  <si>
    <t>Gishki Photomirror</t>
  </si>
  <si>
    <t>DT07-EN045</t>
  </si>
  <si>
    <t>Constellar Star Chart</t>
  </si>
  <si>
    <t>DT07-EN046</t>
  </si>
  <si>
    <t>Scrap-Iron Scarecrow</t>
  </si>
  <si>
    <t>DT07-EN047</t>
  </si>
  <si>
    <t>Gottoms' Emergency Call</t>
  </si>
  <si>
    <t>DT07-EN048</t>
  </si>
  <si>
    <t>Fragment Fusion</t>
  </si>
  <si>
    <t>DT07-EN049</t>
  </si>
  <si>
    <t>Dust Storm of Gusto</t>
  </si>
  <si>
    <t>DT07-EN050</t>
  </si>
  <si>
    <t>Infestation Infection</t>
  </si>
  <si>
    <t>DT07-EN051</t>
  </si>
  <si>
    <t>D.D. Esper Star Sparrow</t>
  </si>
  <si>
    <t>DT07-EN052</t>
  </si>
  <si>
    <t>Beast-Warrior Puma</t>
  </si>
  <si>
    <t>DT07-EN053</t>
  </si>
  <si>
    <t>Phoenix Beast Gairuda</t>
  </si>
  <si>
    <t>DT07-EN054</t>
  </si>
  <si>
    <t>Ironhammer the Giant</t>
  </si>
  <si>
    <t>DT07-EN055</t>
  </si>
  <si>
    <t>D.D. Jet Iron</t>
  </si>
  <si>
    <t>DT07-EN056</t>
  </si>
  <si>
    <t>Aye-Iron</t>
  </si>
  <si>
    <t>DT07-EN057</t>
  </si>
  <si>
    <t>Tin Goldfish</t>
  </si>
  <si>
    <t>DT07-EN058</t>
  </si>
  <si>
    <t>Gearspring Spirit</t>
  </si>
  <si>
    <t>DT07-EN059</t>
  </si>
  <si>
    <t>Ehren, Lightsworn Monk</t>
  </si>
  <si>
    <t>DT07-EN060</t>
  </si>
  <si>
    <t>Infernity Archfiend</t>
  </si>
  <si>
    <t>DT07-EN061</t>
  </si>
  <si>
    <t>Gem-Turtle</t>
  </si>
  <si>
    <t>DT07-EN062</t>
  </si>
  <si>
    <t>Gishki Beast</t>
  </si>
  <si>
    <t>DT07-EN063</t>
  </si>
  <si>
    <t>Gem-Knight Lazuli</t>
  </si>
  <si>
    <t>DT07-EN064</t>
  </si>
  <si>
    <t>Gishki Natalia</t>
  </si>
  <si>
    <t>DT07-EN065</t>
  </si>
  <si>
    <t>Constellar Siat</t>
  </si>
  <si>
    <t>DT07-EN066</t>
  </si>
  <si>
    <t>Constellar Rasalhague</t>
  </si>
  <si>
    <t>DT07-EN067</t>
  </si>
  <si>
    <t>Constellar Leonis</t>
  </si>
  <si>
    <t>DT07-EN068</t>
  </si>
  <si>
    <t>Constellar Acubens</t>
  </si>
  <si>
    <t>DT07-EN069</t>
  </si>
  <si>
    <t>Constellar Kaus</t>
  </si>
  <si>
    <t>DT07-EN070</t>
  </si>
  <si>
    <t>Constellar Alrescha</t>
  </si>
  <si>
    <t>DT07-EN071</t>
  </si>
  <si>
    <t>Constellar Antares</t>
  </si>
  <si>
    <t>DT07-EN072</t>
  </si>
  <si>
    <t>Evilswarm Castor</t>
  </si>
  <si>
    <t>DT07-EN073</t>
  </si>
  <si>
    <t>Evilswarm Obliviwisp</t>
  </si>
  <si>
    <t>DT07-EN074</t>
  </si>
  <si>
    <t>Evilswarm Azzathoth</t>
  </si>
  <si>
    <t>DT07-EN075</t>
  </si>
  <si>
    <t>Evilswarm Thunderbird</t>
  </si>
  <si>
    <t>DT07-EN076</t>
  </si>
  <si>
    <t>Evilswarm Salamandra</t>
  </si>
  <si>
    <t>DT07-EN077</t>
  </si>
  <si>
    <t>Evilswarm Golem</t>
  </si>
  <si>
    <t>DT07-EN078</t>
  </si>
  <si>
    <t>Evilswarm Coppelia</t>
  </si>
  <si>
    <t>DT07-EN079</t>
  </si>
  <si>
    <t>Sophia, Goddess of Rebirth</t>
  </si>
  <si>
    <t>DT07-EN080</t>
  </si>
  <si>
    <t>Gishki Psychelone</t>
  </si>
  <si>
    <t>DT07-EN081</t>
  </si>
  <si>
    <t>Gishki Zielgigas</t>
  </si>
  <si>
    <t>DT07-EN082</t>
  </si>
  <si>
    <t>Gem-Knight Seraphinite</t>
  </si>
  <si>
    <t>DT07-EN083</t>
  </si>
  <si>
    <t>Gem-Knight Master Diamond</t>
  </si>
  <si>
    <t>DT07-EN084</t>
  </si>
  <si>
    <t>Submersible Carrier Aero Shark</t>
  </si>
  <si>
    <t>DT07-EN085</t>
  </si>
  <si>
    <t>Number 83: Galaxy Queen</t>
  </si>
  <si>
    <t>DT07-EN086</t>
  </si>
  <si>
    <t>Number 10: Illumiknight</t>
  </si>
  <si>
    <t>DT07-EN087</t>
  </si>
  <si>
    <t>Tin Archduke</t>
  </si>
  <si>
    <t>DT07-EN088</t>
  </si>
  <si>
    <t>Constellar Praesepe</t>
  </si>
  <si>
    <t>DT07-EN089</t>
  </si>
  <si>
    <t>Constellar Ptolemy M7</t>
  </si>
  <si>
    <t>DT07-EN090</t>
  </si>
  <si>
    <t>Evilswarm Thanatos</t>
  </si>
  <si>
    <t>DT07-EN091</t>
  </si>
  <si>
    <t>Evilswarm Ophion</t>
  </si>
  <si>
    <t>DT07-EN092</t>
  </si>
  <si>
    <t>Evilswarm Ouroboros</t>
  </si>
  <si>
    <t>DT07-EN093</t>
  </si>
  <si>
    <t>Iron Call</t>
  </si>
  <si>
    <t>DT07-EN094</t>
  </si>
  <si>
    <t>Rekindling</t>
  </si>
  <si>
    <t>DT07-EN095</t>
  </si>
  <si>
    <t>Constellar Star Cradle</t>
  </si>
  <si>
    <t>DT07-EN096</t>
  </si>
  <si>
    <t>Infestation Pandemic</t>
  </si>
  <si>
    <t>DT07-EN097</t>
  </si>
  <si>
    <t>Light-Imprisoning Mirror</t>
  </si>
  <si>
    <t>DT07-EN098</t>
  </si>
  <si>
    <t>Shadow-Imprisoning Mirror</t>
  </si>
  <si>
    <t>DT07-EN099</t>
  </si>
  <si>
    <t>Constellar Meteor</t>
  </si>
  <si>
    <t>DT07-EN100</t>
  </si>
  <si>
    <t>Infestation Terminus</t>
  </si>
  <si>
    <t>DT01-EN001</t>
  </si>
  <si>
    <t>DT01-EN002</t>
  </si>
  <si>
    <t>DT01-EN003</t>
  </si>
  <si>
    <t>DT01-EN004</t>
  </si>
  <si>
    <t>DT01-EN005</t>
  </si>
  <si>
    <t>DT01-EN006</t>
  </si>
  <si>
    <t>DT01-EN007</t>
  </si>
  <si>
    <t>DT01-EN008</t>
  </si>
  <si>
    <t>DT01-EN009</t>
  </si>
  <si>
    <t>DT01-EN010</t>
  </si>
  <si>
    <t>Blizzed, Defender of the Ice Barrier</t>
  </si>
  <si>
    <t>DT01-EN011</t>
  </si>
  <si>
    <t>Blizzard Warrior</t>
  </si>
  <si>
    <t>DT01-EN012</t>
  </si>
  <si>
    <t>Cryomancer of the Ice Barrier</t>
  </si>
  <si>
    <t>DT01-EN013</t>
  </si>
  <si>
    <t>Mist Valley Thunderbird</t>
  </si>
  <si>
    <t>DT01-EN014</t>
  </si>
  <si>
    <t>Mist Valley Shaman</t>
  </si>
  <si>
    <t>DT01-EN015</t>
  </si>
  <si>
    <t>Mist Valley Soldier</t>
  </si>
  <si>
    <t>DT01-EN016</t>
  </si>
  <si>
    <t>Flamvell Dragnov</t>
  </si>
  <si>
    <t>DT01-EN017</t>
  </si>
  <si>
    <t>Flamvell Magician</t>
  </si>
  <si>
    <t>DT01-EN018</t>
  </si>
  <si>
    <t>Flamvell Guard</t>
  </si>
  <si>
    <t>DT01-EN019</t>
  </si>
  <si>
    <t>X-Saber Axel</t>
  </si>
  <si>
    <t>DT01-EN020</t>
  </si>
  <si>
    <t>X-Saber Airbellum</t>
  </si>
  <si>
    <t>DT01-EN021</t>
  </si>
  <si>
    <t>X-Saber Uruz</t>
  </si>
  <si>
    <t>DT01-EN022</t>
  </si>
  <si>
    <t>Commander Gottoms, Swordmaster</t>
  </si>
  <si>
    <t>DT01-EN023</t>
  </si>
  <si>
    <t>Ally of Justice Clausolas</t>
  </si>
  <si>
    <t>DT01-EN024</t>
  </si>
  <si>
    <t>Ally of Justice Garadholg</t>
  </si>
  <si>
    <t>DT01-EN025</t>
  </si>
  <si>
    <t>Ally of Justice Rudra</t>
  </si>
  <si>
    <t>DT01-EN026</t>
  </si>
  <si>
    <t>Worm Apocalypse</t>
  </si>
  <si>
    <t>DT01-EN027</t>
  </si>
  <si>
    <t>Worm Barses</t>
  </si>
  <si>
    <t>DT01-EN028</t>
  </si>
  <si>
    <t>Worm Cartaros</t>
  </si>
  <si>
    <t>DT01-EN029</t>
  </si>
  <si>
    <t>Worm Dimikles</t>
  </si>
  <si>
    <t>DT01-EN030</t>
  </si>
  <si>
    <t>Worm Erokin</t>
  </si>
  <si>
    <t>DT01-EN031</t>
  </si>
  <si>
    <t>Brionac, Dragon of the Ice Barrier</t>
  </si>
  <si>
    <t>DT01-EN032</t>
  </si>
  <si>
    <t>Mist Wurm</t>
  </si>
  <si>
    <t>DT01-EN033</t>
  </si>
  <si>
    <t>Flamvell Uruquizas</t>
  </si>
  <si>
    <t>DT01-EN034</t>
  </si>
  <si>
    <t>X-Saber Urbellum</t>
  </si>
  <si>
    <t>DT01-EN035</t>
  </si>
  <si>
    <t>DT01-EN036</t>
  </si>
  <si>
    <t>DT01-EN037</t>
  </si>
  <si>
    <t>DT01-EN038</t>
  </si>
  <si>
    <t>DT01-EN039</t>
  </si>
  <si>
    <t>DT01-EN040</t>
  </si>
  <si>
    <t>DT01-EN041</t>
  </si>
  <si>
    <t>DT01-EN042</t>
  </si>
  <si>
    <t>Wrath of Neos</t>
  </si>
  <si>
    <t>DT01-EN043</t>
  </si>
  <si>
    <t>Detonate</t>
  </si>
  <si>
    <t>DT01-EN044</t>
  </si>
  <si>
    <t>Berserker Crush</t>
  </si>
  <si>
    <t>DT01-EN045</t>
  </si>
  <si>
    <t>Evolution Burst</t>
  </si>
  <si>
    <t>DT01-EN046</t>
  </si>
  <si>
    <t>DT01-EN047</t>
  </si>
  <si>
    <t>DT01-EN048</t>
  </si>
  <si>
    <t>DT01-EN049</t>
  </si>
  <si>
    <t>DT01-EN050</t>
  </si>
  <si>
    <t>DT01-EN051</t>
  </si>
  <si>
    <t>DT01-EN052</t>
  </si>
  <si>
    <t>DT01-EN053</t>
  </si>
  <si>
    <t>DT01-EN054</t>
  </si>
  <si>
    <t>DT01-EN055</t>
  </si>
  <si>
    <t>DT01-EN056</t>
  </si>
  <si>
    <t>DT01-EN057</t>
  </si>
  <si>
    <t>DT01-EN058</t>
  </si>
  <si>
    <t>DT01-EN059</t>
  </si>
  <si>
    <t>Genex Controller</t>
  </si>
  <si>
    <t>DT01-EN060</t>
  </si>
  <si>
    <t>Genex Undine</t>
  </si>
  <si>
    <t>DT01-EN061</t>
  </si>
  <si>
    <t>Genex Power Planner</t>
  </si>
  <si>
    <t>DT01-EN062</t>
  </si>
  <si>
    <t>Genex Searcher</t>
  </si>
  <si>
    <t>DT01-EN063</t>
  </si>
  <si>
    <t>Genex Worker</t>
  </si>
  <si>
    <t>DT01-EN064</t>
  </si>
  <si>
    <t>Reese the Ice Mistress</t>
  </si>
  <si>
    <t>DT01-EN065</t>
  </si>
  <si>
    <t>Royal Knight of the Ice Barrier</t>
  </si>
  <si>
    <t>DT01-EN066</t>
  </si>
  <si>
    <t>Numbing Grub in the Ice Barrier</t>
  </si>
  <si>
    <t>DT01-EN067</t>
  </si>
  <si>
    <t>Mist Valley Watcher</t>
  </si>
  <si>
    <t>DT01-EN068</t>
  </si>
  <si>
    <t>Mist Condor</t>
  </si>
  <si>
    <t>DT01-EN069</t>
  </si>
  <si>
    <t>Mist Valley Windmaster</t>
  </si>
  <si>
    <t>DT01-EN070</t>
  </si>
  <si>
    <t>Flamvell Poun</t>
  </si>
  <si>
    <t>DT01-EN071</t>
  </si>
  <si>
    <t>Flamvell Archer</t>
  </si>
  <si>
    <t>DT01-EN072</t>
  </si>
  <si>
    <t>Flamvell Fiend</t>
  </si>
  <si>
    <t>DT01-EN073</t>
  </si>
  <si>
    <t>X-Saber Anu Piranha</t>
  </si>
  <si>
    <t>DT01-EN074</t>
  </si>
  <si>
    <t>X-Saber Galahad</t>
  </si>
  <si>
    <t>DT01-EN075</t>
  </si>
  <si>
    <t>X-Saber Palomuro</t>
  </si>
  <si>
    <t>DT01-EN076</t>
  </si>
  <si>
    <t>X-Saber Pashuul</t>
  </si>
  <si>
    <t>DT01-EN077</t>
  </si>
  <si>
    <t>Ally Salvo</t>
  </si>
  <si>
    <t>DT01-EN078</t>
  </si>
  <si>
    <t>Ally of Justice Thousand Arms</t>
  </si>
  <si>
    <t>DT01-EN079</t>
  </si>
  <si>
    <t>Ally of Justice Unknown Crusher</t>
  </si>
  <si>
    <t>DT01-EN080</t>
  </si>
  <si>
    <t>Worm Falco</t>
  </si>
  <si>
    <t>DT01-EN081</t>
  </si>
  <si>
    <t>Worm Gulse</t>
  </si>
  <si>
    <t>DT01-EN082</t>
  </si>
  <si>
    <t>Worm Hope</t>
  </si>
  <si>
    <t>DT01-EN083</t>
  </si>
  <si>
    <t>Worm Illidan</t>
  </si>
  <si>
    <t>DT01-EN084</t>
  </si>
  <si>
    <t>Worm Jetelikpse</t>
  </si>
  <si>
    <t>DT01-EN085</t>
  </si>
  <si>
    <t>Worm King</t>
  </si>
  <si>
    <t>DT01-EN086</t>
  </si>
  <si>
    <t>DT01-EN087</t>
  </si>
  <si>
    <t>DT01-EN088</t>
  </si>
  <si>
    <t>DT01-EN089</t>
  </si>
  <si>
    <t>X-Saber Wayne</t>
  </si>
  <si>
    <t>DT01-EN090</t>
  </si>
  <si>
    <t>Ally of Justice Light Gazer</t>
  </si>
  <si>
    <t>DT01-EN091</t>
  </si>
  <si>
    <t>Share the Pain</t>
  </si>
  <si>
    <t>DT01-EN092</t>
  </si>
  <si>
    <t>DT01-EN093</t>
  </si>
  <si>
    <t>DT01-EN094</t>
  </si>
  <si>
    <t>DT01-EN095</t>
  </si>
  <si>
    <t>DT01-EN096</t>
  </si>
  <si>
    <t>DT01-EN097</t>
  </si>
  <si>
    <t>DT01-EN098</t>
  </si>
  <si>
    <t>DT01-EN099</t>
  </si>
  <si>
    <t>DT01-EN100</t>
  </si>
  <si>
    <t>Black Horn of Heaven</t>
  </si>
  <si>
    <t>SD1-ENDE1</t>
  </si>
  <si>
    <t>Armed Dragon LV7</t>
  </si>
  <si>
    <t>SD1-FR001</t>
  </si>
  <si>
    <t>SD1-FR002</t>
  </si>
  <si>
    <t>SD1-FR003</t>
  </si>
  <si>
    <t>SD1-FR004</t>
  </si>
  <si>
    <t>SD1-FR005</t>
  </si>
  <si>
    <t>SD1-FR006</t>
  </si>
  <si>
    <t>SD1-FR007</t>
  </si>
  <si>
    <t>SD1-FR008</t>
  </si>
  <si>
    <t>SD1-FR009</t>
  </si>
  <si>
    <t>SD1-FR010</t>
  </si>
  <si>
    <t>SD1-FR011</t>
  </si>
  <si>
    <t>SD1-FR012</t>
  </si>
  <si>
    <t>SD1-FR013</t>
  </si>
  <si>
    <t>SD1-FR014</t>
  </si>
  <si>
    <t>SD1-FR015</t>
  </si>
  <si>
    <t>SD1-FR016</t>
  </si>
  <si>
    <t>SD1-FR017</t>
  </si>
  <si>
    <t>SD1-FR018</t>
  </si>
  <si>
    <t>SD1-FR019</t>
  </si>
  <si>
    <t>SD1-FR020</t>
  </si>
  <si>
    <t>SD1-FR021</t>
  </si>
  <si>
    <t>SD1-FR022</t>
  </si>
  <si>
    <t>SD1-FR023</t>
  </si>
  <si>
    <t>SD1-FR024</t>
  </si>
  <si>
    <t>SD1-FR025</t>
  </si>
  <si>
    <t>SD1-FR026</t>
  </si>
  <si>
    <t>SD1-FR027</t>
  </si>
  <si>
    <t>SD1-FR028</t>
  </si>
  <si>
    <t>SD2-ENDE1</t>
  </si>
  <si>
    <t>SD2-FR001</t>
  </si>
  <si>
    <t>SD2-FR002</t>
  </si>
  <si>
    <t>SD2-FR003</t>
  </si>
  <si>
    <t>SD2-FR004</t>
  </si>
  <si>
    <t>SD2-FR005</t>
  </si>
  <si>
    <t>SD2-FR006</t>
  </si>
  <si>
    <t>SD2-FR007</t>
  </si>
  <si>
    <t>SD2-FR008</t>
  </si>
  <si>
    <t>SD2-FR009</t>
  </si>
  <si>
    <t>SD2-FR010</t>
  </si>
  <si>
    <t>SD2-FR011</t>
  </si>
  <si>
    <t>SD2-FR012</t>
  </si>
  <si>
    <t>SD2-FR013</t>
  </si>
  <si>
    <t>SD2-FR014</t>
  </si>
  <si>
    <t>SD2-FR015</t>
  </si>
  <si>
    <t>SD2-FR016</t>
  </si>
  <si>
    <t>SD2-FR017</t>
  </si>
  <si>
    <t>SD2-FR018</t>
  </si>
  <si>
    <t>SD2-FR019</t>
  </si>
  <si>
    <t>SD2-FR020</t>
  </si>
  <si>
    <t>SD2-FR021</t>
  </si>
  <si>
    <t>SD2-FR022</t>
  </si>
  <si>
    <t>SD2-FR023</t>
  </si>
  <si>
    <t>SD2-FR024</t>
  </si>
  <si>
    <t>SD2-FR025</t>
  </si>
  <si>
    <t>SD2-FR026</t>
  </si>
  <si>
    <t>SD2-FR027</t>
  </si>
  <si>
    <t>SD2-FR028</t>
  </si>
  <si>
    <t>SD3-FR001</t>
  </si>
  <si>
    <t>Empereur de la Flamme Infernale</t>
  </si>
  <si>
    <t>SD3-FR002</t>
  </si>
  <si>
    <t>SD3-FR003</t>
  </si>
  <si>
    <t>SD3-FR004</t>
  </si>
  <si>
    <t>SD3-FR005</t>
  </si>
  <si>
    <t>SD3-FR006</t>
  </si>
  <si>
    <t>SD3-FR007</t>
  </si>
  <si>
    <t>SD3-FR008</t>
  </si>
  <si>
    <t>SD3-FR009</t>
  </si>
  <si>
    <t>SD3-FR010</t>
  </si>
  <si>
    <t>SD3-FR011</t>
  </si>
  <si>
    <t>SD3-FR012</t>
  </si>
  <si>
    <t>SD3-FR013</t>
  </si>
  <si>
    <t>SD3-FR014</t>
  </si>
  <si>
    <t>SD3-FR015</t>
  </si>
  <si>
    <t>SD3-FR016</t>
  </si>
  <si>
    <t>SD3-FR017</t>
  </si>
  <si>
    <t>SD3-FR018</t>
  </si>
  <si>
    <t>SD3-FR019</t>
  </si>
  <si>
    <t>SD3-FR020</t>
  </si>
  <si>
    <t>SD3-FR021</t>
  </si>
  <si>
    <t>SD3-FR022</t>
  </si>
  <si>
    <t>SD3-FR023</t>
  </si>
  <si>
    <t>SD3-FR024</t>
  </si>
  <si>
    <t>SD3-FR025</t>
  </si>
  <si>
    <t>SD3-FR026</t>
  </si>
  <si>
    <t>SD3-FR027</t>
  </si>
  <si>
    <t>SD3-FR028</t>
  </si>
  <si>
    <t>SD3-FR029</t>
  </si>
  <si>
    <t>SD3-FR030</t>
  </si>
  <si>
    <t>SD3-FR031</t>
  </si>
  <si>
    <t>SD4-FR001</t>
  </si>
  <si>
    <t>Seigneur Dragon Ocean - Neo-Dedale</t>
  </si>
  <si>
    <t>SD4-FR002</t>
  </si>
  <si>
    <t>SD4-FR003</t>
  </si>
  <si>
    <t>SD4-FR004</t>
  </si>
  <si>
    <t>SD4-FR005</t>
  </si>
  <si>
    <t>SD4-FR006</t>
  </si>
  <si>
    <t>SD4-FR007</t>
  </si>
  <si>
    <t>SD4-FR008</t>
  </si>
  <si>
    <t>SD4-FR009</t>
  </si>
  <si>
    <t>SD4-FR010</t>
  </si>
  <si>
    <t>SD4-FR011</t>
  </si>
  <si>
    <t>SD4-FR012</t>
  </si>
  <si>
    <t>SD4-FR013</t>
  </si>
  <si>
    <t>SD4-FR014</t>
  </si>
  <si>
    <t>SD4-FR015</t>
  </si>
  <si>
    <t>SD4-FR016</t>
  </si>
  <si>
    <t>SD4-FR017</t>
  </si>
  <si>
    <t>SD4-FR018</t>
  </si>
  <si>
    <t>SD4-FR019</t>
  </si>
  <si>
    <t>SD4-FR020</t>
  </si>
  <si>
    <t>SD4-FR021</t>
  </si>
  <si>
    <t>SD4-FR022</t>
  </si>
  <si>
    <t>SD4-FR023</t>
  </si>
  <si>
    <t>SD4-FR024</t>
  </si>
  <si>
    <t>SD4-FR025</t>
  </si>
  <si>
    <t>SD4-FR026</t>
  </si>
  <si>
    <t>SD4-FR027</t>
  </si>
  <si>
    <t>SD4-FR028</t>
  </si>
  <si>
    <t>SD4-FR029</t>
  </si>
  <si>
    <t>SD4-FR030</t>
  </si>
  <si>
    <t>SD4-FR031</t>
  </si>
  <si>
    <t>SD4-FR032</t>
  </si>
  <si>
    <t>SD5-FR001</t>
  </si>
  <si>
    <t>SD5-FR002</t>
  </si>
  <si>
    <t>Dame Guerrière des Terres Désolées</t>
  </si>
  <si>
    <t>SD5-FR003</t>
  </si>
  <si>
    <t>SD5-FR004</t>
  </si>
  <si>
    <t>SD5-FR005</t>
  </si>
  <si>
    <t>SD5-FR006</t>
  </si>
  <si>
    <t>SD5-FR007</t>
  </si>
  <si>
    <t>SD5-FR008</t>
  </si>
  <si>
    <t>SD5-FR009</t>
  </si>
  <si>
    <t>SD5-FR010</t>
  </si>
  <si>
    <t>SD5-FR011</t>
  </si>
  <si>
    <t>SD5-FR012</t>
  </si>
  <si>
    <t>SD5-FR013</t>
  </si>
  <si>
    <t>SD5-FR014</t>
  </si>
  <si>
    <t>SD5-FR015</t>
  </si>
  <si>
    <t>SD5-FR016</t>
  </si>
  <si>
    <t>SD5-FR017</t>
  </si>
  <si>
    <t>SD5-FR018</t>
  </si>
  <si>
    <t>Lame Phénix, Epée Divine</t>
  </si>
  <si>
    <t>SD5-FR019</t>
  </si>
  <si>
    <t>SD5-FR020</t>
  </si>
  <si>
    <t>SD5-FR021</t>
  </si>
  <si>
    <t>SD5-FR022</t>
  </si>
  <si>
    <t>SD5-FR023</t>
  </si>
  <si>
    <t>SD5-FR024</t>
  </si>
  <si>
    <t>SD5-FR025</t>
  </si>
  <si>
    <t>SD5-FR026</t>
  </si>
  <si>
    <t>Murasame L'epée De Fusion</t>
  </si>
  <si>
    <t>SD5-FR027</t>
  </si>
  <si>
    <t>SD5-FR028</t>
  </si>
  <si>
    <t>SD5-FR029</t>
  </si>
  <si>
    <t>SD5-FR030</t>
  </si>
  <si>
    <t>SD5-FR031</t>
  </si>
  <si>
    <t>SD5-FR032</t>
  </si>
  <si>
    <t>SD5-FR033</t>
  </si>
  <si>
    <t>SD5-FR034</t>
  </si>
  <si>
    <t>SD5-FR035</t>
  </si>
  <si>
    <t>SD5-FR036</t>
  </si>
  <si>
    <t>SD6-FR001</t>
  </si>
  <si>
    <t>Sorcier Eradicateur des Ténèbres</t>
  </si>
  <si>
    <t>SD6-FR002</t>
  </si>
  <si>
    <t>Cerbere, Bête Mythique</t>
  </si>
  <si>
    <t>SD6-FR003</t>
  </si>
  <si>
    <t>SD6-FR004</t>
  </si>
  <si>
    <t>SD6-FR005</t>
  </si>
  <si>
    <t>SD6-FR006</t>
  </si>
  <si>
    <t>SD6-FR007</t>
  </si>
  <si>
    <t>SD6-FR008</t>
  </si>
  <si>
    <t>SD6-FR009</t>
  </si>
  <si>
    <t>SD6-FR010</t>
  </si>
  <si>
    <t>SD6-FR011</t>
  </si>
  <si>
    <t>SD6-FR012</t>
  </si>
  <si>
    <t>SD6-FR013</t>
  </si>
  <si>
    <t>SD6-FR014</t>
  </si>
  <si>
    <t>SD6-FR015</t>
  </si>
  <si>
    <t>SD6-FR016</t>
  </si>
  <si>
    <t>SD6-FR017</t>
  </si>
  <si>
    <t>SD6-FR018</t>
  </si>
  <si>
    <t>SD6-FR019</t>
  </si>
  <si>
    <t>SD6-FR020</t>
  </si>
  <si>
    <t>SD6-FR021</t>
  </si>
  <si>
    <t>SD6-FR022</t>
  </si>
  <si>
    <t>SD6-FR023</t>
  </si>
  <si>
    <t>SD6-FR024</t>
  </si>
  <si>
    <t>SD6-FR025</t>
  </si>
  <si>
    <t>SD6-FR026</t>
  </si>
  <si>
    <t>SD6-FR027</t>
  </si>
  <si>
    <t>SD6-FR028</t>
  </si>
  <si>
    <t>SD6-FR029</t>
  </si>
  <si>
    <t>SD6-FR030</t>
  </si>
  <si>
    <t>SD6-FR031</t>
  </si>
  <si>
    <t>SD6-FR032</t>
  </si>
  <si>
    <t>SD6-FR033</t>
  </si>
  <si>
    <t>SD6-FR034</t>
  </si>
  <si>
    <t>SD6-FR035</t>
  </si>
  <si>
    <t>SD6-FR036</t>
  </si>
  <si>
    <t>SD7-FR001</t>
  </si>
  <si>
    <t>Exxod, Maître de la Garde</t>
  </si>
  <si>
    <t>SD7-FR002</t>
  </si>
  <si>
    <t>Grand Esprit</t>
  </si>
  <si>
    <t>SD7-FR003</t>
  </si>
  <si>
    <t>SD7-FR004</t>
  </si>
  <si>
    <t>SD7-FR005</t>
  </si>
  <si>
    <t>SD7-FR006</t>
  </si>
  <si>
    <t>SD7-FR007</t>
  </si>
  <si>
    <t>SD7-FR008</t>
  </si>
  <si>
    <t>SD7-FR009</t>
  </si>
  <si>
    <t>SD7-FR010</t>
  </si>
  <si>
    <t>SD7-FR011</t>
  </si>
  <si>
    <t>SD7-FR012</t>
  </si>
  <si>
    <t>SD7-FR013</t>
  </si>
  <si>
    <t>Statue Gardienne</t>
  </si>
  <si>
    <t>SD7-FR014</t>
  </si>
  <si>
    <t>SD7-FR015</t>
  </si>
  <si>
    <t>SD7-FR016</t>
  </si>
  <si>
    <t>Canyon</t>
  </si>
  <si>
    <t>SD7-FR017</t>
  </si>
  <si>
    <t>SD7-FR018</t>
  </si>
  <si>
    <t>SD7-FR019</t>
  </si>
  <si>
    <t>SD7-FR020</t>
  </si>
  <si>
    <t>SD7-FR021</t>
  </si>
  <si>
    <t>SD7-FR022</t>
  </si>
  <si>
    <t>SD7-FR023</t>
  </si>
  <si>
    <t>SD7-FR024</t>
  </si>
  <si>
    <t>SD7-FR025</t>
  </si>
  <si>
    <t>SD7-FR026</t>
  </si>
  <si>
    <t>SD7-FR027</t>
  </si>
  <si>
    <t>Offrande Suprême</t>
  </si>
  <si>
    <t>SD7-FR028</t>
  </si>
  <si>
    <t>SD7-FR029</t>
  </si>
  <si>
    <t>SD7-FR030</t>
  </si>
  <si>
    <t>SD7-FR031</t>
  </si>
  <si>
    <t>SD7-FR032</t>
  </si>
  <si>
    <t>SD8-FR001</t>
  </si>
  <si>
    <t>Simorgh, Oiseau de la Divinité</t>
  </si>
  <si>
    <t>SD8-FR002</t>
  </si>
  <si>
    <t>Tireur Supersonique</t>
  </si>
  <si>
    <t>SD8-FR003</t>
  </si>
  <si>
    <t>SD8-FR004</t>
  </si>
  <si>
    <t>SD8-FR005</t>
  </si>
  <si>
    <t>SD8-FR006</t>
  </si>
  <si>
    <t>SD8-FR007</t>
  </si>
  <si>
    <t>SD8-FR008</t>
  </si>
  <si>
    <t>SD8-FR009</t>
  </si>
  <si>
    <t>SD8-FR010</t>
  </si>
  <si>
    <t>SD8-FR011</t>
  </si>
  <si>
    <t>SD8-FR012</t>
  </si>
  <si>
    <t>SD8-FR013</t>
  </si>
  <si>
    <t>SD8-FR014</t>
  </si>
  <si>
    <t>SD8-FR015</t>
  </si>
  <si>
    <t>SD8-FR016</t>
  </si>
  <si>
    <t>SD8-FR017</t>
  </si>
  <si>
    <t>SD8-FR018</t>
  </si>
  <si>
    <t>SD8-FR019</t>
  </si>
  <si>
    <t>SD8-FR020</t>
  </si>
  <si>
    <t>SD8-FR021</t>
  </si>
  <si>
    <t>SD8-FR022</t>
  </si>
  <si>
    <t>SD8-FR023</t>
  </si>
  <si>
    <t>SD8-FR024</t>
  </si>
  <si>
    <t>SD8-FR025</t>
  </si>
  <si>
    <t>SD8-FR026</t>
  </si>
  <si>
    <t>SD8-FR027</t>
  </si>
  <si>
    <t>SD8-FR028</t>
  </si>
  <si>
    <t>Aqua Choeur</t>
  </si>
  <si>
    <t>SD8-FR029</t>
  </si>
  <si>
    <t>SD8-FR030</t>
  </si>
  <si>
    <t>SD8-FR031</t>
  </si>
  <si>
    <t>SD8-FR032</t>
  </si>
  <si>
    <t>SD8-FR033</t>
  </si>
  <si>
    <t>SD8-FR034</t>
  </si>
  <si>
    <t>SD8-FR035</t>
  </si>
  <si>
    <t>SD8-FR036</t>
  </si>
  <si>
    <t>SD09-ENSS1</t>
  </si>
  <si>
    <t>Five-Headed Dragon</t>
  </si>
  <si>
    <t>SD09-FR001</t>
  </si>
  <si>
    <t>SD09-FR002</t>
  </si>
  <si>
    <t>SD09-FR003</t>
  </si>
  <si>
    <t>SD09-FR004</t>
  </si>
  <si>
    <t>SD09-FR005</t>
  </si>
  <si>
    <t>SD09-FR006</t>
  </si>
  <si>
    <t>SD09-FR007</t>
  </si>
  <si>
    <t>SD09-FR008</t>
  </si>
  <si>
    <t>SD09-FR009</t>
  </si>
  <si>
    <t>SD09-FR010</t>
  </si>
  <si>
    <t>SD09-FR011</t>
  </si>
  <si>
    <t>SD09-FR012</t>
  </si>
  <si>
    <t>SD09-FR013</t>
  </si>
  <si>
    <t>SD09-FR014</t>
  </si>
  <si>
    <t>SD09-FR015</t>
  </si>
  <si>
    <t>SD09-FR016</t>
  </si>
  <si>
    <t>SD09-FR017</t>
  </si>
  <si>
    <t>SD09-FR018</t>
  </si>
  <si>
    <t>SD09-FR019</t>
  </si>
  <si>
    <t>SD09-FR020</t>
  </si>
  <si>
    <t>Bénédiction de Sebek</t>
  </si>
  <si>
    <t>SD09-FR021</t>
  </si>
  <si>
    <t>SD09-FR022</t>
  </si>
  <si>
    <t>Côntrole Hypnotique</t>
  </si>
  <si>
    <t>SD09-FR023</t>
  </si>
  <si>
    <t>SD09-FR024</t>
  </si>
  <si>
    <t>SD09-FR025</t>
  </si>
  <si>
    <t>SD09-FR026</t>
  </si>
  <si>
    <t>SD09-FR027</t>
  </si>
  <si>
    <t>SD09-FR028</t>
  </si>
  <si>
    <t>SD09-FR029</t>
  </si>
  <si>
    <t>SD09-FR030</t>
  </si>
  <si>
    <t>SD09-FR031</t>
  </si>
  <si>
    <t>SD09-FR032</t>
  </si>
  <si>
    <t>SD09-FR033</t>
  </si>
  <si>
    <t>Annulation d'Attaque</t>
  </si>
  <si>
    <t>SD09-FR034</t>
  </si>
  <si>
    <t>SD09-FR035</t>
  </si>
  <si>
    <t>SD09-FR036</t>
  </si>
  <si>
    <t>SD10-FR001</t>
  </si>
  <si>
    <t>Dragon Gadjiltron Rouages Ancients</t>
  </si>
  <si>
    <t>SD10-FR002</t>
  </si>
  <si>
    <t>Chimère Gadjiltron Rouages Ancients</t>
  </si>
  <si>
    <t>SD10-FR003</t>
  </si>
  <si>
    <t>Ingénieur Rouages Ancients</t>
  </si>
  <si>
    <t>SD10-FR004</t>
  </si>
  <si>
    <t>Soldat Amorceur - Dynamo Redoutable</t>
  </si>
  <si>
    <t>SD10-FR005</t>
  </si>
  <si>
    <t>SD10-FR006</t>
  </si>
  <si>
    <t>SD10-FR007</t>
  </si>
  <si>
    <t>SD10-FR008</t>
  </si>
  <si>
    <t>SD10-FR009</t>
  </si>
  <si>
    <t>SD10-FR010</t>
  </si>
  <si>
    <t>Gear Golem, La Forteresse Mobile</t>
  </si>
  <si>
    <t>SD10-FR011</t>
  </si>
  <si>
    <t>SD10-FR012</t>
  </si>
  <si>
    <t>SD10-FR013</t>
  </si>
  <si>
    <t>SD10-FR014</t>
  </si>
  <si>
    <t>SD10-FR015</t>
  </si>
  <si>
    <t>SD10-FR016</t>
  </si>
  <si>
    <t>SD10-FR017</t>
  </si>
  <si>
    <t>Atelier Rouages Ancients</t>
  </si>
  <si>
    <t>SD10-FR018</t>
  </si>
  <si>
    <t>Tank Rouages Ancients</t>
  </si>
  <si>
    <t>SD10-FR019</t>
  </si>
  <si>
    <t>Explosif Rouages Ancients</t>
  </si>
  <si>
    <t>SD10-FR020</t>
  </si>
  <si>
    <t>Poing Rouages Ancients</t>
  </si>
  <si>
    <t>SD10-FR021</t>
  </si>
  <si>
    <t>SD10-FR022</t>
  </si>
  <si>
    <t>SD10-FR023</t>
  </si>
  <si>
    <t>SD10-FR024</t>
  </si>
  <si>
    <t>SD10-FR025</t>
  </si>
  <si>
    <t>SD10-FR026</t>
  </si>
  <si>
    <t>SD10-FR027</t>
  </si>
  <si>
    <t>SD10-FR028</t>
  </si>
  <si>
    <t>SD10-FR029</t>
  </si>
  <si>
    <t>SD10-FR030</t>
  </si>
  <si>
    <t>SD10-FR031</t>
  </si>
  <si>
    <t>SD10-FR032</t>
  </si>
  <si>
    <t>SD10-FR033</t>
  </si>
  <si>
    <t>Armure de Sakurestsu</t>
  </si>
  <si>
    <t>SD10-FR034</t>
  </si>
  <si>
    <t>SD10-FR035</t>
  </si>
  <si>
    <t>SD10-FR036</t>
  </si>
  <si>
    <t>SD10-FR037</t>
  </si>
  <si>
    <t>SDRL-FR001</t>
  </si>
  <si>
    <t>Grand Dragon d'Or</t>
  </si>
  <si>
    <t>SDRL-FR002</t>
  </si>
  <si>
    <t>Dragon du Brasier Sombre</t>
  </si>
  <si>
    <t>SDRL-FR003</t>
  </si>
  <si>
    <t>SDRL-FR004</t>
  </si>
  <si>
    <t>Dragon Appât</t>
  </si>
  <si>
    <t>SDRL-FR005</t>
  </si>
  <si>
    <t>SDRL-FR006</t>
  </si>
  <si>
    <t>SDRL-FR007</t>
  </si>
  <si>
    <t>SDRL-FR008</t>
  </si>
  <si>
    <t>SDRL-FR009</t>
  </si>
  <si>
    <t>SDRL-FR010</t>
  </si>
  <si>
    <t>SDRL-FR011</t>
  </si>
  <si>
    <t>SDRL-FR012</t>
  </si>
  <si>
    <t>SDRL-FR013</t>
  </si>
  <si>
    <t>SDRL-FR014</t>
  </si>
  <si>
    <t>SDRL-FR015</t>
  </si>
  <si>
    <t>SDRL-FR016</t>
  </si>
  <si>
    <t>SDRL-FR017</t>
  </si>
  <si>
    <t>SDRL-FR018</t>
  </si>
  <si>
    <t>SDRL-FR019</t>
  </si>
  <si>
    <t>SDRL-FR020</t>
  </si>
  <si>
    <t>SDRL-FR021</t>
  </si>
  <si>
    <t>SDRL-FR022</t>
  </si>
  <si>
    <t>SDRL-FR023</t>
  </si>
  <si>
    <t>SDRL-FR024</t>
  </si>
  <si>
    <t>SDRL-FR025</t>
  </si>
  <si>
    <t>SDRL-FR026</t>
  </si>
  <si>
    <t>SDRL-FR027</t>
  </si>
  <si>
    <t>SDRL-FR028</t>
  </si>
  <si>
    <t>SDRL-FR029</t>
  </si>
  <si>
    <t>SDRL-FR030</t>
  </si>
  <si>
    <t>SDRL-FR031</t>
  </si>
  <si>
    <t>SDRL-FR032</t>
  </si>
  <si>
    <t>SDRL-FR033</t>
  </si>
  <si>
    <t>SDRL-FR034</t>
  </si>
  <si>
    <t>SDRL-FR035</t>
  </si>
  <si>
    <t>SDRL-FR036</t>
  </si>
  <si>
    <t>SDRL-FR037</t>
  </si>
  <si>
    <t>SDDE-FR001</t>
  </si>
  <si>
    <t>SDDE-FR002</t>
  </si>
  <si>
    <t>SDDE-FR003</t>
  </si>
  <si>
    <t>Kaiser du Samsara</t>
  </si>
  <si>
    <t>SDDE-FR004</t>
  </si>
  <si>
    <t>Homoncule Doré</t>
  </si>
  <si>
    <t>SDDE-FR005</t>
  </si>
  <si>
    <t>Hélios, le Soleil Primordial</t>
  </si>
  <si>
    <t>SDDE-FR006</t>
  </si>
  <si>
    <t>SDDE-FR007</t>
  </si>
  <si>
    <t>SDDE-FR008</t>
  </si>
  <si>
    <t>SDDE-FR009</t>
  </si>
  <si>
    <t>SDDE-FR010</t>
  </si>
  <si>
    <t>SDDE-FR011</t>
  </si>
  <si>
    <t>Avion Reconnaissance D.D.</t>
  </si>
  <si>
    <t>SDDE-FR012</t>
  </si>
  <si>
    <t>SDDE-FR013</t>
  </si>
  <si>
    <t>SDDE-FR014</t>
  </si>
  <si>
    <t>SDDE-FR015</t>
  </si>
  <si>
    <t>SDDE-FR016</t>
  </si>
  <si>
    <t>SDDE-FR017</t>
  </si>
  <si>
    <t>SDDE-FR018</t>
  </si>
  <si>
    <t>R.D.D. - Réincarnation d'une Dimension Différente</t>
  </si>
  <si>
    <t>SDDE-FR019</t>
  </si>
  <si>
    <t>SDDE-FR020</t>
  </si>
  <si>
    <t>SDDE-FR021</t>
  </si>
  <si>
    <t>SDDE-FR022</t>
  </si>
  <si>
    <t>SDDE-FR023</t>
  </si>
  <si>
    <t>SDDE-FR024</t>
  </si>
  <si>
    <t>SDDE-FR025</t>
  </si>
  <si>
    <t>SDDE-FR026</t>
  </si>
  <si>
    <t>SDDE-FR027</t>
  </si>
  <si>
    <t>SDDE-FR028</t>
  </si>
  <si>
    <t>SDDE-FR029</t>
  </si>
  <si>
    <t>Ordonnance Impériale</t>
  </si>
  <si>
    <t>SDDE-FR030</t>
  </si>
  <si>
    <t>Retour de la Dimension Différente</t>
  </si>
  <si>
    <t>SDDE-FR031</t>
  </si>
  <si>
    <t>SDDE-FR032</t>
  </si>
  <si>
    <t>SDDE-FR033</t>
  </si>
  <si>
    <t>SDDE-FR034</t>
  </si>
  <si>
    <t>SDDE-FR035</t>
  </si>
  <si>
    <t>SDDE-FR036</t>
  </si>
  <si>
    <t>SDZW-FR001</t>
  </si>
  <si>
    <t>SDZW-FR002</t>
  </si>
  <si>
    <t>SDZW-FR003</t>
  </si>
  <si>
    <t>SDZW-FR004</t>
  </si>
  <si>
    <t>SDZW-FR005</t>
  </si>
  <si>
    <t>SDZW-FR006</t>
  </si>
  <si>
    <t>SDZW-FR007</t>
  </si>
  <si>
    <t>SDZW-FR008</t>
  </si>
  <si>
    <t>SDZW-FR009</t>
  </si>
  <si>
    <t>SDZW-FR010</t>
  </si>
  <si>
    <t>SDZW-FR011</t>
  </si>
  <si>
    <t>SDZW-FR012</t>
  </si>
  <si>
    <t>SDZW-FR013</t>
  </si>
  <si>
    <t>SDZW-FR014</t>
  </si>
  <si>
    <t>SDZW-FR015</t>
  </si>
  <si>
    <t>SDZW-FR016</t>
  </si>
  <si>
    <t>SDZW-FR017</t>
  </si>
  <si>
    <t>SDZW-FR018</t>
  </si>
  <si>
    <t>SDZW-FR019</t>
  </si>
  <si>
    <t>SDZW-FR020</t>
  </si>
  <si>
    <t>SDZW-FR021</t>
  </si>
  <si>
    <t>SDZW-FR022</t>
  </si>
  <si>
    <t>SDZW-FR023</t>
  </si>
  <si>
    <t>SDZW-FR024</t>
  </si>
  <si>
    <t>SDZW-FR025</t>
  </si>
  <si>
    <t>SDZW-FR026</t>
  </si>
  <si>
    <t>SDZW-FR027</t>
  </si>
  <si>
    <t>SDZW-FR028</t>
  </si>
  <si>
    <t>SDZW-FR029</t>
  </si>
  <si>
    <t>SDZW-FR030</t>
  </si>
  <si>
    <t>SDZW-FR031</t>
  </si>
  <si>
    <t>SDZW-FR032</t>
  </si>
  <si>
    <t>SDZW-FR033</t>
  </si>
  <si>
    <t>SDZW-FR034</t>
  </si>
  <si>
    <t>SDZW-FR035</t>
  </si>
  <si>
    <t>SDZW-FR036</t>
  </si>
  <si>
    <t>SDZW-FR037</t>
  </si>
  <si>
    <t>SDSC-ENSE1</t>
  </si>
  <si>
    <t>Magician's Valkyria</t>
  </si>
  <si>
    <t>SDSC-FR001</t>
  </si>
  <si>
    <t>Endymion, le Maître des Magiciens</t>
  </si>
  <si>
    <t>SDSC-FR002</t>
  </si>
  <si>
    <t>Désenchanteresse</t>
  </si>
  <si>
    <t>SDSC-FR003</t>
  </si>
  <si>
    <t>SDSC-FR004</t>
  </si>
  <si>
    <t>SDSC-FR005</t>
  </si>
  <si>
    <t>SDSC-FR006</t>
  </si>
  <si>
    <t>SDSC-FR007</t>
  </si>
  <si>
    <t>SDSC-FR008</t>
  </si>
  <si>
    <t>SDSC-FR009</t>
  </si>
  <si>
    <t>SDSC-FR010</t>
  </si>
  <si>
    <t>SDSC-FR011</t>
  </si>
  <si>
    <t>SDSC-FR012</t>
  </si>
  <si>
    <t>SDSC-FR013</t>
  </si>
  <si>
    <t>SDSC-FR014</t>
  </si>
  <si>
    <t>SDSC-FR015</t>
  </si>
  <si>
    <t>SDSC-FR016</t>
  </si>
  <si>
    <t>SDSC-FR017</t>
  </si>
  <si>
    <t>SDSC-FR018</t>
  </si>
  <si>
    <t>SDSC-FR019</t>
  </si>
  <si>
    <t>Citadelle Magique d'Endymion</t>
  </si>
  <si>
    <t>SDSC-FR020</t>
  </si>
  <si>
    <t>Maîtrise de Puissance Magique</t>
  </si>
  <si>
    <t>SDSC-FR021</t>
  </si>
  <si>
    <t>SDSC-FR022</t>
  </si>
  <si>
    <t>SDSC-FR023</t>
  </si>
  <si>
    <t>SDSC-FR024</t>
  </si>
  <si>
    <t>SDSC-FR025</t>
  </si>
  <si>
    <t>SDSC-FR026</t>
  </si>
  <si>
    <t>SDSC-FR027</t>
  </si>
  <si>
    <t>SDSC-FR028</t>
  </si>
  <si>
    <t>SDSC-FR029</t>
  </si>
  <si>
    <t>SDSC-FR030</t>
  </si>
  <si>
    <t>SDSC-FR031</t>
  </si>
  <si>
    <t>SDSC-FR032</t>
  </si>
  <si>
    <t>SDSC-FR033</t>
  </si>
  <si>
    <t>SDSC-FR034</t>
  </si>
  <si>
    <t>SDSC-FR035</t>
  </si>
  <si>
    <t>SDSC-FR036</t>
  </si>
  <si>
    <t>SDSC-FR037</t>
  </si>
  <si>
    <t>SDSC-FR038</t>
  </si>
  <si>
    <t>SDWS-FR001</t>
  </si>
  <si>
    <t>SDWS-FR002</t>
  </si>
  <si>
    <t>SDWS-FR003</t>
  </si>
  <si>
    <t>Illusioniste du Vent Ardent</t>
  </si>
  <si>
    <t>SDWS-FR004</t>
  </si>
  <si>
    <t>Soldat Gémeau</t>
  </si>
  <si>
    <t>SDWS-FR005</t>
  </si>
  <si>
    <t>SDWS-FR006</t>
  </si>
  <si>
    <t>SDWS-FR007</t>
  </si>
  <si>
    <t>SDWS-FR008</t>
  </si>
  <si>
    <t>SDWS-FR009</t>
  </si>
  <si>
    <t>SDWS-FR010</t>
  </si>
  <si>
    <t>SDWS-FR011</t>
  </si>
  <si>
    <t>SDWS-FR012</t>
  </si>
  <si>
    <t>SDWS-FR013</t>
  </si>
  <si>
    <t>SDWS-FR014</t>
  </si>
  <si>
    <t>SDWS-FR015</t>
  </si>
  <si>
    <t>SDWS-FR016</t>
  </si>
  <si>
    <t>SDWS-FR017</t>
  </si>
  <si>
    <t>Supervision</t>
  </si>
  <si>
    <t>SDWS-FR018</t>
  </si>
  <si>
    <t>SDWS-FR019</t>
  </si>
  <si>
    <t>SDWS-FR020</t>
  </si>
  <si>
    <t>SDWS-FR021</t>
  </si>
  <si>
    <t>Arsenal Secret</t>
  </si>
  <si>
    <t>SDWS-FR022</t>
  </si>
  <si>
    <t>SDWS-FR023</t>
  </si>
  <si>
    <t>SDWS-FR024</t>
  </si>
  <si>
    <t>SDWS-FR025</t>
  </si>
  <si>
    <t>SDWS-FR026</t>
  </si>
  <si>
    <t>SDWS-FR027</t>
  </si>
  <si>
    <t>SDWS-FR028</t>
  </si>
  <si>
    <t>SDWS-FR029</t>
  </si>
  <si>
    <t>SDWS-FR030</t>
  </si>
  <si>
    <t>SDWS-FR031</t>
  </si>
  <si>
    <t>SDWS-FR032</t>
  </si>
  <si>
    <t>SDWS-FR033</t>
  </si>
  <si>
    <t>SDWS-FR034</t>
  </si>
  <si>
    <t>SDWS-FR035</t>
  </si>
  <si>
    <t>SDWS-FR036</t>
  </si>
  <si>
    <t>SDWS-FR037</t>
  </si>
  <si>
    <t>Droit d'Aînesse</t>
  </si>
  <si>
    <t>SDWS-FR038</t>
  </si>
  <si>
    <t>SDMM-FR001</t>
  </si>
  <si>
    <t>SDMM-FR002</t>
  </si>
  <si>
    <t>Ravitailleur Méchabot</t>
  </si>
  <si>
    <t>SDMM-FR003</t>
  </si>
  <si>
    <t>Médiateur Méchabot</t>
  </si>
  <si>
    <t>SDMM-FR004</t>
  </si>
  <si>
    <t>Recycleur de Ferraille</t>
  </si>
  <si>
    <t>SDMM-FR005</t>
  </si>
  <si>
    <t>SDMM-FR006</t>
  </si>
  <si>
    <t>SDMM-FR007</t>
  </si>
  <si>
    <t>SDMM-FR008</t>
  </si>
  <si>
    <t>SDMM-FR009</t>
  </si>
  <si>
    <t>SDMM-FR010</t>
  </si>
  <si>
    <t>Soldat Kinésique</t>
  </si>
  <si>
    <t>SDMM-FR011</t>
  </si>
  <si>
    <t>SDMM-FR012</t>
  </si>
  <si>
    <t>SDMM-FR013</t>
  </si>
  <si>
    <t>SDMM-FR014</t>
  </si>
  <si>
    <t>SDMM-FR015</t>
  </si>
  <si>
    <t>SDMM-FR016</t>
  </si>
  <si>
    <t>SDMM-FR017</t>
  </si>
  <si>
    <t>SDMM-FR018</t>
  </si>
  <si>
    <t>SDMM-FR019</t>
  </si>
  <si>
    <t>SDMM-FR020</t>
  </si>
  <si>
    <t>Saturne le Puissant</t>
  </si>
  <si>
    <t>SDMM-FR021</t>
  </si>
  <si>
    <t>Unité Cuirassée Méchabot</t>
  </si>
  <si>
    <t>SDMM-FR022</t>
  </si>
  <si>
    <t>SDMM-FR023</t>
  </si>
  <si>
    <t>SDMM-FR024</t>
  </si>
  <si>
    <t>SDMM-FR025</t>
  </si>
  <si>
    <t>SDMM-FR026</t>
  </si>
  <si>
    <t>SDMM-FR027</t>
  </si>
  <si>
    <t>Invocation Infernale Téméraire</t>
  </si>
  <si>
    <t>SDMM-FR028</t>
  </si>
  <si>
    <t>Destruction de Main</t>
  </si>
  <si>
    <t>SDMM-FR029</t>
  </si>
  <si>
    <t>SDMM-FR030</t>
  </si>
  <si>
    <t>SDMM-FR031</t>
  </si>
  <si>
    <t>SDMM-FR032</t>
  </si>
  <si>
    <t>SDMM-FR033</t>
  </si>
  <si>
    <t>SDMM-FR034</t>
  </si>
  <si>
    <t>SDMM-FR035</t>
  </si>
  <si>
    <t>SDMM-FR036</t>
  </si>
  <si>
    <t>SDMM-FR037</t>
  </si>
  <si>
    <t>Lancement !</t>
  </si>
  <si>
    <t>SDMA-FR001</t>
  </si>
  <si>
    <t>SDMA-FR002</t>
  </si>
  <si>
    <t>SDMA-FR003</t>
  </si>
  <si>
    <t>SDMA-FR004</t>
  </si>
  <si>
    <t>SDMA-FR005</t>
  </si>
  <si>
    <t>SDMA-FR006</t>
  </si>
  <si>
    <t>SDMA-FR007</t>
  </si>
  <si>
    <t>SDMA-FR008</t>
  </si>
  <si>
    <t>SDMA-FR009</t>
  </si>
  <si>
    <t>SDMA-FR010</t>
  </si>
  <si>
    <t>SDMA-FR011</t>
  </si>
  <si>
    <t>SDMA-FR012</t>
  </si>
  <si>
    <t>SDMA-FR013</t>
  </si>
  <si>
    <t>SDMA-FR014</t>
  </si>
  <si>
    <t>SDMA-FR015</t>
  </si>
  <si>
    <t>SDMA-FR016</t>
  </si>
  <si>
    <t>SDMA-FR017</t>
  </si>
  <si>
    <t>SDMA-FR018</t>
  </si>
  <si>
    <t>SDMA-FR019</t>
  </si>
  <si>
    <t>SDMA-FR020</t>
  </si>
  <si>
    <t>SDMA-FR021</t>
  </si>
  <si>
    <t>SDMA-FR022</t>
  </si>
  <si>
    <t>SDMA-FR023</t>
  </si>
  <si>
    <t>SDMA-FR024</t>
  </si>
  <si>
    <t>SDMA-FR025</t>
  </si>
  <si>
    <t>SDMA-FR026</t>
  </si>
  <si>
    <t>SDMA-FR027</t>
  </si>
  <si>
    <t>SDMA-FR028</t>
  </si>
  <si>
    <t>SDMA-FR029</t>
  </si>
  <si>
    <t>SDMA-FR030</t>
  </si>
  <si>
    <t>SDMA-FR031</t>
  </si>
  <si>
    <t>SDMA-FR032</t>
  </si>
  <si>
    <t>SDMA-FR033</t>
  </si>
  <si>
    <t>SDMA-FR034</t>
  </si>
  <si>
    <t>SDMA-FR035</t>
  </si>
  <si>
    <t>SDMA-FR036</t>
  </si>
  <si>
    <t>SDMA-FR037</t>
  </si>
  <si>
    <t>SDMA-FR038</t>
  </si>
  <si>
    <t>SDDL-FR001</t>
  </si>
  <si>
    <t>Arsenal Dragunité - Leyvaten</t>
  </si>
  <si>
    <t>SDDL-FR002</t>
  </si>
  <si>
    <t>Arsenal Dragunité - Mystletainn</t>
  </si>
  <si>
    <t>SDDL-FR003</t>
  </si>
  <si>
    <t>Aklys Dragunité</t>
  </si>
  <si>
    <t>SDDL-FR004</t>
  </si>
  <si>
    <t>Duc Dragunité</t>
  </si>
  <si>
    <t>SDDL-FR005</t>
  </si>
  <si>
    <t>Légionnaire Dragunité</t>
  </si>
  <si>
    <t>SDDL-FR006</t>
  </si>
  <si>
    <t>Tribun Dragunité</t>
  </si>
  <si>
    <t>SDDL-FR007</t>
  </si>
  <si>
    <t>Lance Sombre Dragunité</t>
  </si>
  <si>
    <t>SDDL-FR008</t>
  </si>
  <si>
    <t>Militum Dragunité</t>
  </si>
  <si>
    <t>SDDL-FR009</t>
  </si>
  <si>
    <t>Primus Pilus Dragunité</t>
  </si>
  <si>
    <t>SDDL-FR010</t>
  </si>
  <si>
    <t>Brandistok Dragunité</t>
  </si>
  <si>
    <t>SDDL-FR011</t>
  </si>
  <si>
    <t>Javelot Dragunité</t>
  </si>
  <si>
    <t>SDDL-FR012</t>
  </si>
  <si>
    <t>SDDL-FR013</t>
  </si>
  <si>
    <t>Chouette Chasseresse</t>
  </si>
  <si>
    <t>SDDL-FR014</t>
  </si>
  <si>
    <t>SDDL-FR015</t>
  </si>
  <si>
    <t>SDDL-FR016</t>
  </si>
  <si>
    <t>SDDL-FR017</t>
  </si>
  <si>
    <t>SDDL-FR018</t>
  </si>
  <si>
    <t>SDDL-FR019</t>
  </si>
  <si>
    <t>SDDL-FR020</t>
  </si>
  <si>
    <t>SDDL-FR021</t>
  </si>
  <si>
    <t>Ravin des Dragons</t>
  </si>
  <si>
    <t>SDDL-FR022</t>
  </si>
  <si>
    <t>Maîtrise des Dragons</t>
  </si>
  <si>
    <t>SDDL-FR023</t>
  </si>
  <si>
    <t>SDDL-FR024</t>
  </si>
  <si>
    <t>SDDL-FR025</t>
  </si>
  <si>
    <t>SDDL-FR026</t>
  </si>
  <si>
    <t>SDDL-FR027</t>
  </si>
  <si>
    <t>SDDL-FR028</t>
  </si>
  <si>
    <t>SDDL-FR029</t>
  </si>
  <si>
    <t>SDDL-FR030</t>
  </si>
  <si>
    <t>SDDL-FR031</t>
  </si>
  <si>
    <t>SDDL-FR032</t>
  </si>
  <si>
    <t>SDDL-FR033</t>
  </si>
  <si>
    <t>Cadavre du Yata-Garasu</t>
  </si>
  <si>
    <t>SDDL-FR034</t>
  </si>
  <si>
    <t>SDDL-FR035</t>
  </si>
  <si>
    <t>SDDL-FR036</t>
  </si>
  <si>
    <t>SDDL-FR037</t>
  </si>
  <si>
    <t>SDDL-FR038</t>
  </si>
  <si>
    <t>SDDL-FR039</t>
  </si>
  <si>
    <t>SDLS-FR001</t>
  </si>
  <si>
    <t>Maître Hyperion</t>
  </si>
  <si>
    <t>SDLS-FR002</t>
  </si>
  <si>
    <t>Terre, Agent du Mystère</t>
  </si>
  <si>
    <t>SDLS-FR003</t>
  </si>
  <si>
    <t>Jupiter, Agent des Miracles</t>
  </si>
  <si>
    <t>SDLS-FR004</t>
  </si>
  <si>
    <t>SDLS-FR005</t>
  </si>
  <si>
    <t>SDLS-FR006</t>
  </si>
  <si>
    <t>SDLS-FR007</t>
  </si>
  <si>
    <t>SDLS-FR008</t>
  </si>
  <si>
    <t>SDLS-FR009</t>
  </si>
  <si>
    <t>SDLS-FR010</t>
  </si>
  <si>
    <t>SDLS-FR011</t>
  </si>
  <si>
    <t>SDLS-FR012</t>
  </si>
  <si>
    <t>Athéna</t>
  </si>
  <si>
    <t>SDLS-FR013</t>
  </si>
  <si>
    <t>Marshmallon</t>
  </si>
  <si>
    <t>SDLS-FR014</t>
  </si>
  <si>
    <t>Hécatris</t>
  </si>
  <si>
    <t>SDLS-FR015</t>
  </si>
  <si>
    <t>SDLS-FR016</t>
  </si>
  <si>
    <t>Ame de Pureté et de Lumière</t>
  </si>
  <si>
    <t>SDLS-FR017</t>
  </si>
  <si>
    <t>SDLS-FR018</t>
  </si>
  <si>
    <t>SDLS-FR019</t>
  </si>
  <si>
    <t>SDLS-FR020</t>
  </si>
  <si>
    <t>SDLS-FR021</t>
  </si>
  <si>
    <t>SDLS-FR022</t>
  </si>
  <si>
    <t>SDLS-FR023</t>
  </si>
  <si>
    <t>Cartes Célestes</t>
  </si>
  <si>
    <t>SDLS-FR024</t>
  </si>
  <si>
    <t>SDLS-FR025</t>
  </si>
  <si>
    <t>SDLS-FR026</t>
  </si>
  <si>
    <t>SDLS-FR027</t>
  </si>
  <si>
    <t>SDLS-FR028</t>
  </si>
  <si>
    <t>SDLS-FR029</t>
  </si>
  <si>
    <t>Enterrement d'une Autre Dimension</t>
  </si>
  <si>
    <t>SDLS-FR030</t>
  </si>
  <si>
    <t>SDLS-FR031</t>
  </si>
  <si>
    <t>SDLS-FR032</t>
  </si>
  <si>
    <t>SDLS-FR033</t>
  </si>
  <si>
    <t>Châtiment Divin</t>
  </si>
  <si>
    <t>SDLS-FR034</t>
  </si>
  <si>
    <t>SDLS-FR035</t>
  </si>
  <si>
    <t>SDLS-FR036</t>
  </si>
  <si>
    <t>SDLS-FR037</t>
  </si>
  <si>
    <t>SDLS-FR038</t>
  </si>
  <si>
    <t>SDGU-FR001</t>
  </si>
  <si>
    <t>SDGU-FR002</t>
  </si>
  <si>
    <t>SDGU-FR003</t>
  </si>
  <si>
    <t>Ceruli, Guru du Monde Ténébreux</t>
  </si>
  <si>
    <t>SDGU-FR004</t>
  </si>
  <si>
    <t>SDGU-FR005</t>
  </si>
  <si>
    <t>SDGU-FR006</t>
  </si>
  <si>
    <t>SDGU-FR007</t>
  </si>
  <si>
    <t>SDGU-FR008</t>
  </si>
  <si>
    <t>SDGU-FR009</t>
  </si>
  <si>
    <t>SDGU-FR010</t>
  </si>
  <si>
    <t>SDGU-FR011</t>
  </si>
  <si>
    <t>SDGU-FR012</t>
  </si>
  <si>
    <t>SDGU-FR013</t>
  </si>
  <si>
    <t>SDGU-FR014</t>
  </si>
  <si>
    <t>SDGU-FR015</t>
  </si>
  <si>
    <t>SDGU-FR016</t>
  </si>
  <si>
    <t>SDGU-FR017</t>
  </si>
  <si>
    <t>SDGU-FR018</t>
  </si>
  <si>
    <t>SDGU-FR019</t>
  </si>
  <si>
    <t>SDGU-FR020</t>
  </si>
  <si>
    <t>SDGU-FR021</t>
  </si>
  <si>
    <t>SDGU-FR022</t>
  </si>
  <si>
    <t>SDGU-FR023</t>
  </si>
  <si>
    <t>SDGU-FR024</t>
  </si>
  <si>
    <t>SDGU-FR025</t>
  </si>
  <si>
    <t>SDGU-FR026</t>
  </si>
  <si>
    <t>SDGU-FR027</t>
  </si>
  <si>
    <t>SDGU-FR028</t>
  </si>
  <si>
    <t>SDGU-FR029</t>
  </si>
  <si>
    <t>SDGU-FR030</t>
  </si>
  <si>
    <t>SDGU-FR031</t>
  </si>
  <si>
    <t>Combine Ténébreuse</t>
  </si>
  <si>
    <t>SDGU-FR032</t>
  </si>
  <si>
    <t>SDGU-FR033</t>
  </si>
  <si>
    <t>SDGU-FR034</t>
  </si>
  <si>
    <t>SDGU-FR035</t>
  </si>
  <si>
    <t>SDGU-FR036</t>
  </si>
  <si>
    <t>SDGU-FR037</t>
  </si>
  <si>
    <t>SDGU-FR038</t>
  </si>
  <si>
    <t>SDGU-FR039</t>
  </si>
  <si>
    <t>SDDC-FR001</t>
  </si>
  <si>
    <t>SDDC-FR002</t>
  </si>
  <si>
    <t>SDDC-FR003</t>
  </si>
  <si>
    <t>SDDC-FR004</t>
  </si>
  <si>
    <t>SDDC-FR005</t>
  </si>
  <si>
    <t>SDDC-FR006</t>
  </si>
  <si>
    <t>SDDC-FR007</t>
  </si>
  <si>
    <t>SDDC-FR008</t>
  </si>
  <si>
    <t>SDDC-FR009</t>
  </si>
  <si>
    <t>SDDC-FR010</t>
  </si>
  <si>
    <t>SDDC-FR011</t>
  </si>
  <si>
    <t>SDDC-FR012</t>
  </si>
  <si>
    <t>SDDC-FR013</t>
  </si>
  <si>
    <t>SDDC-FR014</t>
  </si>
  <si>
    <t>SDDC-FR015</t>
  </si>
  <si>
    <t>Seigneur des D</t>
  </si>
  <si>
    <t>SDDC-FR016</t>
  </si>
  <si>
    <t>SDDC-FR017</t>
  </si>
  <si>
    <t>SDDC-FR018</t>
  </si>
  <si>
    <t>SDDC-FR019</t>
  </si>
  <si>
    <t>SDDC-FR020</t>
  </si>
  <si>
    <t>SDDC-FR021</t>
  </si>
  <si>
    <t>SDDC-FR022</t>
  </si>
  <si>
    <t>SDDC-FR023</t>
  </si>
  <si>
    <t>SDDC-FR024</t>
  </si>
  <si>
    <t>Zone Chaos</t>
  </si>
  <si>
    <t>SDDC-FR025</t>
  </si>
  <si>
    <t>SDDC-FR026</t>
  </si>
  <si>
    <t>SDDC-FR027</t>
  </si>
  <si>
    <t>SDDC-FR028</t>
  </si>
  <si>
    <t>SDDC-FR029</t>
  </si>
  <si>
    <t>SDDC-FR030</t>
  </si>
  <si>
    <t>SDDC-FR031</t>
  </si>
  <si>
    <t>SDDC-FR032</t>
  </si>
  <si>
    <t>SDDC-FR033</t>
  </si>
  <si>
    <t>SDDC-FR034</t>
  </si>
  <si>
    <t>SDDC-FR035</t>
  </si>
  <si>
    <t>SDDC-FR036</t>
  </si>
  <si>
    <t>Renaissance de Dragon</t>
  </si>
  <si>
    <t>SDDC-FR037</t>
  </si>
  <si>
    <t>SDDC-FR038</t>
  </si>
  <si>
    <t>SDDC-FR039</t>
  </si>
  <si>
    <t>SDDC-FR040</t>
  </si>
  <si>
    <t>SDWA-FR001</t>
  </si>
  <si>
    <t>SDWA-FR002</t>
  </si>
  <si>
    <t>SDWA-FR003</t>
  </si>
  <si>
    <t>SDWA-FR004</t>
  </si>
  <si>
    <t>SDWA-FR005</t>
  </si>
  <si>
    <t>SDWA-FR006</t>
  </si>
  <si>
    <t>SDWA-FR007</t>
  </si>
  <si>
    <t>SDWA-FR008</t>
  </si>
  <si>
    <t>SDWA-FR009</t>
  </si>
  <si>
    <t>SDWA-FR010</t>
  </si>
  <si>
    <t>SDWA-FR011</t>
  </si>
  <si>
    <t>SDWA-FR012</t>
  </si>
  <si>
    <t>SDWA-FR013</t>
  </si>
  <si>
    <t>SDWA-FR014</t>
  </si>
  <si>
    <t>SDWA-FR015</t>
  </si>
  <si>
    <t>SDWA-FR016</t>
  </si>
  <si>
    <t>SDWA-FR017</t>
  </si>
  <si>
    <t>SDWA-FR018</t>
  </si>
  <si>
    <t>SDWA-FR019</t>
  </si>
  <si>
    <t>Ecuyer De Shien</t>
  </si>
  <si>
    <t>SDWA-FR020</t>
  </si>
  <si>
    <t>SDWA-FR021</t>
  </si>
  <si>
    <t>SDWA-FR022</t>
  </si>
  <si>
    <t>SDWA-FR023</t>
  </si>
  <si>
    <t>SDWA-FR024</t>
  </si>
  <si>
    <t>SDWA-FR025</t>
  </si>
  <si>
    <t>SDWA-FR026</t>
  </si>
  <si>
    <t>SDWA-FR027</t>
  </si>
  <si>
    <t>SDWA-FR028</t>
  </si>
  <si>
    <t>SDWA-FR029</t>
  </si>
  <si>
    <t>SDWA-FR030</t>
  </si>
  <si>
    <t>SDWA-FR031</t>
  </si>
  <si>
    <t>SDWA-FR032</t>
  </si>
  <si>
    <t>SDWA-FR033</t>
  </si>
  <si>
    <t>SDWA-FR034</t>
  </si>
  <si>
    <t>SDWA-FR035</t>
  </si>
  <si>
    <t>SDWA-FR036</t>
  </si>
  <si>
    <t>SDWA-FR037</t>
  </si>
  <si>
    <t>SDWA-FR038</t>
  </si>
  <si>
    <t>SDWA-FR039</t>
  </si>
  <si>
    <t>SDWA-FR040</t>
  </si>
  <si>
    <t>SDWA-FR041</t>
  </si>
  <si>
    <t>Shien, Ombre des Six Samouraïs</t>
  </si>
  <si>
    <t>SDRE-FR001</t>
  </si>
  <si>
    <t>Poseidra, le Dragon de l'Atlantide</t>
  </si>
  <si>
    <t>SDRE-FR002</t>
  </si>
  <si>
    <t>Cavalerie Dragon de l'Atlantide</t>
  </si>
  <si>
    <t>SDRE-FR003</t>
  </si>
  <si>
    <t>Tireur de l'Atlantide</t>
  </si>
  <si>
    <t>SDRE-FR004</t>
  </si>
  <si>
    <t>Infanterie Lourde de l'Atlantide</t>
  </si>
  <si>
    <t>SDRE-FR005</t>
  </si>
  <si>
    <t>SDRE-FR006</t>
  </si>
  <si>
    <t>SDRE-FR007</t>
  </si>
  <si>
    <t>SDRE-FR008</t>
  </si>
  <si>
    <t>SDRE-FR009</t>
  </si>
  <si>
    <t>SDRE-FR010</t>
  </si>
  <si>
    <t>SDRE-FR011</t>
  </si>
  <si>
    <t>SDRE-FR012</t>
  </si>
  <si>
    <t>SDRE-FR013</t>
  </si>
  <si>
    <t>SDRE-FR014</t>
  </si>
  <si>
    <t>Soldat des Abysses</t>
  </si>
  <si>
    <t>SDRE-FR015</t>
  </si>
  <si>
    <t>SDRE-FR016</t>
  </si>
  <si>
    <t>SDRE-FR017</t>
  </si>
  <si>
    <t>SDRE-FR018</t>
  </si>
  <si>
    <t>SDRE-FR019</t>
  </si>
  <si>
    <t>SDRE-FR020</t>
  </si>
  <si>
    <t>SDRE-FR021</t>
  </si>
  <si>
    <t>SDRE-FR022</t>
  </si>
  <si>
    <t>SDRE-FR023</t>
  </si>
  <si>
    <t>SDRE-FR024</t>
  </si>
  <si>
    <t>SDRE-FR025</t>
  </si>
  <si>
    <t>SDRE-FR026</t>
  </si>
  <si>
    <t>SDRE-FR027</t>
  </si>
  <si>
    <t>SDRE-FR028</t>
  </si>
  <si>
    <t>SDRE-FR029</t>
  </si>
  <si>
    <t>SDRE-FR030</t>
  </si>
  <si>
    <t>SDRE-FR031</t>
  </si>
  <si>
    <t>SDRE-FR032</t>
  </si>
  <si>
    <t>SDRE-FR033</t>
  </si>
  <si>
    <t>SDRE-FR034</t>
  </si>
  <si>
    <t>SDRE-FR035</t>
  </si>
  <si>
    <t>SDRE-FR036</t>
  </si>
  <si>
    <t>SDRE-FR037</t>
  </si>
  <si>
    <t>SDRE-FR038</t>
  </si>
  <si>
    <t>SDRE-FR039</t>
  </si>
  <si>
    <t>SDOK-FR001</t>
  </si>
  <si>
    <t>Avatar Grand Roi du Feu Garunix</t>
  </si>
  <si>
    <t>SDOK-FR002</t>
  </si>
  <si>
    <t>Avatar Roi du Feu Barong</t>
  </si>
  <si>
    <t>SDOK-FR003</t>
  </si>
  <si>
    <t>Avatar Roi du Feu Kirin</t>
  </si>
  <si>
    <t>SDOK-FR004</t>
  </si>
  <si>
    <t>SDOK-FR005</t>
  </si>
  <si>
    <t>SDOK-FR006</t>
  </si>
  <si>
    <t>SDOK-FR007</t>
  </si>
  <si>
    <t>Hippogriffe Flamme Chimérique</t>
  </si>
  <si>
    <t>SDOK-FR008</t>
  </si>
  <si>
    <t>SDOK-FR009</t>
  </si>
  <si>
    <t>Cerbère de la Cloche de Feu</t>
  </si>
  <si>
    <t>SDOK-FR010</t>
  </si>
  <si>
    <t>SDOK-FR011</t>
  </si>
  <si>
    <t>Epéiste de la Néo Cloche de Feu</t>
  </si>
  <si>
    <t>SDOK-FR012</t>
  </si>
  <si>
    <t>SDOK-FR013</t>
  </si>
  <si>
    <t>SDOK-FR014</t>
  </si>
  <si>
    <t>SDOK-FR015</t>
  </si>
  <si>
    <t>SDOK-FR016</t>
  </si>
  <si>
    <t>SDOK-FR017</t>
  </si>
  <si>
    <t>SDOK-FR018</t>
  </si>
  <si>
    <t>SDOK-FR019</t>
  </si>
  <si>
    <t>SDOK-FR020</t>
  </si>
  <si>
    <t>SDOK-FR021</t>
  </si>
  <si>
    <t>SDOK-FR022</t>
  </si>
  <si>
    <t>Assaut des Rois du Feu</t>
  </si>
  <si>
    <t>SDOK-FR023</t>
  </si>
  <si>
    <t>Cercle des Rois du Feu</t>
  </si>
  <si>
    <t>SDOK-FR024</t>
  </si>
  <si>
    <t>SDOK-FR025</t>
  </si>
  <si>
    <t>SDOK-FR026</t>
  </si>
  <si>
    <t>SDOK-FR027</t>
  </si>
  <si>
    <t>SDOK-FR028</t>
  </si>
  <si>
    <t>SDOK-FR029</t>
  </si>
  <si>
    <t>SDOK-FR030</t>
  </si>
  <si>
    <t>SDOK-FR031</t>
  </si>
  <si>
    <t>SDOK-FR032</t>
  </si>
  <si>
    <t>SDOK-FR033</t>
  </si>
  <si>
    <t>SDOK-FR034</t>
  </si>
  <si>
    <t>SDOK-FR035</t>
  </si>
  <si>
    <t>SDOK-FR036</t>
  </si>
  <si>
    <t>SDOK-FR037</t>
  </si>
  <si>
    <t>Résurrection Malheureuse</t>
  </si>
  <si>
    <t>SDOK-FR038</t>
  </si>
  <si>
    <t>SDOK-FR039</t>
  </si>
  <si>
    <t>SDBE-FR001</t>
  </si>
  <si>
    <t>SDBE-FR002</t>
  </si>
  <si>
    <t>SDBE-FR003</t>
  </si>
  <si>
    <t>SDBE-FR004</t>
  </si>
  <si>
    <t>SDBE-FR005</t>
  </si>
  <si>
    <t>Sentinelle de la Cloche de Feu</t>
  </si>
  <si>
    <t>SDBE-FR006</t>
  </si>
  <si>
    <t>Demoiselle aux Yeux Couleur Bleu</t>
  </si>
  <si>
    <t>SDBE-FR007</t>
  </si>
  <si>
    <t>Chevaucheur des Vents de Tempête</t>
  </si>
  <si>
    <t>SDBE-FR008</t>
  </si>
  <si>
    <t>SDBE-FR009</t>
  </si>
  <si>
    <t>SDBE-FR010</t>
  </si>
  <si>
    <t>SDBE-FR011</t>
  </si>
  <si>
    <t>SDBE-FR012</t>
  </si>
  <si>
    <t>SDBE-FR013</t>
  </si>
  <si>
    <t>SDBE-FR014</t>
  </si>
  <si>
    <t>SDBE-FR015</t>
  </si>
  <si>
    <t>SDBE-FR016</t>
  </si>
  <si>
    <t>SDBE-FR017</t>
  </si>
  <si>
    <t>SDBE-FR018</t>
  </si>
  <si>
    <t>SDBE-FR019</t>
  </si>
  <si>
    <t>Sanctuaire du Dragon</t>
  </si>
  <si>
    <t>SDBE-FR020</t>
  </si>
  <si>
    <t>Hurlement d'Argent</t>
  </si>
  <si>
    <t>SDBE-FR021</t>
  </si>
  <si>
    <t>SDBE-FR022</t>
  </si>
  <si>
    <t>SDBE-FR023</t>
  </si>
  <si>
    <t>le Battement d'Aile du Dragon Géant</t>
  </si>
  <si>
    <t>SDBE-FR024</t>
  </si>
  <si>
    <t>SDBE-FR025</t>
  </si>
  <si>
    <t>SDBE-FR026</t>
  </si>
  <si>
    <t>SDBE-FR027</t>
  </si>
  <si>
    <t>SDBE-FR028</t>
  </si>
  <si>
    <t>SDBE-FR029</t>
  </si>
  <si>
    <t>Tactique Dragonienne</t>
  </si>
  <si>
    <t>SDBE-FR030</t>
  </si>
  <si>
    <t>SDBE-FR031</t>
  </si>
  <si>
    <t>SDBE-FR032</t>
  </si>
  <si>
    <t>SDBE-FR033</t>
  </si>
  <si>
    <t>Château des Âmes de Dragon</t>
  </si>
  <si>
    <t>SDBE-FR034</t>
  </si>
  <si>
    <t>SDBE-FR035</t>
  </si>
  <si>
    <t>SDBE-FR036</t>
  </si>
  <si>
    <t>SDBE-FR037</t>
  </si>
  <si>
    <t>SDBE-FR038</t>
  </si>
  <si>
    <t>SDBE-FR039</t>
  </si>
  <si>
    <t>SDBE-FR040</t>
  </si>
  <si>
    <t>Dragon Argent aux Yeux Azur</t>
  </si>
  <si>
    <t>SDCR-FR001</t>
  </si>
  <si>
    <t>Noyau Cyber Dragon</t>
  </si>
  <si>
    <t>SDCR-FR002</t>
  </si>
  <si>
    <t>Cyber Dragon Drei</t>
  </si>
  <si>
    <t>SDCR-FR003</t>
  </si>
  <si>
    <t>SDCR-FR004</t>
  </si>
  <si>
    <t>SDCR-FR005</t>
  </si>
  <si>
    <t>SDCR-FR006</t>
  </si>
  <si>
    <t>SDCR-FR007</t>
  </si>
  <si>
    <t>Larve Cyber</t>
  </si>
  <si>
    <t>SDCR-FR008</t>
  </si>
  <si>
    <t>SDCR-FR009</t>
  </si>
  <si>
    <t>Cyber Dinosaure</t>
  </si>
  <si>
    <t>SDCR-FR010</t>
  </si>
  <si>
    <t>Cyber Eltanin</t>
  </si>
  <si>
    <t>SDCR-FR011</t>
  </si>
  <si>
    <t>SDCR-FR012</t>
  </si>
  <si>
    <t>Canon Satellite</t>
  </si>
  <si>
    <t>SDCR-FR013</t>
  </si>
  <si>
    <t>SDCR-FR014</t>
  </si>
  <si>
    <t>SDCR-FR015</t>
  </si>
  <si>
    <t>SDCR-FR016</t>
  </si>
  <si>
    <t>SDCR-FR017</t>
  </si>
  <si>
    <t>SDCR-FR018</t>
  </si>
  <si>
    <t>SDCR-FR019</t>
  </si>
  <si>
    <t>Usine de Cyber Réparation</t>
  </si>
  <si>
    <t>SDCR-FR020</t>
  </si>
  <si>
    <t>Explosion d'Evolution</t>
  </si>
  <si>
    <t>SDCR-FR021</t>
  </si>
  <si>
    <t>SDCR-FR022</t>
  </si>
  <si>
    <t>SDCR-FR023</t>
  </si>
  <si>
    <t>SDCR-FR024</t>
  </si>
  <si>
    <t>SDCR-FR025</t>
  </si>
  <si>
    <t>SDCR-FR026</t>
  </si>
  <si>
    <t>SDCR-FR027</t>
  </si>
  <si>
    <t>SDCR-FR028</t>
  </si>
  <si>
    <t>Unité Cuirassée Mechabot</t>
  </si>
  <si>
    <t>SDCR-FR029</t>
  </si>
  <si>
    <t>Cyber Réseau</t>
  </si>
  <si>
    <t>SDCR-FR030</t>
  </si>
  <si>
    <t>SDCR-FR031</t>
  </si>
  <si>
    <t>SDCR-FR032</t>
  </si>
  <si>
    <t>SDCR-FR033</t>
  </si>
  <si>
    <t>SDCR-FR034</t>
  </si>
  <si>
    <t>SDCR-FR035</t>
  </si>
  <si>
    <t>SDCR-FR036</t>
  </si>
  <si>
    <t>SDCR-FR037</t>
  </si>
  <si>
    <t>SDCR-FR038</t>
  </si>
  <si>
    <t>Cyber Dragon Nova</t>
  </si>
  <si>
    <t>SDLI-FR001</t>
  </si>
  <si>
    <t>SDLI-FR002</t>
  </si>
  <si>
    <t>Minerva la Demoiselle, Seigneur Lumière</t>
  </si>
  <si>
    <t>SDLI-FR003</t>
  </si>
  <si>
    <t>Raiden le Serviteur, Seigneur Lumière</t>
  </si>
  <si>
    <t>SDLI-FR004</t>
  </si>
  <si>
    <t>SDLI-FR005</t>
  </si>
  <si>
    <t>SDLI-FR006</t>
  </si>
  <si>
    <t>SDLI-FR007</t>
  </si>
  <si>
    <t>SDLI-FR008</t>
  </si>
  <si>
    <t>SDLI-FR009</t>
  </si>
  <si>
    <t>SDLI-FR010</t>
  </si>
  <si>
    <t>SDLI-FR011</t>
  </si>
  <si>
    <t>SDLI-FR012</t>
  </si>
  <si>
    <t>SDLI-FR013</t>
  </si>
  <si>
    <t>SDLI-FR014</t>
  </si>
  <si>
    <t>SDLI-FR015</t>
  </si>
  <si>
    <t>SDLI-FR016</t>
  </si>
  <si>
    <t>SDLI-FR017</t>
  </si>
  <si>
    <t>SDLI-FR018</t>
  </si>
  <si>
    <t>SDLI-FR019</t>
  </si>
  <si>
    <t>SDLI-FR020</t>
  </si>
  <si>
    <t>SDLI-FR021</t>
  </si>
  <si>
    <t>Cerburrel le Mythologique</t>
  </si>
  <si>
    <t>SDLI-FR022</t>
  </si>
  <si>
    <t>Aile Noire - Zéphyros l'Elite</t>
  </si>
  <si>
    <t>SDLI-FR023</t>
  </si>
  <si>
    <t>SDLI-FR024</t>
  </si>
  <si>
    <t>Sanctuaire Seigneur Lumière</t>
  </si>
  <si>
    <t>SDLI-FR025</t>
  </si>
  <si>
    <t>SDLI-FR026</t>
  </si>
  <si>
    <t>SDLI-FR027</t>
  </si>
  <si>
    <t>SDLI-FR028</t>
  </si>
  <si>
    <t>Reincarnation de Monstre</t>
  </si>
  <si>
    <t>SDLI-FR029</t>
  </si>
  <si>
    <t>SDLI-FR030</t>
  </si>
  <si>
    <t>SDLI-FR031</t>
  </si>
  <si>
    <t>SDLI-FR032</t>
  </si>
  <si>
    <t>SDLI-FR033</t>
  </si>
  <si>
    <t>SDLI-FR034</t>
  </si>
  <si>
    <t>SDLI-FR035</t>
  </si>
  <si>
    <t>SDLI-FR036</t>
  </si>
  <si>
    <t>Michael le Grand, Seigneur Lumière</t>
  </si>
  <si>
    <t>SDGR-FR001</t>
  </si>
  <si>
    <t>Geargiano Mk-III</t>
  </si>
  <si>
    <t>SDGR-FR002</t>
  </si>
  <si>
    <t>Geargiattaquant</t>
  </si>
  <si>
    <t>SDGR-FR003</t>
  </si>
  <si>
    <t>Geargiaforeuse</t>
  </si>
  <si>
    <t>SDGR-FR004</t>
  </si>
  <si>
    <t>SDGR-FR005</t>
  </si>
  <si>
    <t>SDGR-FR006</t>
  </si>
  <si>
    <t>SDGR-FR007</t>
  </si>
  <si>
    <t>SDGR-FR008</t>
  </si>
  <si>
    <t>SDGR-FR009</t>
  </si>
  <si>
    <t>SDGR-FR010</t>
  </si>
  <si>
    <t>SDGR-FR011</t>
  </si>
  <si>
    <t>SDGR-FR012</t>
  </si>
  <si>
    <t>SDGR-FR013</t>
  </si>
  <si>
    <t>SDGR-FR014</t>
  </si>
  <si>
    <t>SDGR-FR015</t>
  </si>
  <si>
    <t>SDGR-FR016</t>
  </si>
  <si>
    <t>SDGR-FR017</t>
  </si>
  <si>
    <t>SDGR-FR018</t>
  </si>
  <si>
    <t>SDGR-FR019</t>
  </si>
  <si>
    <t>SDGR-FR020</t>
  </si>
  <si>
    <t>SDGR-FR021</t>
  </si>
  <si>
    <t>SDGR-FR022</t>
  </si>
  <si>
    <t>SDGR-FR023</t>
  </si>
  <si>
    <t>SDGR-FR024</t>
  </si>
  <si>
    <t>SDGR-FR025</t>
  </si>
  <si>
    <t>SDGR-FR026</t>
  </si>
  <si>
    <t>SDGR-FR027</t>
  </si>
  <si>
    <t>SDGR-FR028</t>
  </si>
  <si>
    <t>SDGR-FR029</t>
  </si>
  <si>
    <t>SDGR-FR030</t>
  </si>
  <si>
    <t>SDGR-FR031</t>
  </si>
  <si>
    <t>SDGR-FR032</t>
  </si>
  <si>
    <t>SDGR-FR033</t>
  </si>
  <si>
    <t>SDGR-FR034</t>
  </si>
  <si>
    <t>Geargiagrenage Gigant XG</t>
  </si>
  <si>
    <t>SDGR-FR035</t>
  </si>
  <si>
    <t>SDHS-FR001</t>
  </si>
  <si>
    <t>Brume de l'Ombre, HEROS Elémentaire</t>
  </si>
  <si>
    <t>SDHS-FR002</t>
  </si>
  <si>
    <t>Océan, HEROS Elémentaire</t>
  </si>
  <si>
    <t>SDHS-FR003</t>
  </si>
  <si>
    <t>Noueux, HEROS Elémentaire</t>
  </si>
  <si>
    <t>SDHS-FR004</t>
  </si>
  <si>
    <t>Voltaïque, HEROS Elémentaire</t>
  </si>
  <si>
    <t>SDHS-FR005</t>
  </si>
  <si>
    <t>Chaleur, HEROS Elémentaire</t>
  </si>
  <si>
    <t>SDHS-FR006</t>
  </si>
  <si>
    <t>Avian, HEROS Elémentaire</t>
  </si>
  <si>
    <t>SDHS-FR007</t>
  </si>
  <si>
    <t>Néos, HEROS Elémentaire</t>
  </si>
  <si>
    <t>SDHS-FR008</t>
  </si>
  <si>
    <t>SDHS-FR009</t>
  </si>
  <si>
    <t>Tranchant, HEROS Elémentaire</t>
  </si>
  <si>
    <t>SDHS-FR010</t>
  </si>
  <si>
    <t>Nécrombre, HEROS Elémentaire</t>
  </si>
  <si>
    <t>SDHS-FR011</t>
  </si>
  <si>
    <t>Coeur Farouche, HEROS Elémentaire</t>
  </si>
  <si>
    <t>SDHS-FR012</t>
  </si>
  <si>
    <t>Bubbleman, HEROS Elémentaire</t>
  </si>
  <si>
    <t>SDHS-FR013</t>
  </si>
  <si>
    <t>SDHS-FR014</t>
  </si>
  <si>
    <t>SDHS-FR015</t>
  </si>
  <si>
    <t>SDHS-FR016</t>
  </si>
  <si>
    <t>SDHS-FR017</t>
  </si>
  <si>
    <t>SDHS-FR018</t>
  </si>
  <si>
    <t>Homunculus, l'Etre Alchimique</t>
  </si>
  <si>
    <t>SDHS-FR019</t>
  </si>
  <si>
    <t>Changement de Masque II</t>
  </si>
  <si>
    <t>SDHS-FR020</t>
  </si>
  <si>
    <t>Changement de Forme</t>
  </si>
  <si>
    <t>SDHS-FR021</t>
  </si>
  <si>
    <t>Chargement de Masque</t>
  </si>
  <si>
    <t>SDHS-FR022</t>
  </si>
  <si>
    <t>SDHS-FR023</t>
  </si>
  <si>
    <t>SDHS-FR024</t>
  </si>
  <si>
    <t>SDHS-FR025</t>
  </si>
  <si>
    <t>Monde de Fusion Parallèle</t>
  </si>
  <si>
    <t>SDHS-FR026</t>
  </si>
  <si>
    <t>SDHS-FR027</t>
  </si>
  <si>
    <t>SDHS-FR028</t>
  </si>
  <si>
    <t>SDHS-FR029</t>
  </si>
  <si>
    <t>SDHS-FR030</t>
  </si>
  <si>
    <t>SDHS-FR031</t>
  </si>
  <si>
    <t>SDHS-FR032</t>
  </si>
  <si>
    <t>SDHS-FR033</t>
  </si>
  <si>
    <t>SDHS-FR034</t>
  </si>
  <si>
    <t>SDHS-FR035</t>
  </si>
  <si>
    <t>SDHS-FR036</t>
  </si>
  <si>
    <t>SDHS-FR037</t>
  </si>
  <si>
    <t>SDHS-FR038</t>
  </si>
  <si>
    <t>SDHS-FR039</t>
  </si>
  <si>
    <t>SDHS-FR040</t>
  </si>
  <si>
    <t>SDHS-FR041</t>
  </si>
  <si>
    <t>Chaos, HEROS du Constraste</t>
  </si>
  <si>
    <t>SDHS-FR042</t>
  </si>
  <si>
    <t>Koga, HEROS Masqué</t>
  </si>
  <si>
    <t>SDHS-FR043</t>
  </si>
  <si>
    <t>Vent Divin, HEROS Masqué</t>
  </si>
  <si>
    <t>SDHS-FR044</t>
  </si>
  <si>
    <t>Loi des Ténèbres, HEROS Masqué</t>
  </si>
  <si>
    <t>SDHS-FR045</t>
  </si>
  <si>
    <t>Grande Tornade, HEROS Elémentaire</t>
  </si>
  <si>
    <t>(version Noir)</t>
  </si>
  <si>
    <t>DDY-F001</t>
  </si>
  <si>
    <t>DDY-F002</t>
  </si>
  <si>
    <t>DDY-F003</t>
  </si>
  <si>
    <t>DDY-F004</t>
  </si>
  <si>
    <t>DDY-F005</t>
  </si>
  <si>
    <t>DDY-F006</t>
  </si>
  <si>
    <t>DDY-F007</t>
  </si>
  <si>
    <t>DDY-F008</t>
  </si>
  <si>
    <t>DDY-F009</t>
  </si>
  <si>
    <t>Grand Blanc</t>
  </si>
  <si>
    <t>DDY-F010</t>
  </si>
  <si>
    <t>DDY-F011</t>
  </si>
  <si>
    <t>DDY-F012</t>
  </si>
  <si>
    <t>DDY-F013</t>
  </si>
  <si>
    <t>DDY-F014</t>
  </si>
  <si>
    <t>Ansatsu</t>
  </si>
  <si>
    <t>DDY-F015</t>
  </si>
  <si>
    <t>DDY-F016</t>
  </si>
  <si>
    <t>Pince Saisissante</t>
  </si>
  <si>
    <t>DDY-F017</t>
  </si>
  <si>
    <t>Clown Mystique</t>
  </si>
  <si>
    <t>DDY-F018</t>
  </si>
  <si>
    <t>Epée de la Noire Destruction</t>
  </si>
  <si>
    <t>DDY-F019</t>
  </si>
  <si>
    <t>DDY-F020</t>
  </si>
  <si>
    <t>DDY-F021</t>
  </si>
  <si>
    <t>Dian Keto le Maître Guérisseur</t>
  </si>
  <si>
    <t>DDY-F022</t>
  </si>
  <si>
    <t>DDY-F023</t>
  </si>
  <si>
    <t>Fantôme Magique</t>
  </si>
  <si>
    <t>DDY-F024</t>
  </si>
  <si>
    <t>DDY-F025</t>
  </si>
  <si>
    <t>DDY-F026</t>
  </si>
  <si>
    <t>DDY-F027</t>
  </si>
  <si>
    <t>Exorcisme</t>
  </si>
  <si>
    <t>DDY-F028</t>
  </si>
  <si>
    <t>DDY-F029</t>
  </si>
  <si>
    <t>Renforts</t>
  </si>
  <si>
    <t>DDY-F030</t>
  </si>
  <si>
    <t>DDY-F031</t>
  </si>
  <si>
    <t>Le Verso Mystique</t>
  </si>
  <si>
    <t>DDY-F032</t>
  </si>
  <si>
    <t>DDY-F033</t>
  </si>
  <si>
    <t>Baron de l'Epée Infernale</t>
  </si>
  <si>
    <t>DDY-F034</t>
  </si>
  <si>
    <t>Sorcier des Damnés</t>
  </si>
  <si>
    <t>DDY-F035</t>
  </si>
  <si>
    <t>Dernière Volonté</t>
  </si>
  <si>
    <t>DDY-F036</t>
  </si>
  <si>
    <t>DDY-F037</t>
  </si>
  <si>
    <t>DDY-F038</t>
  </si>
  <si>
    <t>DDY-F039</t>
  </si>
  <si>
    <t>Maître des Pièges</t>
  </si>
  <si>
    <t>DDY-F040</t>
  </si>
  <si>
    <t>DDY-F041</t>
  </si>
  <si>
    <t>DDY-F042</t>
  </si>
  <si>
    <t>DDY-F043</t>
  </si>
  <si>
    <t>DDY-F044</t>
  </si>
  <si>
    <t>DDY-F045</t>
  </si>
  <si>
    <t>Enceinte de Château</t>
  </si>
  <si>
    <t>DDY-F046</t>
  </si>
  <si>
    <t>DDK-F001</t>
  </si>
  <si>
    <t>DDK-F002</t>
  </si>
  <si>
    <t>Ryu-Kishin</t>
  </si>
  <si>
    <t>DDK-F003</t>
  </si>
  <si>
    <t>DDK-F004</t>
  </si>
  <si>
    <t>DDK-F005</t>
  </si>
  <si>
    <t>Dragon Koumori</t>
  </si>
  <si>
    <t>DDK-F006</t>
  </si>
  <si>
    <t>Juge</t>
  </si>
  <si>
    <t>DDK-F007</t>
  </si>
  <si>
    <t>Poupée Brigande</t>
  </si>
  <si>
    <t>DDK-F008</t>
  </si>
  <si>
    <t>DDK-F009</t>
  </si>
  <si>
    <t>DDK-F010</t>
  </si>
  <si>
    <t>Gyakutenno Mégami</t>
  </si>
  <si>
    <t>DDK-F011</t>
  </si>
  <si>
    <t>DDK-F012</t>
  </si>
  <si>
    <t>DDK-F013</t>
  </si>
  <si>
    <t>Titan Noir de la Terreur</t>
  </si>
  <si>
    <t>DDK-F014</t>
  </si>
  <si>
    <t>Assaillant des Ténèbres</t>
  </si>
  <si>
    <t>DDK-F015</t>
  </si>
  <si>
    <t>Maître et Expert</t>
  </si>
  <si>
    <t>DDK-F016</t>
  </si>
  <si>
    <t>Guerrier Inconnu du Démon</t>
  </si>
  <si>
    <t>DDK-F017</t>
  </si>
  <si>
    <t>DDK-F018</t>
  </si>
  <si>
    <t>Ogre de l'Ombre Noire</t>
  </si>
  <si>
    <t>DDK-F019</t>
  </si>
  <si>
    <t>DDK-F020</t>
  </si>
  <si>
    <t>Fortification</t>
  </si>
  <si>
    <t>DDK-F021</t>
  </si>
  <si>
    <t>DDK-F022</t>
  </si>
  <si>
    <t>DDK-F023</t>
  </si>
  <si>
    <t>Spadassin Vengeur</t>
  </si>
  <si>
    <t>DDK-F024</t>
  </si>
  <si>
    <t>DDK-F025</t>
  </si>
  <si>
    <t>DDK-F026</t>
  </si>
  <si>
    <t>DDK-F027</t>
  </si>
  <si>
    <t>DDK-F028</t>
  </si>
  <si>
    <t>Humain des Ténèbres</t>
  </si>
  <si>
    <t>DDK-F029</t>
  </si>
  <si>
    <t>DDK-F030</t>
  </si>
  <si>
    <t>DDK-F031</t>
  </si>
  <si>
    <t>DDK-F032</t>
  </si>
  <si>
    <t>DDK-F033</t>
  </si>
  <si>
    <t>DDK-F034</t>
  </si>
  <si>
    <t>L'Espion Novice</t>
  </si>
  <si>
    <t>DDK-F035</t>
  </si>
  <si>
    <t>DDK-F036</t>
  </si>
  <si>
    <t>Télescope Ancien</t>
  </si>
  <si>
    <t>DDK-F037</t>
  </si>
  <si>
    <t>Desserts Seuls</t>
  </si>
  <si>
    <t>DDK-F038</t>
  </si>
  <si>
    <t>DDK-F039</t>
  </si>
  <si>
    <t>DDK-F040</t>
  </si>
  <si>
    <t>Marionnettiste Mystérieux</t>
  </si>
  <si>
    <t>DDK-F041</t>
  </si>
  <si>
    <t>DDK-F042</t>
  </si>
  <si>
    <t>DDK-F043</t>
  </si>
  <si>
    <t>DDK-F044</t>
  </si>
  <si>
    <t>DDK-F045</t>
  </si>
  <si>
    <t>DDK-F046</t>
  </si>
  <si>
    <t>DDJ-F001</t>
  </si>
  <si>
    <t>DDJ-F002</t>
  </si>
  <si>
    <t>DDJ-F003</t>
  </si>
  <si>
    <t>DDJ-F004</t>
  </si>
  <si>
    <t>DDJ-F005</t>
  </si>
  <si>
    <t>DDJ-F006</t>
  </si>
  <si>
    <t>DDJ-F007</t>
  </si>
  <si>
    <t>DDJ-F008</t>
  </si>
  <si>
    <t>DDJ-F009</t>
  </si>
  <si>
    <t>DDJ-F010</t>
  </si>
  <si>
    <t>DDJ-F011</t>
  </si>
  <si>
    <t>DDJ-F012</t>
  </si>
  <si>
    <t>DDJ-F013</t>
  </si>
  <si>
    <t>DDJ-F014</t>
  </si>
  <si>
    <t>DDJ-F015</t>
  </si>
  <si>
    <t>DDJ-F016</t>
  </si>
  <si>
    <t>DDJ-F017</t>
  </si>
  <si>
    <t>DDJ-F018</t>
  </si>
  <si>
    <t>DDJ-F019</t>
  </si>
  <si>
    <t>DDJ-F020</t>
  </si>
  <si>
    <t>DDJ-F021</t>
  </si>
  <si>
    <t>DDJ-F022</t>
  </si>
  <si>
    <t>DDJ-F023</t>
  </si>
  <si>
    <t>DDJ-F024</t>
  </si>
  <si>
    <t>DDJ-F025</t>
  </si>
  <si>
    <t>DDJ-F026</t>
  </si>
  <si>
    <t>DDJ-F027</t>
  </si>
  <si>
    <t>DDJ-F028</t>
  </si>
  <si>
    <t>DDJ-F029</t>
  </si>
  <si>
    <t>DDJ-F030</t>
  </si>
  <si>
    <t>DDJ-F031</t>
  </si>
  <si>
    <t>DDJ-F032</t>
  </si>
  <si>
    <t>DDJ-F033</t>
  </si>
  <si>
    <t>DDJ-F034</t>
  </si>
  <si>
    <t>DDJ-F035</t>
  </si>
  <si>
    <t>DDJ-F036</t>
  </si>
  <si>
    <t>DDJ-F037</t>
  </si>
  <si>
    <t>DDJ-F038</t>
  </si>
  <si>
    <t>DDJ-F039</t>
  </si>
  <si>
    <t>Repos Eternel</t>
  </si>
  <si>
    <t>DDJ-F040</t>
  </si>
  <si>
    <t>DDJ-F041</t>
  </si>
  <si>
    <t>DDJ-F042</t>
  </si>
  <si>
    <t>DDJ-F043</t>
  </si>
  <si>
    <t>DDJ-F044</t>
  </si>
  <si>
    <t>DDJ-F045</t>
  </si>
  <si>
    <t>DDJ-F046</t>
  </si>
  <si>
    <t>DDJ-F047</t>
  </si>
  <si>
    <t>DDJ-F048</t>
  </si>
  <si>
    <t>DDJ-F049</t>
  </si>
  <si>
    <t>DDJ-F050</t>
  </si>
  <si>
    <t>DDP-F001</t>
  </si>
  <si>
    <t>DDP-F002</t>
  </si>
  <si>
    <t>DDP-F003</t>
  </si>
  <si>
    <t>DDP-F004</t>
  </si>
  <si>
    <t>DDP-F005</t>
  </si>
  <si>
    <t>DDP-F006</t>
  </si>
  <si>
    <t>DDP-F007</t>
  </si>
  <si>
    <t>DDP-F008</t>
  </si>
  <si>
    <t>DDP-F009</t>
  </si>
  <si>
    <t>Alligator Toon</t>
  </si>
  <si>
    <t>DDP-F010</t>
  </si>
  <si>
    <t>DDP-F011</t>
  </si>
  <si>
    <t>DDP-F012</t>
  </si>
  <si>
    <t>DDP-F013</t>
  </si>
  <si>
    <t>DDP-F014</t>
  </si>
  <si>
    <t>DDP-F015</t>
  </si>
  <si>
    <t>DDP-F016</t>
  </si>
  <si>
    <t>DDP-F017</t>
  </si>
  <si>
    <t>DDP-F018</t>
  </si>
  <si>
    <t>DDP-F019</t>
  </si>
  <si>
    <t>DDP-F020</t>
  </si>
  <si>
    <t>DDP-F021</t>
  </si>
  <si>
    <t>DDP-F022</t>
  </si>
  <si>
    <t>DDP-F023</t>
  </si>
  <si>
    <t>DDP-F024</t>
  </si>
  <si>
    <t>DDP-F025</t>
  </si>
  <si>
    <t>DDP-F026</t>
  </si>
  <si>
    <t>DDP-F027</t>
  </si>
  <si>
    <t>DDP-F028</t>
  </si>
  <si>
    <t>DDP-F029</t>
  </si>
  <si>
    <t>DDP-F030</t>
  </si>
  <si>
    <t>DDP-F031</t>
  </si>
  <si>
    <t>DDP-F032</t>
  </si>
  <si>
    <t>DDP-F033</t>
  </si>
  <si>
    <t>DDP-F034</t>
  </si>
  <si>
    <t>DDP-F035</t>
  </si>
  <si>
    <t>DDP-F036</t>
  </si>
  <si>
    <t>DDP-F037</t>
  </si>
  <si>
    <t>DDP-F038</t>
  </si>
  <si>
    <t>DDP-F039</t>
  </si>
  <si>
    <t>DDP-F040</t>
  </si>
  <si>
    <t>DDP-F041</t>
  </si>
  <si>
    <t>DDP-F042</t>
  </si>
  <si>
    <t>DDP-F043</t>
  </si>
  <si>
    <t>DDP-F044</t>
  </si>
  <si>
    <t>DDP-F045</t>
  </si>
  <si>
    <t>DDP-F046</t>
  </si>
  <si>
    <t>DDP-F047</t>
  </si>
  <si>
    <t>DDP-F048</t>
  </si>
  <si>
    <t>DDP-F049</t>
  </si>
  <si>
    <t>DDP-F050</t>
  </si>
  <si>
    <t>SKE-FR001</t>
  </si>
  <si>
    <t>SKE-FR002</t>
  </si>
  <si>
    <t>SKE-FR003</t>
  </si>
  <si>
    <t>SKE-FR004</t>
  </si>
  <si>
    <t>SKE-FR005</t>
  </si>
  <si>
    <t>SKE-FR006</t>
  </si>
  <si>
    <t>SKE-FR007</t>
  </si>
  <si>
    <t>SKE-FR008</t>
  </si>
  <si>
    <t>SKE-FR009</t>
  </si>
  <si>
    <t>SKE-FR010</t>
  </si>
  <si>
    <t>SKE-FR011</t>
  </si>
  <si>
    <t>SKE-FR012</t>
  </si>
  <si>
    <t>SKE-FR013</t>
  </si>
  <si>
    <t>Le Dragon Tapi dans la Caverne</t>
  </si>
  <si>
    <t>SKE-FR014</t>
  </si>
  <si>
    <t>SKE-FR015</t>
  </si>
  <si>
    <t>SKE-FR016</t>
  </si>
  <si>
    <t>SKE-FR017</t>
  </si>
  <si>
    <t>SKE-FR018</t>
  </si>
  <si>
    <t>SKE-FR019</t>
  </si>
  <si>
    <t>SKE-FR020</t>
  </si>
  <si>
    <t>SKE-FR021</t>
  </si>
  <si>
    <t>SKE-FR022</t>
  </si>
  <si>
    <t>Bête Folle à l'Épée</t>
  </si>
  <si>
    <t>SKE-FR023</t>
  </si>
  <si>
    <t>SKE-FR024</t>
  </si>
  <si>
    <t>SKE-FR025</t>
  </si>
  <si>
    <t>SKE-FR026</t>
  </si>
  <si>
    <t>SKE-FR027</t>
  </si>
  <si>
    <t>SKE-FR028</t>
  </si>
  <si>
    <t>SKE-FR029</t>
  </si>
  <si>
    <t>SKE-FR030</t>
  </si>
  <si>
    <t>SKE-FR031</t>
  </si>
  <si>
    <t>SKE-FR032</t>
  </si>
  <si>
    <t>SKE-FR033</t>
  </si>
  <si>
    <t>SKE-FR034</t>
  </si>
  <si>
    <t>SKE-FR035</t>
  </si>
  <si>
    <t>SKE-FR036</t>
  </si>
  <si>
    <t>SKE-FR037</t>
  </si>
  <si>
    <t>SKE-FR038</t>
  </si>
  <si>
    <t>SKE-FR039</t>
  </si>
  <si>
    <t>SKE-FR040</t>
  </si>
  <si>
    <t>SKE-FR041</t>
  </si>
  <si>
    <t>SKE-FR042</t>
  </si>
  <si>
    <t>SKE-FR043</t>
  </si>
  <si>
    <t>SKE-FR044</t>
  </si>
  <si>
    <t>SKE-FR045</t>
  </si>
  <si>
    <t>SKE-FR046</t>
  </si>
  <si>
    <t>SKE-FR047</t>
  </si>
  <si>
    <t>SKE-FR048</t>
  </si>
  <si>
    <t>SKE-FR049</t>
  </si>
  <si>
    <t>SKE-FR050</t>
  </si>
  <si>
    <t>SYE-FR001</t>
  </si>
  <si>
    <t>SYE-FR002</t>
  </si>
  <si>
    <t>SYE-FR003</t>
  </si>
  <si>
    <t>SYE-FR004</t>
  </si>
  <si>
    <t>SYE-FR005</t>
  </si>
  <si>
    <t>SYE-FR006</t>
  </si>
  <si>
    <t>SYE-FR007</t>
  </si>
  <si>
    <t>SYE-FR008</t>
  </si>
  <si>
    <t>SYE-FR009</t>
  </si>
  <si>
    <t>SYE-FR010</t>
  </si>
  <si>
    <t>SYE-FR011</t>
  </si>
  <si>
    <t>SYE-FR012</t>
  </si>
  <si>
    <t>SYE-FR013</t>
  </si>
  <si>
    <t>SYE-FR014</t>
  </si>
  <si>
    <t>SYE-FR015</t>
  </si>
  <si>
    <t>SYE-FR016</t>
  </si>
  <si>
    <t>SYE-FR017</t>
  </si>
  <si>
    <t>SYE-FR018</t>
  </si>
  <si>
    <t>SYE-FR019</t>
  </si>
  <si>
    <t>SYE-FR020</t>
  </si>
  <si>
    <t>SYE-FR021</t>
  </si>
  <si>
    <t>SYE-FR022</t>
  </si>
  <si>
    <t>SYE-FR023</t>
  </si>
  <si>
    <t>SYE-FR024</t>
  </si>
  <si>
    <t>SYE-FR025</t>
  </si>
  <si>
    <t>SYE-FR026</t>
  </si>
  <si>
    <t>SYE-FR027</t>
  </si>
  <si>
    <t>SYE-FR028</t>
  </si>
  <si>
    <t>SYE-FR029</t>
  </si>
  <si>
    <t>SYE-FR030</t>
  </si>
  <si>
    <t>SYE-FR031</t>
  </si>
  <si>
    <t>SYE-FR032</t>
  </si>
  <si>
    <t>SYE-FR033</t>
  </si>
  <si>
    <t>SYE-FR034</t>
  </si>
  <si>
    <t>SYE-FR035</t>
  </si>
  <si>
    <t>SYE-FR036</t>
  </si>
  <si>
    <t>SYE-FR037</t>
  </si>
  <si>
    <t>SYE-FR038</t>
  </si>
  <si>
    <t>SYE-FR039</t>
  </si>
  <si>
    <t>SYE-FR040</t>
  </si>
  <si>
    <t>SYE-FR041</t>
  </si>
  <si>
    <t>SYE-FR042</t>
  </si>
  <si>
    <t>SYE-FR043</t>
  </si>
  <si>
    <t>SYE-FR044</t>
  </si>
  <si>
    <t>SYE-FR045</t>
  </si>
  <si>
    <t>SYE-FR046</t>
  </si>
  <si>
    <t>SYE-FR047</t>
  </si>
  <si>
    <t>SYE-FR048</t>
  </si>
  <si>
    <t>SYE-FR049</t>
  </si>
  <si>
    <t>SYE-FR050</t>
  </si>
  <si>
    <t>YSD-ENS01</t>
  </si>
  <si>
    <t>Elemental Hero Sparkman</t>
  </si>
  <si>
    <t>YSD-FR001</t>
  </si>
  <si>
    <t>YSD-FR002</t>
  </si>
  <si>
    <t>YSD-FR003</t>
  </si>
  <si>
    <t>YSD-FR004</t>
  </si>
  <si>
    <t>YSD-FR005</t>
  </si>
  <si>
    <t>YSD-FR006</t>
  </si>
  <si>
    <t>YSD-FR007</t>
  </si>
  <si>
    <t>YSD-FR008</t>
  </si>
  <si>
    <t>YSD-FR009</t>
  </si>
  <si>
    <t>YSD-FR010</t>
  </si>
  <si>
    <t>YSD-FR011</t>
  </si>
  <si>
    <t>Skelengel</t>
  </si>
  <si>
    <t>YSD-FR012</t>
  </si>
  <si>
    <t>YSD-FR013</t>
  </si>
  <si>
    <t>YSD-FR014</t>
  </si>
  <si>
    <t>YSD-FR015</t>
  </si>
  <si>
    <t>YSD-FR016</t>
  </si>
  <si>
    <t>YSD-FR017</t>
  </si>
  <si>
    <t>YSD-FR018</t>
  </si>
  <si>
    <t>YSD-FR019</t>
  </si>
  <si>
    <t>YSD-FR020</t>
  </si>
  <si>
    <t>YSD-FR021</t>
  </si>
  <si>
    <t>YSD-FR022</t>
  </si>
  <si>
    <t>YSD-FR023</t>
  </si>
  <si>
    <t>YSD-FR024</t>
  </si>
  <si>
    <t>YSD-FR025</t>
  </si>
  <si>
    <t>YSD-FR026</t>
  </si>
  <si>
    <t>YSD-FR027</t>
  </si>
  <si>
    <t>YSD-FR028</t>
  </si>
  <si>
    <t>YSD-FR029</t>
  </si>
  <si>
    <t>YSD-FR030</t>
  </si>
  <si>
    <t>YSD-FR031</t>
  </si>
  <si>
    <t>YSD-FR032</t>
  </si>
  <si>
    <t>YSD-FR033</t>
  </si>
  <si>
    <t>YSD-FR034</t>
  </si>
  <si>
    <t>YSD-FR035</t>
  </si>
  <si>
    <t>YSD-FR036</t>
  </si>
  <si>
    <t>YSD-FR037</t>
  </si>
  <si>
    <t>YSD-FR038</t>
  </si>
  <si>
    <t>YSD-FR039</t>
  </si>
  <si>
    <t>YSD-FR040</t>
  </si>
  <si>
    <t>YSDJ-FR000</t>
  </si>
  <si>
    <t>YSDJ-FR001</t>
  </si>
  <si>
    <t>YSDJ-FR002</t>
  </si>
  <si>
    <t>YSDJ-FR003</t>
  </si>
  <si>
    <t>YSDJ-FR004</t>
  </si>
  <si>
    <t>YSDJ-FR005</t>
  </si>
  <si>
    <t>YSDJ-FR006</t>
  </si>
  <si>
    <t>YSDJ-FR007</t>
  </si>
  <si>
    <t>YSDJ-FR008</t>
  </si>
  <si>
    <t>YSDJ-FR009</t>
  </si>
  <si>
    <t>Momie Venimeuse</t>
  </si>
  <si>
    <t>YSDJ-FR010</t>
  </si>
  <si>
    <t>YSDJ-FR011</t>
  </si>
  <si>
    <t>YSDJ-FR012</t>
  </si>
  <si>
    <t>YSDJ-FR013</t>
  </si>
  <si>
    <t>YSDJ-FR014</t>
  </si>
  <si>
    <t>YSDJ-FR015</t>
  </si>
  <si>
    <t>YSDJ-FR016</t>
  </si>
  <si>
    <t>YSDJ-FR017</t>
  </si>
  <si>
    <t>YSDJ-FR018</t>
  </si>
  <si>
    <t>YSDJ-FR019</t>
  </si>
  <si>
    <t>YSDJ-FR020</t>
  </si>
  <si>
    <t>Cyclopéen Cybernétique</t>
  </si>
  <si>
    <t>YSDJ-FR021</t>
  </si>
  <si>
    <t>YSDJ-FR022</t>
  </si>
  <si>
    <t>YSDJ-FR023</t>
  </si>
  <si>
    <t>YSDJ-FR024</t>
  </si>
  <si>
    <t>YSDJ-FR025</t>
  </si>
  <si>
    <t>YSDJ-FR026</t>
  </si>
  <si>
    <t>YSDJ-FR027</t>
  </si>
  <si>
    <t>YSDJ-FR028</t>
  </si>
  <si>
    <t>YSDJ-FR029</t>
  </si>
  <si>
    <t>YSDJ-FR030</t>
  </si>
  <si>
    <t>YSDJ-FR031</t>
  </si>
  <si>
    <t>YSDJ-FR032</t>
  </si>
  <si>
    <t>YSDJ-FR033</t>
  </si>
  <si>
    <t>YSDJ-FR034</t>
  </si>
  <si>
    <t>YSDJ-FR035</t>
  </si>
  <si>
    <t>YSDJ-FR036</t>
  </si>
  <si>
    <t>YSDJ-FR037</t>
  </si>
  <si>
    <t>YSDJ-FR038</t>
  </si>
  <si>
    <t>YSDJ-FR039</t>
  </si>
  <si>
    <t>YSDJ-FR040</t>
  </si>
  <si>
    <t>YSDS-FR000</t>
  </si>
  <si>
    <t>YSDS-FR001</t>
  </si>
  <si>
    <t>YSDS-FR002</t>
  </si>
  <si>
    <t>Chevalier Robotisé</t>
  </si>
  <si>
    <t>YSDS-FR003</t>
  </si>
  <si>
    <t>YSDS-FR004</t>
  </si>
  <si>
    <t>YSDS-FR005</t>
  </si>
  <si>
    <t>YSDS-FR006</t>
  </si>
  <si>
    <t>YSDS-FR007</t>
  </si>
  <si>
    <t>YSDS-FR008</t>
  </si>
  <si>
    <t>YSDS-FR009</t>
  </si>
  <si>
    <t>YSDS-FR010</t>
  </si>
  <si>
    <t>YSDS-FR011</t>
  </si>
  <si>
    <t>YSDS-FR012</t>
  </si>
  <si>
    <t>YSDS-FR013</t>
  </si>
  <si>
    <t>YSDS-FR014</t>
  </si>
  <si>
    <t>YSDS-FR015</t>
  </si>
  <si>
    <t>YSDS-FR016</t>
  </si>
  <si>
    <t>YSDS-FR017</t>
  </si>
  <si>
    <t>YSDS-FR018</t>
  </si>
  <si>
    <t>YSDS-FR019</t>
  </si>
  <si>
    <t>YSDS-FR020</t>
  </si>
  <si>
    <t>YSDS-FR021</t>
  </si>
  <si>
    <t>YSDS-FR022</t>
  </si>
  <si>
    <t>YSDS-FR023</t>
  </si>
  <si>
    <t>YSDS-FR024</t>
  </si>
  <si>
    <t>YSDS-FR025</t>
  </si>
  <si>
    <t>YSDS-FR026</t>
  </si>
  <si>
    <t>YSDS-FR027</t>
  </si>
  <si>
    <t>YSDS-FR028</t>
  </si>
  <si>
    <t>YSDS-FR029</t>
  </si>
  <si>
    <t>YSDS-FR030</t>
  </si>
  <si>
    <t>YSDS-FR031</t>
  </si>
  <si>
    <t>YSDS-FR032</t>
  </si>
  <si>
    <t>YSDS-FR033</t>
  </si>
  <si>
    <t>YSDS-FR034</t>
  </si>
  <si>
    <t>YSDS-FR035</t>
  </si>
  <si>
    <t>YSDS-FR036</t>
  </si>
  <si>
    <t>YSDS-FR037</t>
  </si>
  <si>
    <t>YSDS-FR038</t>
  </si>
  <si>
    <t>YSDS-FR039</t>
  </si>
  <si>
    <t>YSDS-FR040</t>
  </si>
  <si>
    <t>5DS1-EN043-C</t>
  </si>
  <si>
    <t>Colossal Fighter</t>
  </si>
  <si>
    <t>5DS1-FR001</t>
  </si>
  <si>
    <t>Guerrier Syntoniseur</t>
  </si>
  <si>
    <t>5DS1-FR002</t>
  </si>
  <si>
    <t>Gremlin des Eaux</t>
  </si>
  <si>
    <t>5DS1-FR003</t>
  </si>
  <si>
    <t>5DS1-FR004</t>
  </si>
  <si>
    <t>5DS1-FR005</t>
  </si>
  <si>
    <t>5DS1-FR006</t>
  </si>
  <si>
    <t>5DS1-FR007</t>
  </si>
  <si>
    <t>5DS1-FR008</t>
  </si>
  <si>
    <t>5DS1-FR009</t>
  </si>
  <si>
    <t>5DS1-FR010</t>
  </si>
  <si>
    <t>5DS1-FR011</t>
  </si>
  <si>
    <t>5DS1-FR012</t>
  </si>
  <si>
    <t>5DS1-FR013</t>
  </si>
  <si>
    <t>Dragon Magma</t>
  </si>
  <si>
    <t>5DS1-FR014</t>
  </si>
  <si>
    <t>Magicien des Fréquences</t>
  </si>
  <si>
    <t>5DS1-FR015</t>
  </si>
  <si>
    <t>5DS1-FR016</t>
  </si>
  <si>
    <t>5DS1-FR017</t>
  </si>
  <si>
    <t>5DS1-FR018</t>
  </si>
  <si>
    <t>5DS1-FR019</t>
  </si>
  <si>
    <t>5DS1-FR020</t>
  </si>
  <si>
    <t>Turbo Synchro</t>
  </si>
  <si>
    <t>5DS1-FR021</t>
  </si>
  <si>
    <t>5DS1-FR022</t>
  </si>
  <si>
    <t>Royaume Psychique</t>
  </si>
  <si>
    <t>5DS1-FR023</t>
  </si>
  <si>
    <t>5DS1-FR024</t>
  </si>
  <si>
    <t>5DS1-FR025</t>
  </si>
  <si>
    <t>5DS1-FR026</t>
  </si>
  <si>
    <t>5DS1-FR027</t>
  </si>
  <si>
    <t>5DS1-FR028</t>
  </si>
  <si>
    <t>5DS1-FR029</t>
  </si>
  <si>
    <t>5DS1-FR030</t>
  </si>
  <si>
    <t>5DS1-FR031</t>
  </si>
  <si>
    <t>5DS1-FR032</t>
  </si>
  <si>
    <t>5DS1-FR033</t>
  </si>
  <si>
    <t>5DS1-FR034</t>
  </si>
  <si>
    <t>5DS1-FR035</t>
  </si>
  <si>
    <t>5DS1-FR036</t>
  </si>
  <si>
    <t>5DS1-FR037</t>
  </si>
  <si>
    <t>5DS1-FR038</t>
  </si>
  <si>
    <t>5DS1-FR039</t>
  </si>
  <si>
    <t>5DS1-FR040</t>
  </si>
  <si>
    <t>5DS1-FR041</t>
  </si>
  <si>
    <t>5DS1-FR042</t>
  </si>
  <si>
    <t>Chevalier Gaia, Force de la Terre</t>
  </si>
  <si>
    <t>5DS1-FR043</t>
  </si>
  <si>
    <t>5DS2-FR001</t>
  </si>
  <si>
    <t>5DS2-FR002</t>
  </si>
  <si>
    <t>5DS2-FR003</t>
  </si>
  <si>
    <t>5DS2-FR004</t>
  </si>
  <si>
    <t>Anapelera, Sabre X</t>
  </si>
  <si>
    <t>5DS2-FR005</t>
  </si>
  <si>
    <t>5DS2-FR006</t>
  </si>
  <si>
    <t>5DS2-FR007</t>
  </si>
  <si>
    <t>Dragon Synthoniseur de Puissance</t>
  </si>
  <si>
    <t>5DS2-FR008</t>
  </si>
  <si>
    <t>5DS2-FR009</t>
  </si>
  <si>
    <t>5DS2-FR010</t>
  </si>
  <si>
    <t>5DS2-FR011</t>
  </si>
  <si>
    <t>5DS2-FR012</t>
  </si>
  <si>
    <t>5DS2-FR013</t>
  </si>
  <si>
    <t>5DS2-FR014</t>
  </si>
  <si>
    <t>5DS2-FR015</t>
  </si>
  <si>
    <t>5DS2-FR016</t>
  </si>
  <si>
    <t>5DS2-FR017</t>
  </si>
  <si>
    <t>5DS2-FR018</t>
  </si>
  <si>
    <t>5DS2-FR019</t>
  </si>
  <si>
    <t>5DS2-FR020</t>
  </si>
  <si>
    <t>Galahad, Sabre X</t>
  </si>
  <si>
    <t>5DS2-FR021</t>
  </si>
  <si>
    <t>L'Orgueil des Failbles</t>
  </si>
  <si>
    <t>5DS2-FR022</t>
  </si>
  <si>
    <t>5DS2-FR023</t>
  </si>
  <si>
    <t>5DS2-FR024</t>
  </si>
  <si>
    <t>5DS2-FR025</t>
  </si>
  <si>
    <t>5DS2-FR026</t>
  </si>
  <si>
    <t>5DS2-FR027</t>
  </si>
  <si>
    <t>5DS2-FR028</t>
  </si>
  <si>
    <t>5DS2-FR029</t>
  </si>
  <si>
    <t>5DS2-FR030</t>
  </si>
  <si>
    <t>5DS2-FR031</t>
  </si>
  <si>
    <t>5DS2-FR032</t>
  </si>
  <si>
    <t>5DS2-FR033</t>
  </si>
  <si>
    <t>Ordre de Ralliement de Gottoms</t>
  </si>
  <si>
    <t>5DS2-FR034</t>
  </si>
  <si>
    <t>5DS2-FR035</t>
  </si>
  <si>
    <t>5DS2-FR036</t>
  </si>
  <si>
    <t>5DS2-FR037</t>
  </si>
  <si>
    <t>5DS2-FR038</t>
  </si>
  <si>
    <t>5DS2-FR039</t>
  </si>
  <si>
    <t>5DS2-FR040</t>
  </si>
  <si>
    <t>Ruines Etendues</t>
  </si>
  <si>
    <t>5DS2-FR041</t>
  </si>
  <si>
    <t>5DS2-FR042</t>
  </si>
  <si>
    <t>5DS2-FR043</t>
  </si>
  <si>
    <t>Urbellum, Sabre X</t>
  </si>
  <si>
    <t>5DS3-FR001</t>
  </si>
  <si>
    <t>5DS3-FR002</t>
  </si>
  <si>
    <t>5DS3-FR003</t>
  </si>
  <si>
    <t>5DS3-FR004</t>
  </si>
  <si>
    <t>Guerrier d'Intervention</t>
  </si>
  <si>
    <t>5DS3-FR005</t>
  </si>
  <si>
    <t>5DS3-FR006</t>
  </si>
  <si>
    <t>5DS3-FR007</t>
  </si>
  <si>
    <t>5DS3-FR008</t>
  </si>
  <si>
    <t>5DS3-FR009</t>
  </si>
  <si>
    <t>5DS3-FR010</t>
  </si>
  <si>
    <t>5DS3-FR011</t>
  </si>
  <si>
    <t>5DS3-FR012</t>
  </si>
  <si>
    <t>5DS3-FR013</t>
  </si>
  <si>
    <t>5DS3-FR014</t>
  </si>
  <si>
    <t>5DS3-FR015</t>
  </si>
  <si>
    <t>5DS3-FR016</t>
  </si>
  <si>
    <t>5DS3-FR017</t>
  </si>
  <si>
    <t>5DS3-FR018</t>
  </si>
  <si>
    <t>5DS3-FR019</t>
  </si>
  <si>
    <t>5DS3-FR020</t>
  </si>
  <si>
    <t>5DS3-FR021</t>
  </si>
  <si>
    <t>5DS3-FR022</t>
  </si>
  <si>
    <t>5DS3-FR023</t>
  </si>
  <si>
    <t>5DS3-FR024</t>
  </si>
  <si>
    <t>5DS3-FR025</t>
  </si>
  <si>
    <t>5DS3-FR026</t>
  </si>
  <si>
    <t>5DS3-FR027</t>
  </si>
  <si>
    <t>5DS3-FR028</t>
  </si>
  <si>
    <t>5DS3-FR029</t>
  </si>
  <si>
    <t>Tornade Violente</t>
  </si>
  <si>
    <t>5DS3-FR030</t>
  </si>
  <si>
    <t>5DS3-FR031</t>
  </si>
  <si>
    <t>5DS3-FR032</t>
  </si>
  <si>
    <t>5DS3-FR033</t>
  </si>
  <si>
    <t>5DS3-FR034</t>
  </si>
  <si>
    <t>5DS3-FR035</t>
  </si>
  <si>
    <t>5DS3-FR036</t>
  </si>
  <si>
    <t>5DS3-FR037</t>
  </si>
  <si>
    <t>5DS3-FR038</t>
  </si>
  <si>
    <t>5DS3-FR039</t>
  </si>
  <si>
    <t>5DS3-FR040</t>
  </si>
  <si>
    <t>5DS3-FR041</t>
  </si>
  <si>
    <t>5DS3-FR042</t>
  </si>
  <si>
    <t>Wayne, Sabre X</t>
  </si>
  <si>
    <t>YS11-FR001</t>
  </si>
  <si>
    <t>YS11-FR002</t>
  </si>
  <si>
    <t>YS11-FR003</t>
  </si>
  <si>
    <t>YS11-FR004</t>
  </si>
  <si>
    <t>YS11-FR005</t>
  </si>
  <si>
    <t>YS11-FR006</t>
  </si>
  <si>
    <t>Chevalier Ganbara</t>
  </si>
  <si>
    <t>YS11-FR007</t>
  </si>
  <si>
    <t>Guerrier Rétroaction</t>
  </si>
  <si>
    <t>YS11-FR008</t>
  </si>
  <si>
    <t>Oiseau de Vitesse</t>
  </si>
  <si>
    <t>YS11-FR009</t>
  </si>
  <si>
    <t>Guerrier de la Clé</t>
  </si>
  <si>
    <t>YS11-FR010</t>
  </si>
  <si>
    <t>Tenshin</t>
  </si>
  <si>
    <t>YS11-FR011</t>
  </si>
  <si>
    <t>YS11-FR012</t>
  </si>
  <si>
    <t>YS11-FR013</t>
  </si>
  <si>
    <t>YS11-FR014</t>
  </si>
  <si>
    <t>YS11-FR015</t>
  </si>
  <si>
    <t>YS11-FR016</t>
  </si>
  <si>
    <t>YS11-FR017</t>
  </si>
  <si>
    <t>YS11-FR018</t>
  </si>
  <si>
    <t>YS11-FR019</t>
  </si>
  <si>
    <t>YS11-FR020</t>
  </si>
  <si>
    <t>YS11-FR021</t>
  </si>
  <si>
    <t>YS11-FR022</t>
  </si>
  <si>
    <t>Vagues Harmoniques</t>
  </si>
  <si>
    <t>YS11-FR023</t>
  </si>
  <si>
    <t>Energie Xyz</t>
  </si>
  <si>
    <t>YS11-FR024</t>
  </si>
  <si>
    <t>YS11-FR025</t>
  </si>
  <si>
    <t>YS11-FR026</t>
  </si>
  <si>
    <t>YS11-FR027</t>
  </si>
  <si>
    <t>YS11-FR028</t>
  </si>
  <si>
    <t>Bannière du Courrage</t>
  </si>
  <si>
    <t>YS11-FR029</t>
  </si>
  <si>
    <t>YS11-FR030</t>
  </si>
  <si>
    <t>YS11-FR031</t>
  </si>
  <si>
    <t>Espace Renforcé</t>
  </si>
  <si>
    <t>YS11-FR032</t>
  </si>
  <si>
    <t>YS11-FR033</t>
  </si>
  <si>
    <t>YS11-FR034</t>
  </si>
  <si>
    <t>YS11-FR035</t>
  </si>
  <si>
    <t>YS11-FR036</t>
  </si>
  <si>
    <t>YS11-FR037</t>
  </si>
  <si>
    <t>YS11-FR038</t>
  </si>
  <si>
    <t>YS11-FR039</t>
  </si>
  <si>
    <t>YS11-FR040</t>
  </si>
  <si>
    <t>YS11-FR041</t>
  </si>
  <si>
    <t>YS11-FR042</t>
  </si>
  <si>
    <t>YS11-FR043</t>
  </si>
  <si>
    <t>YS12-FR001</t>
  </si>
  <si>
    <t>YS12-FR002</t>
  </si>
  <si>
    <t>YS12-FR003</t>
  </si>
  <si>
    <t>YS12-FR004</t>
  </si>
  <si>
    <t>YS12-FR005</t>
  </si>
  <si>
    <t>YS12-FR006</t>
  </si>
  <si>
    <t>YS12-FR007</t>
  </si>
  <si>
    <t>YS12-FR008</t>
  </si>
  <si>
    <t>YS12-FR009</t>
  </si>
  <si>
    <t>YS12-FR010</t>
  </si>
  <si>
    <t>YS12-FR011</t>
  </si>
  <si>
    <t>YS12-FR012</t>
  </si>
  <si>
    <t>YS12-FR013</t>
  </si>
  <si>
    <t>YS12-FR014</t>
  </si>
  <si>
    <t>YS12-FR015</t>
  </si>
  <si>
    <t>YS12-FR016</t>
  </si>
  <si>
    <t>YS12-FR017</t>
  </si>
  <si>
    <t>YS12-FR018</t>
  </si>
  <si>
    <t>YS12-FR019</t>
  </si>
  <si>
    <t>YS12-FR020</t>
  </si>
  <si>
    <t>YS12-FR021</t>
  </si>
  <si>
    <t>YS12-FR022</t>
  </si>
  <si>
    <t>YS12-FR023</t>
  </si>
  <si>
    <t>YS12-FR024</t>
  </si>
  <si>
    <t>YS12-FR025</t>
  </si>
  <si>
    <t>YS12-FR026</t>
  </si>
  <si>
    <t>YS12-FR027</t>
  </si>
  <si>
    <t>YS12-FR028</t>
  </si>
  <si>
    <t>YS12-FR029</t>
  </si>
  <si>
    <t>YS12-FR030</t>
  </si>
  <si>
    <t>YS12-FR031</t>
  </si>
  <si>
    <t>YS12-FR032</t>
  </si>
  <si>
    <t>YS12-FR033</t>
  </si>
  <si>
    <t>YS12-FR034</t>
  </si>
  <si>
    <t>YS12-FR035</t>
  </si>
  <si>
    <t>YS12-FR036</t>
  </si>
  <si>
    <t>YS12-FR037</t>
  </si>
  <si>
    <t>YS12-FR038</t>
  </si>
  <si>
    <t>YS12-FR039</t>
  </si>
  <si>
    <t>YS12-FR040</t>
  </si>
  <si>
    <t>YS12-FR041</t>
  </si>
  <si>
    <t>YS12-FR042</t>
  </si>
  <si>
    <t>YS12-FR043</t>
  </si>
  <si>
    <t>YS13-FR001</t>
  </si>
  <si>
    <t>YS13-FR002</t>
  </si>
  <si>
    <t>YS13-FR003</t>
  </si>
  <si>
    <t>YS13-FR004</t>
  </si>
  <si>
    <t>YS13-FR005</t>
  </si>
  <si>
    <t>YS13-FR006</t>
  </si>
  <si>
    <t>Enfant Gagaga</t>
  </si>
  <si>
    <t>YS13-FR007</t>
  </si>
  <si>
    <t>YS13-FR008</t>
  </si>
  <si>
    <t>Corbeau à Griffes Caligo</t>
  </si>
  <si>
    <t>YS13-FR009</t>
  </si>
  <si>
    <t>YS13-FR010</t>
  </si>
  <si>
    <t>YS13-FR011</t>
  </si>
  <si>
    <t>YS13-FR012</t>
  </si>
  <si>
    <t>YS13-FR013</t>
  </si>
  <si>
    <t>YS13-FR014</t>
  </si>
  <si>
    <t>YS13-FR015</t>
  </si>
  <si>
    <t>YS13-FR016</t>
  </si>
  <si>
    <t>YS13-FR017</t>
  </si>
  <si>
    <t>YS13-FR018</t>
  </si>
  <si>
    <t>YS13-FR019</t>
  </si>
  <si>
    <t>YS13-FR020</t>
  </si>
  <si>
    <t>YS13-FR021</t>
  </si>
  <si>
    <t>Epées de Lumière Brûlante</t>
  </si>
  <si>
    <t>YS13-FR022</t>
  </si>
  <si>
    <t>YS13-FR023</t>
  </si>
  <si>
    <t>YS13-FR024</t>
  </si>
  <si>
    <t>YS13-FR025</t>
  </si>
  <si>
    <t>YS13-FR026</t>
  </si>
  <si>
    <t>YS13-FR027</t>
  </si>
  <si>
    <t>YS13-FR028</t>
  </si>
  <si>
    <t>YS13-FR029</t>
  </si>
  <si>
    <t>YS13-FR030</t>
  </si>
  <si>
    <t>YS13-FR031</t>
  </si>
  <si>
    <t>Renaissance Puzzle</t>
  </si>
  <si>
    <t>YS13-FR032</t>
  </si>
  <si>
    <t>Gagagabouclier</t>
  </si>
  <si>
    <t>YS13-FR033</t>
  </si>
  <si>
    <t>YS13-FR034</t>
  </si>
  <si>
    <t>YS13-FR035</t>
  </si>
  <si>
    <t>YS13-FR036</t>
  </si>
  <si>
    <t>YS13-FR037</t>
  </si>
  <si>
    <t>YS13-FR038</t>
  </si>
  <si>
    <t>YS13-FR039</t>
  </si>
  <si>
    <t>YS13-FR040</t>
  </si>
  <si>
    <t>YS13-FR041</t>
  </si>
  <si>
    <t>YS13-FR042</t>
  </si>
  <si>
    <t>YS13-FRV01</t>
  </si>
  <si>
    <t>Numéro C39 : Rayon Utopie V</t>
  </si>
  <si>
    <t>YS13-FRV02</t>
  </si>
  <si>
    <t>Force de Barian Restreinte Magie-Rang-Plus</t>
  </si>
  <si>
    <t>YS13-FRV03</t>
  </si>
  <si>
    <t>ZW - Serres d'Aigle</t>
  </si>
  <si>
    <t>YS13-FRV04</t>
  </si>
  <si>
    <t>Lancier Ganbara</t>
  </si>
  <si>
    <t>YS13-FRV05</t>
  </si>
  <si>
    <t>Insecte Mordant</t>
  </si>
  <si>
    <t>YS13-FRV06</t>
  </si>
  <si>
    <t>YS13-FRV07</t>
  </si>
  <si>
    <t>YS13-FRV08</t>
  </si>
  <si>
    <t>YS13-FRV09</t>
  </si>
  <si>
    <t>YS13-FRV10</t>
  </si>
  <si>
    <t>Elfe Étincelant</t>
  </si>
  <si>
    <t>YS13-FRV11</t>
  </si>
  <si>
    <t>YS13-FRV12</t>
  </si>
  <si>
    <t>YS13-FRV13</t>
  </si>
  <si>
    <t>YS13-FRV14</t>
  </si>
  <si>
    <t>YS13-FRV15</t>
  </si>
  <si>
    <t>YSKR-FR001</t>
  </si>
  <si>
    <t>YSKR-FR002</t>
  </si>
  <si>
    <t>YSKR-FR003</t>
  </si>
  <si>
    <t>YSKR-FR004</t>
  </si>
  <si>
    <t>YSKR-FR005</t>
  </si>
  <si>
    <t>YSKR-FR006</t>
  </si>
  <si>
    <t>YSKR-FR007</t>
  </si>
  <si>
    <t>YSKR-FR008</t>
  </si>
  <si>
    <t>YSKR-FR009</t>
  </si>
  <si>
    <t>YSKR-FR010</t>
  </si>
  <si>
    <t>Marauseur Vorse</t>
  </si>
  <si>
    <t>YSKR-FR011</t>
  </si>
  <si>
    <t>YSKR-FR012</t>
  </si>
  <si>
    <t>YSKR-FR013</t>
  </si>
  <si>
    <t>YSKR-FR014</t>
  </si>
  <si>
    <t>YSKR-FR015</t>
  </si>
  <si>
    <t>YSKR-FR016</t>
  </si>
  <si>
    <t>YSKR-FR017</t>
  </si>
  <si>
    <t>YSKR-FR018</t>
  </si>
  <si>
    <t>YSKR-FR019</t>
  </si>
  <si>
    <t>YSKR-FR020</t>
  </si>
  <si>
    <t>YSKR-FR021</t>
  </si>
  <si>
    <t>YSKR-FR022</t>
  </si>
  <si>
    <t>YSKR-FR023</t>
  </si>
  <si>
    <t>YSKR-FR024</t>
  </si>
  <si>
    <t>YSKR-FR025</t>
  </si>
  <si>
    <t>YSKR-FR026</t>
  </si>
  <si>
    <t>YSKR-FR027</t>
  </si>
  <si>
    <t>YSKR-FR028</t>
  </si>
  <si>
    <t>YSKR-FR029</t>
  </si>
  <si>
    <t>YSKR-FR030</t>
  </si>
  <si>
    <t>YSKR-FR031</t>
  </si>
  <si>
    <t>YSKR-FR032</t>
  </si>
  <si>
    <t>YSKR-FR033</t>
  </si>
  <si>
    <t>YSKR-FR034</t>
  </si>
  <si>
    <t>YSKR-FR035</t>
  </si>
  <si>
    <t>YSKR-FR036</t>
  </si>
  <si>
    <t>YSKR-FR037</t>
  </si>
  <si>
    <t>YSKR-FR038</t>
  </si>
  <si>
    <t>YSKR-FR039</t>
  </si>
  <si>
    <t>YSKR-FR040</t>
  </si>
  <si>
    <t>YSKR-FR041</t>
  </si>
  <si>
    <t>YSKR-FR042</t>
  </si>
  <si>
    <t>YSKR-FR043</t>
  </si>
  <si>
    <t>YSKR-FR044</t>
  </si>
  <si>
    <t>YSKR-FR045</t>
  </si>
  <si>
    <t>YSKR-FR046</t>
  </si>
  <si>
    <t>YSKR-FR047</t>
  </si>
  <si>
    <t>YSKR-FR048</t>
  </si>
  <si>
    <t>YSYR-FR001</t>
  </si>
  <si>
    <t>YSYR-FR002</t>
  </si>
  <si>
    <t>YSYR-FR003</t>
  </si>
  <si>
    <t>YSYR-FR004</t>
  </si>
  <si>
    <t>YSYR-FR005</t>
  </si>
  <si>
    <t>YSYR-FR006</t>
  </si>
  <si>
    <t>YSYR-FR007</t>
  </si>
  <si>
    <t>YSYR-FR008</t>
  </si>
  <si>
    <t>YSYR-FR009</t>
  </si>
  <si>
    <t>YSYR-FR010</t>
  </si>
  <si>
    <t>Coccinelle des Damnés à 4 Etoiles</t>
  </si>
  <si>
    <t>YSYR-FR011</t>
  </si>
  <si>
    <t>YSYR-FR012</t>
  </si>
  <si>
    <t>YSYR-FR013</t>
  </si>
  <si>
    <t>YSYR-FR014</t>
  </si>
  <si>
    <t>YSYR-FR015</t>
  </si>
  <si>
    <t>YSYR-FR016</t>
  </si>
  <si>
    <t>YSYR-FR017</t>
  </si>
  <si>
    <t>YSYR-FR018</t>
  </si>
  <si>
    <t>YSYR-FR019</t>
  </si>
  <si>
    <t>YSYR-FR020</t>
  </si>
  <si>
    <t>YSYR-FR021</t>
  </si>
  <si>
    <t>YSYR-FR022</t>
  </si>
  <si>
    <t>YSYR-FR023</t>
  </si>
  <si>
    <t>Valkyrie de Magicien</t>
  </si>
  <si>
    <t>YSYR-FR024</t>
  </si>
  <si>
    <t>YSYR-FR025</t>
  </si>
  <si>
    <t>YSYR-FR026</t>
  </si>
  <si>
    <t>YSYR-FR027</t>
  </si>
  <si>
    <t>YSYR-FR028</t>
  </si>
  <si>
    <t>YSYR-FR029</t>
  </si>
  <si>
    <t>YSYR-FR030</t>
  </si>
  <si>
    <t>YSYR-FR031</t>
  </si>
  <si>
    <t>YSYR-FR032</t>
  </si>
  <si>
    <t>YSYR-FR033</t>
  </si>
  <si>
    <t>YSYR-FR034</t>
  </si>
  <si>
    <t>Anciens Règlements</t>
  </si>
  <si>
    <t>YSYR-FR035</t>
  </si>
  <si>
    <t>YSYR-FR036</t>
  </si>
  <si>
    <t>YSYR-FR037</t>
  </si>
  <si>
    <t>YSYR-FR038</t>
  </si>
  <si>
    <t>YSYR-FR039</t>
  </si>
  <si>
    <t>YSYR-FR040</t>
  </si>
  <si>
    <t>YSYR-FR041</t>
  </si>
  <si>
    <t>YSYR-FR042</t>
  </si>
  <si>
    <t>YSYR-FR043</t>
  </si>
  <si>
    <t>YSYR-FR044</t>
  </si>
  <si>
    <t>YSYR-FR045</t>
  </si>
  <si>
    <t>YSYR-FR046</t>
  </si>
  <si>
    <t>YS14-FR001</t>
  </si>
  <si>
    <t>YS14-FR002</t>
  </si>
  <si>
    <t>YS14-FR003</t>
  </si>
  <si>
    <t>YS14-FR004</t>
  </si>
  <si>
    <t>YS14-FR005</t>
  </si>
  <si>
    <t>YS14-FR006</t>
  </si>
  <si>
    <t>YS14-FR007</t>
  </si>
  <si>
    <t>YS14-FR008</t>
  </si>
  <si>
    <t>YS14-FR009</t>
  </si>
  <si>
    <t>Magicien Observateur des Etoiles</t>
  </si>
  <si>
    <t>YS14-FR010</t>
  </si>
  <si>
    <t>Magicien Observateur du Temps</t>
  </si>
  <si>
    <t>YS14-FR011</t>
  </si>
  <si>
    <t>Ether, le Dragon Eveilleur</t>
  </si>
  <si>
    <t>YS14-FR012</t>
  </si>
  <si>
    <t>Ventdra, le Guerrier Eveillé</t>
  </si>
  <si>
    <t>YS14-FR013</t>
  </si>
  <si>
    <t>Arnis, le Guerrier Eveillé</t>
  </si>
  <si>
    <t>YS14-FR014</t>
  </si>
  <si>
    <t>Terratiger, le Guerrier Eveillé</t>
  </si>
  <si>
    <t>YS14-FR015</t>
  </si>
  <si>
    <t>Hydrotortoise, le Guerrier Eveillé</t>
  </si>
  <si>
    <t>YS14-FR016</t>
  </si>
  <si>
    <t>Invocateur Dragon d'Or</t>
  </si>
  <si>
    <t>YS14-FR017</t>
  </si>
  <si>
    <t>Invocateur Dragon Bleu</t>
  </si>
  <si>
    <t>YS14-FR018</t>
  </si>
  <si>
    <t>Invocatrice Moineau Rouge</t>
  </si>
  <si>
    <t>YS14-FR019</t>
  </si>
  <si>
    <t>Invocateur Tigre Blanc</t>
  </si>
  <si>
    <t>YS14-FR020</t>
  </si>
  <si>
    <t>Invocateur Tortue Verte</t>
  </si>
  <si>
    <t>YS14-FR021</t>
  </si>
  <si>
    <t>Mur de Magie Enchanteur</t>
  </si>
  <si>
    <t>YS14-FR022</t>
  </si>
  <si>
    <t>Unité de Ravitaillement</t>
  </si>
  <si>
    <t>YS14-FR023</t>
  </si>
  <si>
    <t>YS14-FR024</t>
  </si>
  <si>
    <t>YS14-FR025</t>
  </si>
  <si>
    <t>YS14-FR026</t>
  </si>
  <si>
    <t>YS14-FR027</t>
  </si>
  <si>
    <t>YS14-FR028</t>
  </si>
  <si>
    <t>YS14-FR029</t>
  </si>
  <si>
    <t>YS14-FR030</t>
  </si>
  <si>
    <t>YS14-FR031</t>
  </si>
  <si>
    <t>YS14-FR032</t>
  </si>
  <si>
    <t>YS14-FR033</t>
  </si>
  <si>
    <t>YS14-FR034</t>
  </si>
  <si>
    <t>YS14-FR035</t>
  </si>
  <si>
    <t>YS14-FR036</t>
  </si>
  <si>
    <t>YS14-FR037</t>
  </si>
  <si>
    <t>YS14-FR038</t>
  </si>
  <si>
    <t>YS14-FR039</t>
  </si>
  <si>
    <t>YS14-FR040</t>
  </si>
  <si>
    <t>YS14-FRA01</t>
  </si>
  <si>
    <t>Dragon aux Yeux Impairs</t>
  </si>
  <si>
    <t>YS14-FRA02</t>
  </si>
  <si>
    <t>YS14-FRA03</t>
  </si>
  <si>
    <t>YS14-FRA04</t>
  </si>
  <si>
    <t>YS14-FRA05</t>
  </si>
  <si>
    <t>YS14-FRA06</t>
  </si>
  <si>
    <t>YS14-FRA07</t>
  </si>
  <si>
    <t>YS14-FRA08</t>
  </si>
  <si>
    <t>YS14-FRA09</t>
  </si>
  <si>
    <t>YS14-FRA10</t>
  </si>
  <si>
    <t>YS14-FRA11</t>
  </si>
  <si>
    <t>YS14-FRA12</t>
  </si>
  <si>
    <t>YS14-FRA13</t>
  </si>
  <si>
    <t>YS14-FRA14</t>
  </si>
  <si>
    <t>YS14-FRA15</t>
  </si>
  <si>
    <t>FL1-EN001</t>
  </si>
  <si>
    <t>FL1-EN002</t>
  </si>
  <si>
    <t>FL1-EN003</t>
  </si>
  <si>
    <t>MC1-EN001</t>
  </si>
  <si>
    <t>MC1-EN002</t>
  </si>
  <si>
    <t>MC1-EN003</t>
  </si>
  <si>
    <t>MC1-EN004</t>
  </si>
  <si>
    <t>MC1-EN005</t>
  </si>
  <si>
    <t>MC1-EN006</t>
  </si>
  <si>
    <t>MC2-EN001</t>
  </si>
  <si>
    <t>MC2-EN002</t>
  </si>
  <si>
    <t>MC2-EN003</t>
  </si>
  <si>
    <t>MC2-EN004</t>
  </si>
  <si>
    <t>Black Luster Soldier - Envoy of the Beginning</t>
  </si>
  <si>
    <t>MC2-EN005</t>
  </si>
  <si>
    <t>Blowback Dragon</t>
  </si>
  <si>
    <t>MC2-EN006</t>
  </si>
  <si>
    <t>Theinen the Great Sphinx</t>
  </si>
  <si>
    <t>JMP-EN005</t>
  </si>
  <si>
    <t>GSE-EN001</t>
  </si>
  <si>
    <t>DPK-FRSE1</t>
  </si>
  <si>
    <t>DPK-FRSE2</t>
  </si>
  <si>
    <t>Carte au Trésor</t>
  </si>
  <si>
    <t>DPK-FRSE3</t>
  </si>
  <si>
    <t>Esprit du Héros</t>
  </si>
  <si>
    <t>DMG-001</t>
  </si>
  <si>
    <t>GXNG-EN001</t>
  </si>
  <si>
    <t>UE02-EN001</t>
  </si>
  <si>
    <t>Dragon Master Knight</t>
  </si>
  <si>
    <t>LDPP-EN001</t>
  </si>
  <si>
    <t>Light and Darkness Dragon</t>
  </si>
  <si>
    <t>TWED-FR001</t>
  </si>
  <si>
    <t>LC01-EN001</t>
  </si>
  <si>
    <t>Obelisk the Tormentor</t>
  </si>
  <si>
    <t>LC01-EN002</t>
  </si>
  <si>
    <t>Slifer the Sky Dragon</t>
  </si>
  <si>
    <t>LC01-EN003</t>
  </si>
  <si>
    <t>The Winged Dragon of Ra</t>
  </si>
  <si>
    <t>LC01-EN004</t>
  </si>
  <si>
    <t>LC01-EN005</t>
  </si>
  <si>
    <t>LC01-EN006</t>
  </si>
  <si>
    <t>XSPU-EN001</t>
  </si>
  <si>
    <t>XX-Saber Fulhelmknight</t>
  </si>
  <si>
    <t>DPCT-FR005</t>
  </si>
  <si>
    <t>Fitzgerald de Glace</t>
  </si>
  <si>
    <t>DPC5-FR001</t>
  </si>
  <si>
    <t>DPC5-FR002</t>
  </si>
  <si>
    <t>DPC5-FR003</t>
  </si>
  <si>
    <t>HASE-FR001</t>
  </si>
  <si>
    <t>HASE-FR002</t>
  </si>
  <si>
    <t>LC02-EN001</t>
  </si>
  <si>
    <t>LC02-EN002</t>
  </si>
  <si>
    <t>LC02-EN003</t>
  </si>
  <si>
    <t>LC02-EN004</t>
  </si>
  <si>
    <t>Darklord Asmodeus</t>
  </si>
  <si>
    <t>LC02-EN005</t>
  </si>
  <si>
    <t>Darklord Superbia</t>
  </si>
  <si>
    <t>LC02-EN006</t>
  </si>
  <si>
    <t>Darklord Edeh Arae</t>
  </si>
  <si>
    <t>LC02-EN007</t>
  </si>
  <si>
    <t>Cyber Larva</t>
  </si>
  <si>
    <t>LC02-EN008</t>
  </si>
  <si>
    <t>Lion Alligator</t>
  </si>
  <si>
    <t>LC02-EN009</t>
  </si>
  <si>
    <t>Spawn Alligator</t>
  </si>
  <si>
    <t>LC02-EN010</t>
  </si>
  <si>
    <t>Elemental HERO Great Tornado</t>
  </si>
  <si>
    <t>LC02-EN011</t>
  </si>
  <si>
    <t>Parallel World Fusion</t>
  </si>
  <si>
    <t>LC02-EN012</t>
  </si>
  <si>
    <t>Dragonic Tactics</t>
  </si>
  <si>
    <t>LC02-EN013</t>
  </si>
  <si>
    <t>Court of Justice</t>
  </si>
  <si>
    <t>SAAS-EN001</t>
  </si>
  <si>
    <t>Elder of the Six Samurai</t>
  </si>
  <si>
    <t>H5SE-FR001</t>
  </si>
  <si>
    <t>H5SE-FR002</t>
  </si>
  <si>
    <t>Gungnir, Dragon de la Barrière de Glace</t>
  </si>
  <si>
    <t>LC03-FR001</t>
  </si>
  <si>
    <t>Le Sceau d'Orichalque</t>
  </si>
  <si>
    <t>LC03-FR002</t>
  </si>
  <si>
    <t>LC03-FR003</t>
  </si>
  <si>
    <t>LC03-FR004</t>
  </si>
  <si>
    <t>LC03-FR005</t>
  </si>
  <si>
    <t>Jeton (Gorz, l'Emissaire des Ténèbres)</t>
  </si>
  <si>
    <t>Jeton</t>
  </si>
  <si>
    <t>LC03-FR006</t>
  </si>
  <si>
    <t>Jeton (Kuriboh)</t>
  </si>
  <si>
    <t>LC03-FR007</t>
  </si>
  <si>
    <t>LC04-FR001</t>
  </si>
  <si>
    <t>Spadassin des Flammes Bleues</t>
  </si>
  <si>
    <t>LC04-FR002</t>
  </si>
  <si>
    <t>Dame Harpie en Formation Phoenix</t>
  </si>
  <si>
    <t>LC04-FR003</t>
  </si>
  <si>
    <t>Carte de la Dernière Volonté</t>
  </si>
  <si>
    <t>LC04-FR004</t>
  </si>
  <si>
    <t>Jeton (Bouc Emissaire Bleu)</t>
  </si>
  <si>
    <t>LC04-FR005</t>
  </si>
  <si>
    <t>Jeton (Bouc Emissaire Orange)</t>
  </si>
  <si>
    <t>LC04-FR006</t>
  </si>
  <si>
    <t>Jeton (Bouc Emissaire Rose)</t>
  </si>
  <si>
    <t>LC04-FR007</t>
  </si>
  <si>
    <t>Jeton (Bouc Emissaire Jaune)</t>
  </si>
  <si>
    <t>LC04-FR008</t>
  </si>
  <si>
    <t>Jeton (Agneaux Egarés Blanc)</t>
  </si>
  <si>
    <t>LC04-FR009</t>
  </si>
  <si>
    <t>Jeton (Agneaux Egarés Rose)</t>
  </si>
  <si>
    <t>FFSE-EN001</t>
  </si>
  <si>
    <t>Fire Formation - Tenki</t>
  </si>
  <si>
    <t>LC05-FR001</t>
  </si>
  <si>
    <t>Jörmungandr, Seprent Nordique</t>
  </si>
  <si>
    <t>LC05-FR002</t>
  </si>
  <si>
    <t>Fenrir, Loup Nordique</t>
  </si>
  <si>
    <t>LC05-FR003</t>
  </si>
  <si>
    <t>Flash Poussière d'Etoile</t>
  </si>
  <si>
    <t>LC05-FR004</t>
  </si>
  <si>
    <t>LC05-FR005</t>
  </si>
  <si>
    <t>Dragon Quasar Filant</t>
  </si>
  <si>
    <t>NKRT-FR001</t>
  </si>
  <si>
    <t>Platinium Rare</t>
  </si>
  <si>
    <t>Merlin</t>
  </si>
  <si>
    <t>NKRT-FR002</t>
  </si>
  <si>
    <t>Bedwyr le Chevalier Noble</t>
  </si>
  <si>
    <t>NKRT-FR003</t>
  </si>
  <si>
    <t>NKRT-FR004</t>
  </si>
  <si>
    <t>NKRT-FR005</t>
  </si>
  <si>
    <t>NKRT-FR006</t>
  </si>
  <si>
    <t>NKRT-FR007</t>
  </si>
  <si>
    <t>NKRT-FR008</t>
  </si>
  <si>
    <t>NKRT-FR009</t>
  </si>
  <si>
    <t>NKRT-FR010</t>
  </si>
  <si>
    <t>NKRT-FR011</t>
  </si>
  <si>
    <t>NKRT-FR012</t>
  </si>
  <si>
    <t>NKRT-FR013</t>
  </si>
  <si>
    <t>NKRT-FR014</t>
  </si>
  <si>
    <t>NKRT-FR015</t>
  </si>
  <si>
    <t>NKRT-FR016</t>
  </si>
  <si>
    <t>NKRT-FR017</t>
  </si>
  <si>
    <t>Dernier Chapitre du Chevalier Noble</t>
  </si>
  <si>
    <t>NKRT-FR018</t>
  </si>
  <si>
    <t>NKRT-FR019</t>
  </si>
  <si>
    <t>NKRT-FR020</t>
  </si>
  <si>
    <t>NKRT-FR021</t>
  </si>
  <si>
    <t>NKRT-FR022</t>
  </si>
  <si>
    <t>NKRT-FR023</t>
  </si>
  <si>
    <t>NKRT-FR024</t>
  </si>
  <si>
    <t>NKRT-FR025</t>
  </si>
  <si>
    <t>NKRT-FR026</t>
  </si>
  <si>
    <t>NKRT-FR027</t>
  </si>
  <si>
    <t>NKRT-FR028</t>
  </si>
  <si>
    <t>NKRT-FR029</t>
  </si>
  <si>
    <t>NKRT-FR030</t>
  </si>
  <si>
    <t>NKRT-FR031</t>
  </si>
  <si>
    <t>NKRT-FR032</t>
  </si>
  <si>
    <t>NKRT-FR033</t>
  </si>
  <si>
    <t>NKRT-FR034</t>
  </si>
  <si>
    <t>NKRT-FR035</t>
  </si>
  <si>
    <t>NKRT-FR036</t>
  </si>
  <si>
    <t>NKRT-FR037</t>
  </si>
  <si>
    <t>NKRT-FR038</t>
  </si>
  <si>
    <t>NKRT-FR039</t>
  </si>
  <si>
    <t>NKRT-FR040</t>
  </si>
  <si>
    <t>NKRT-FR041</t>
  </si>
  <si>
    <t>NKRT-FR042</t>
  </si>
  <si>
    <t>NKRT-FR043</t>
  </si>
  <si>
    <t>NKRT-FR044</t>
  </si>
  <si>
    <t>Type</t>
  </si>
  <si>
    <t>Edition Spéciale</t>
  </si>
  <si>
    <t>TKN1-EN001</t>
  </si>
  <si>
    <t>Token (Blue Sheep)</t>
  </si>
  <si>
    <t>TKN1-EN002</t>
  </si>
  <si>
    <t>Token (Yellow Sheep)</t>
  </si>
  <si>
    <t>TKN1-EN003</t>
  </si>
  <si>
    <t>Token (Orange Sheep)</t>
  </si>
  <si>
    <t>TKN1-EN004</t>
  </si>
  <si>
    <t>Token (Pink Sheep)</t>
  </si>
  <si>
    <t>TKN2-EN001</t>
  </si>
  <si>
    <t>Token (Green Ojama)</t>
  </si>
  <si>
    <t>TKN2-EN002</t>
  </si>
  <si>
    <t>Token (Yellow Ojama)</t>
  </si>
  <si>
    <t>TKN2-EN003</t>
  </si>
  <si>
    <t>Token (Black Ojama)</t>
  </si>
  <si>
    <t>TKN3-FR001</t>
  </si>
  <si>
    <t>Jeton (Golem Broyeur)</t>
  </si>
  <si>
    <t>TKN3-FR002</t>
  </si>
  <si>
    <t>Jeton (Chasse-Ciel Fantôme)</t>
  </si>
  <si>
    <t>TKN3-FR003</t>
  </si>
  <si>
    <t>Jeton (Force Arcane XVII - La Lune)</t>
  </si>
  <si>
    <t>TKN3-FR004</t>
  </si>
  <si>
    <t>Jeton (Rose Démoniaque de Génération)</t>
  </si>
  <si>
    <t>TKN3-FR005</t>
  </si>
  <si>
    <t>Jeton (Graines de Rose Démoniaque)</t>
  </si>
  <si>
    <t>TKN3-FR006</t>
  </si>
  <si>
    <t>Jeton (Double Je - Héros de la Destinée)</t>
  </si>
  <si>
    <t>TKN3-FR007</t>
  </si>
  <si>
    <t>Jeton (Raviel, Empereur des Phantasmes)</t>
  </si>
  <si>
    <t>TKN3-FR008</t>
  </si>
  <si>
    <t>Jeton (Agneaux Egarés)</t>
  </si>
  <si>
    <t>TKN3-FR009</t>
  </si>
  <si>
    <t>Jeton (Sanctuaire du Démon)</t>
  </si>
  <si>
    <t>TKN4-EN001</t>
  </si>
  <si>
    <t>Token (Yu-Gi-Oh! 5D'S National Championship 2009)</t>
  </si>
  <si>
    <t>TKN4-EN002</t>
  </si>
  <si>
    <t>Token (Yu-Gi-Oh! Championship Series)</t>
  </si>
  <si>
    <t>TKN4-EN003</t>
  </si>
  <si>
    <t>TKN4-EN004</t>
  </si>
  <si>
    <t>Token (Top Cossy Duelist)</t>
  </si>
  <si>
    <t>TKN4-EN005</t>
  </si>
  <si>
    <t>TKN4-EN015</t>
  </si>
  <si>
    <t>Token (Judge)</t>
  </si>
  <si>
    <t>TKN4-EN017</t>
  </si>
  <si>
    <t>TKN4-EN020</t>
  </si>
  <si>
    <t>TKN4-EN021</t>
  </si>
  <si>
    <t>TKN4-EN022</t>
  </si>
  <si>
    <t>TKN4-EN023</t>
  </si>
  <si>
    <t>TKN4-EN024</t>
  </si>
  <si>
    <t>TKN4-EN008</t>
  </si>
  <si>
    <t>TKN4-EN009</t>
  </si>
  <si>
    <t>TKN4-EN010</t>
  </si>
  <si>
    <t>TKN4-EN011</t>
  </si>
  <si>
    <t>Token (Blue Ojama)</t>
  </si>
  <si>
    <t>TKN4-EN012</t>
  </si>
  <si>
    <t>Token (Red Ojama)</t>
  </si>
  <si>
    <t>TKN4-EN013</t>
  </si>
  <si>
    <t>Token (Mecha Phantom Beast)</t>
  </si>
  <si>
    <t>TKN4-EN014</t>
  </si>
  <si>
    <t>Token (Battle City)</t>
  </si>
  <si>
    <t>TKN4-EN016</t>
  </si>
  <si>
    <t>Token (Zane)</t>
  </si>
  <si>
    <t>TKN4-EN018</t>
  </si>
  <si>
    <t>Token (Marik)</t>
  </si>
  <si>
    <t>TKN4-EN019</t>
  </si>
  <si>
    <t>Token (Jaden)</t>
  </si>
  <si>
    <t>ANPR-ENTK1</t>
  </si>
  <si>
    <t>Token (Damage Translation)</t>
  </si>
  <si>
    <t>SOVR-ENTK1</t>
  </si>
  <si>
    <t>Token (Limit Impulse)</t>
  </si>
  <si>
    <t>SOVR-ENTK2</t>
  </si>
  <si>
    <t>Token (Spider Egg)</t>
  </si>
  <si>
    <t>ABPF-ENTK1</t>
  </si>
  <si>
    <t>Token (Offering to the Immortals)</t>
  </si>
  <si>
    <t>DDS-001</t>
  </si>
  <si>
    <t>DDS-002</t>
  </si>
  <si>
    <t>DDS-003</t>
  </si>
  <si>
    <t>DDS-004</t>
  </si>
  <si>
    <t>DDS-005</t>
  </si>
  <si>
    <t>Acid Trap Hole</t>
  </si>
  <si>
    <t>DDS-006</t>
  </si>
  <si>
    <t>GBI-001</t>
  </si>
  <si>
    <t>GBI-002</t>
  </si>
  <si>
    <t>GBI-003</t>
  </si>
  <si>
    <t>EDS-001</t>
  </si>
  <si>
    <t>EDS-002</t>
  </si>
  <si>
    <t>Graceful Dice</t>
  </si>
  <si>
    <t>EDS-003</t>
  </si>
  <si>
    <t>Skull Dice</t>
  </si>
  <si>
    <t>FMR-001</t>
  </si>
  <si>
    <t>Red-Eyes Black Metal Dragon</t>
  </si>
  <si>
    <t>FMR-002</t>
  </si>
  <si>
    <t>Harpie's Pet Dragon</t>
  </si>
  <si>
    <t>FMR-003</t>
  </si>
  <si>
    <t>SDD-001</t>
  </si>
  <si>
    <t>Valkyrion the Magna Warrior</t>
  </si>
  <si>
    <t>SDD-002</t>
  </si>
  <si>
    <t>Sinister Serpent</t>
  </si>
  <si>
    <t>SDD-003</t>
  </si>
  <si>
    <t>Harpie's Feather Duster</t>
  </si>
  <si>
    <t>SDD-E001</t>
  </si>
  <si>
    <t>SDD-E002</t>
  </si>
  <si>
    <t>SDD-E003</t>
  </si>
  <si>
    <t>PCY-F001</t>
  </si>
  <si>
    <t>PCY-F002</t>
  </si>
  <si>
    <t>Parfum Anti-Magie</t>
  </si>
  <si>
    <t>PCY-F003</t>
  </si>
  <si>
    <t>PCY-F004</t>
  </si>
  <si>
    <t>PCY-F005</t>
  </si>
  <si>
    <t>TSC-001</t>
  </si>
  <si>
    <t>Perfectly Ultimate Great Moth</t>
  </si>
  <si>
    <t>TSC-002</t>
  </si>
  <si>
    <t>TSC-003</t>
  </si>
  <si>
    <t>TSC-F001</t>
  </si>
  <si>
    <t>TSC-F002</t>
  </si>
  <si>
    <t>Dé Grâcieux</t>
  </si>
  <si>
    <t>TSC-F003</t>
  </si>
  <si>
    <t>WC4-001</t>
  </si>
  <si>
    <t>Fairy King Truesdale</t>
  </si>
  <si>
    <t>WC4-002</t>
  </si>
  <si>
    <t>Kinetic Soldier</t>
  </si>
  <si>
    <t>WC4-003</t>
  </si>
  <si>
    <t>WC4-F001</t>
  </si>
  <si>
    <t>WC4-F002</t>
  </si>
  <si>
    <t>WC4-F003</t>
  </si>
  <si>
    <t>PCK-F001</t>
  </si>
  <si>
    <t>PCK-F002</t>
  </si>
  <si>
    <t>PCK-F003</t>
  </si>
  <si>
    <t>Sceau des Anciens</t>
  </si>
  <si>
    <t>ROD-EN001</t>
  </si>
  <si>
    <t>Dark Magician Knight</t>
  </si>
  <si>
    <t>Parallel Rare</t>
  </si>
  <si>
    <t>ROD-EN002</t>
  </si>
  <si>
    <t>Knight's Title</t>
  </si>
  <si>
    <t>ROD-EN003</t>
  </si>
  <si>
    <t>Sage's Stone </t>
  </si>
  <si>
    <t>ROD-FR001</t>
  </si>
  <si>
    <t>ROD-FR002</t>
  </si>
  <si>
    <t>ROD-FR003</t>
  </si>
  <si>
    <t>DOR-F001</t>
  </si>
  <si>
    <t>DOR-F002</t>
  </si>
  <si>
    <t>DOR-F003</t>
  </si>
  <si>
    <t>PCJ-FR001</t>
  </si>
  <si>
    <t>PCJ-FR002</t>
  </si>
  <si>
    <t>PCJ-FR003</t>
  </si>
  <si>
    <t>Epée de l'Âme Draconique</t>
  </si>
  <si>
    <t>TFK-001</t>
  </si>
  <si>
    <t>TFK-002</t>
  </si>
  <si>
    <t>TFK-003</t>
  </si>
  <si>
    <t>Goblin Fan</t>
  </si>
  <si>
    <t>TFK-FR001</t>
  </si>
  <si>
    <t>Roi des Fées Truesdale</t>
  </si>
  <si>
    <t>TFK-FR002</t>
  </si>
  <si>
    <t>TFK-FR003</t>
  </si>
  <si>
    <t>DOD-001</t>
  </si>
  <si>
    <t>DOD-002</t>
  </si>
  <si>
    <t>DOD-003</t>
  </si>
  <si>
    <t>DOD-FR001</t>
  </si>
  <si>
    <t>DOD-FR002</t>
  </si>
  <si>
    <t>DOD-FR003</t>
  </si>
  <si>
    <t>CMC-FR001</t>
  </si>
  <si>
    <t>CMC-FR002</t>
  </si>
  <si>
    <t>Marteau Inferno</t>
  </si>
  <si>
    <t>CMC-FR003</t>
  </si>
  <si>
    <t>Teva</t>
  </si>
  <si>
    <t>WC5-FR001</t>
  </si>
  <si>
    <t>WC5-FR002</t>
  </si>
  <si>
    <t>WC5-FR003</t>
  </si>
  <si>
    <t>DBT-FR001</t>
  </si>
  <si>
    <t>Emès, l'Infini</t>
  </si>
  <si>
    <t>DBT-FR002</t>
  </si>
  <si>
    <t>DBT-FR003</t>
  </si>
  <si>
    <t>Bête à Deux Têtes</t>
  </si>
  <si>
    <t>NTR-FR001</t>
  </si>
  <si>
    <t>NTR-FR002</t>
  </si>
  <si>
    <t>NTR-FR003</t>
  </si>
  <si>
    <t>WC6-FR001</t>
  </si>
  <si>
    <t>WC6-FR002</t>
  </si>
  <si>
    <t>WC6-FR003</t>
  </si>
  <si>
    <t>Duo Hélios Megistus</t>
  </si>
  <si>
    <t>GX1-EN001</t>
  </si>
  <si>
    <t>GX1-EN002</t>
  </si>
  <si>
    <t>GX1-EN003</t>
  </si>
  <si>
    <t>GX02-FR001</t>
  </si>
  <si>
    <t>GX02-FR002</t>
  </si>
  <si>
    <t>GX02-FR003</t>
  </si>
  <si>
    <t>GX03-FR001</t>
  </si>
  <si>
    <t>GX03-FR002</t>
  </si>
  <si>
    <t>GX03-FR003</t>
  </si>
  <si>
    <t>Hacheur Masqué</t>
  </si>
  <si>
    <t>WC07-FR001</t>
  </si>
  <si>
    <t>WC07-FR002</t>
  </si>
  <si>
    <t>WC07-FR003</t>
  </si>
  <si>
    <t>Commandant au Disque - HEROS de la Destinée</t>
  </si>
  <si>
    <t>GX04-FR001</t>
  </si>
  <si>
    <t>GX04-FR002</t>
  </si>
  <si>
    <t>GX04-FR003</t>
  </si>
  <si>
    <t>YDB1-FR001</t>
  </si>
  <si>
    <t>YDB1-FR002</t>
  </si>
  <si>
    <t>Tireur Métallique</t>
  </si>
  <si>
    <t>YDB1-FR003</t>
  </si>
  <si>
    <t>GX05-FR001</t>
  </si>
  <si>
    <t>Infirmière Réficule, Ange Déchue</t>
  </si>
  <si>
    <t>GX05-FR002</t>
  </si>
  <si>
    <t>Guérison Obscure</t>
  </si>
  <si>
    <t>GX05-FR003</t>
  </si>
  <si>
    <t>Potion de Brutalité</t>
  </si>
  <si>
    <t>WC08-FR001</t>
  </si>
  <si>
    <t>WC08-FR002</t>
  </si>
  <si>
    <t>WC08-FR003</t>
  </si>
  <si>
    <t>GX06-FR001</t>
  </si>
  <si>
    <t>Gallis, la Bête des Étoiles</t>
  </si>
  <si>
    <t>GX06-FR002</t>
  </si>
  <si>
    <t>GX06-FR003</t>
  </si>
  <si>
    <t>Destructeur des Ténèbres</t>
  </si>
  <si>
    <t>Infernity Dwarf</t>
  </si>
  <si>
    <t>Infernity Guardian</t>
  </si>
  <si>
    <t>WC09-FR001</t>
  </si>
  <si>
    <t>WC09-FR002</t>
  </si>
  <si>
    <t>WC09-FR003</t>
  </si>
  <si>
    <t>Supersonic Skull Flame</t>
  </si>
  <si>
    <t>Skull Flame</t>
  </si>
  <si>
    <t>Burning Skull Head</t>
  </si>
  <si>
    <t>WB01-FR001</t>
  </si>
  <si>
    <t>Cavalier Crâne Infernal</t>
  </si>
  <si>
    <t>WB01-FR002</t>
  </si>
  <si>
    <t>Crâne Infernal</t>
  </si>
  <si>
    <t>WB01-FR003</t>
  </si>
  <si>
    <t>Crâne Ardent</t>
  </si>
  <si>
    <t>Warm Worm</t>
  </si>
  <si>
    <t>Worm Bait</t>
  </si>
  <si>
    <t>Regretful Rebirth</t>
  </si>
  <si>
    <t>TF04-FR001</t>
  </si>
  <si>
    <t>Ver de Feu</t>
  </si>
  <si>
    <t>TF04-FR002</t>
  </si>
  <si>
    <t>Ver d'Appât</t>
  </si>
  <si>
    <t>TF04-FR003</t>
  </si>
  <si>
    <t>Samurai Sword Baron</t>
  </si>
  <si>
    <t>Stygian Security</t>
  </si>
  <si>
    <t>Stygian Sergeants</t>
  </si>
  <si>
    <t>WC10-FR001</t>
  </si>
  <si>
    <t>Maître Samouraï des Katanas</t>
  </si>
  <si>
    <t>WC10-FR002</t>
  </si>
  <si>
    <t>Garde Stygien</t>
  </si>
  <si>
    <t>WC10-FR003</t>
  </si>
  <si>
    <t>Ape Fighter</t>
  </si>
  <si>
    <t>Closed Forest</t>
  </si>
  <si>
    <t>Roaring Earth</t>
  </si>
  <si>
    <t>YDT1-FR001</t>
  </si>
  <si>
    <t>YDT1-FR002</t>
  </si>
  <si>
    <t>YDT1-FR003</t>
  </si>
  <si>
    <t>Fleur Synchron</t>
  </si>
  <si>
    <t>Chevalier de Fleur</t>
  </si>
  <si>
    <t>Liberty at Last!</t>
  </si>
  <si>
    <t>TF05-FR001</t>
  </si>
  <si>
    <t>Fleur Synchronique</t>
  </si>
  <si>
    <t>TF05-FR002</t>
  </si>
  <si>
    <t>TF05-FR003</t>
  </si>
  <si>
    <t>Necro Fleur</t>
  </si>
  <si>
    <t>Sorciere de Fleur</t>
  </si>
  <si>
    <t>Z-ONE</t>
  </si>
  <si>
    <t>WC11-FR001</t>
  </si>
  <si>
    <t>Fleur Nécro</t>
  </si>
  <si>
    <t>WC11-FR002</t>
  </si>
  <si>
    <t>Sorcière des Fleurs</t>
  </si>
  <si>
    <t>WC11-FR003</t>
  </si>
  <si>
    <t>ZDC1-FR001</t>
  </si>
  <si>
    <t>Chasse-Neige Grande Vitesse</t>
  </si>
  <si>
    <t>ZDC1-FR002</t>
  </si>
  <si>
    <t>Chevalier Night Express</t>
  </si>
  <si>
    <t>ZDC1-FR003</t>
  </si>
  <si>
    <t>Programme Spécial</t>
  </si>
  <si>
    <t>WC09-EN001</t>
  </si>
  <si>
    <t>WC09-EN002</t>
  </si>
  <si>
    <t>WC09-EN003</t>
  </si>
  <si>
    <t>WB01-EN001</t>
  </si>
  <si>
    <t>WB01-EN002</t>
  </si>
  <si>
    <t>WB01-EN003</t>
  </si>
  <si>
    <t>TF04-EN001</t>
  </si>
  <si>
    <t>TF04-EN002</t>
  </si>
  <si>
    <t>TF04-EN003</t>
  </si>
  <si>
    <t>WC10-EN001</t>
  </si>
  <si>
    <t>WC10-EN002</t>
  </si>
  <si>
    <t>WC10-EN003</t>
  </si>
  <si>
    <t>YDT1-EN001</t>
  </si>
  <si>
    <t>YDT1-EN002</t>
  </si>
  <si>
    <t>YDT1-EN003</t>
  </si>
  <si>
    <t>TF05-EN001</t>
  </si>
  <si>
    <t>TF05-EN002</t>
  </si>
  <si>
    <t>TF05-EN003</t>
  </si>
  <si>
    <t>WC11-EN001</t>
  </si>
  <si>
    <t>WC11-EN002</t>
  </si>
  <si>
    <t>WC11-EN003</t>
  </si>
  <si>
    <t>Jeux Vidéo</t>
  </si>
  <si>
    <t>JMP-001</t>
  </si>
  <si>
    <t>JMP-002</t>
  </si>
  <si>
    <t>JMP-EN001</t>
  </si>
  <si>
    <t>JMP-EN002</t>
  </si>
  <si>
    <t>JMP-EN003</t>
  </si>
  <si>
    <t>JMP-EN004</t>
  </si>
  <si>
    <t>JUMP-EN006</t>
  </si>
  <si>
    <t>Unity</t>
  </si>
  <si>
    <t>JUMP-EN007</t>
  </si>
  <si>
    <t>Yu-Jo Friendship</t>
  </si>
  <si>
    <t>JUMP-EN008</t>
  </si>
  <si>
    <t>Judgment of the Pharaoh</t>
  </si>
  <si>
    <t>JUMP-EN009</t>
  </si>
  <si>
    <t>JUMP-EN010</t>
  </si>
  <si>
    <t>Toon Dark Magician Girl</t>
  </si>
  <si>
    <t>JUMP-EN011</t>
  </si>
  <si>
    <t>Victory Dragon</t>
  </si>
  <si>
    <t>JUMP-EN012</t>
  </si>
  <si>
    <t>JUMP-EN013</t>
  </si>
  <si>
    <t>JUMP-EN014</t>
  </si>
  <si>
    <t>JUMP-EN015</t>
  </si>
  <si>
    <t>Dreadscythe Harvester</t>
  </si>
  <si>
    <t>JUMP-EN016</t>
  </si>
  <si>
    <t>The Wicked Eraser</t>
  </si>
  <si>
    <t>JUMP-EN017</t>
  </si>
  <si>
    <t>The Wicked Avatar</t>
  </si>
  <si>
    <t>JUMP-EN018</t>
  </si>
  <si>
    <t>The Wicked Dreadroot</t>
  </si>
  <si>
    <t>JUMP-EN019</t>
  </si>
  <si>
    <t>JUMP-EN020</t>
  </si>
  <si>
    <t>JUMP-EN021</t>
  </si>
  <si>
    <t>JUMP-EN022</t>
  </si>
  <si>
    <t>JUMP-EN023</t>
  </si>
  <si>
    <t>Van'Dalgyon the Dark Dragon Lord</t>
  </si>
  <si>
    <t>JUMP-EN024</t>
  </si>
  <si>
    <t>Cyber Dinosaur</t>
  </si>
  <si>
    <t>JUMP-EN025</t>
  </si>
  <si>
    <t>Exodius the Ultimate Forbidden Lord</t>
  </si>
  <si>
    <t>JUMP-EN026</t>
  </si>
  <si>
    <t>Dragonic Knight</t>
  </si>
  <si>
    <t>JUMP-EN027</t>
  </si>
  <si>
    <t>Arcana Force Ex - the Light Ruler</t>
  </si>
  <si>
    <t>JUMP-EN028</t>
  </si>
  <si>
    <t>Gandora the Dragon of Destruction</t>
  </si>
  <si>
    <t>JUMP-EN029</t>
  </si>
  <si>
    <t>JUMP-EN030</t>
  </si>
  <si>
    <t>JUMP-EN031</t>
  </si>
  <si>
    <t>Chimeratech Fortress Dragon</t>
  </si>
  <si>
    <t>JUMP-EN032</t>
  </si>
  <si>
    <t>Beast King Barbaros</t>
  </si>
  <si>
    <t>JUMP-EN033</t>
  </si>
  <si>
    <t>JUMP-EN034</t>
  </si>
  <si>
    <t>Genesis Dragon</t>
  </si>
  <si>
    <t>JUMP-EN035</t>
  </si>
  <si>
    <t>Orichalcos Shunoros</t>
  </si>
  <si>
    <t>JUMP-EN036</t>
  </si>
  <si>
    <t>Darkness Neosphere</t>
  </si>
  <si>
    <t>JUMP-EN037</t>
  </si>
  <si>
    <t>JUMP-EN038</t>
  </si>
  <si>
    <t>JUMP-EN039</t>
  </si>
  <si>
    <t>Hundred Eyes Dragon</t>
  </si>
  <si>
    <t>JUMP-EN040</t>
  </si>
  <si>
    <t>Golem Dragon</t>
  </si>
  <si>
    <t>JUMP-EN041</t>
  </si>
  <si>
    <t>The Tyrant Neptune</t>
  </si>
  <si>
    <t>JUMP-EN042</t>
  </si>
  <si>
    <t>Transforming Sphere</t>
  </si>
  <si>
    <t>JUMP-EN043</t>
  </si>
  <si>
    <t>Malefic Stardust Dragon</t>
  </si>
  <si>
    <t>JUMP-EN044</t>
  </si>
  <si>
    <t>JUMP-EN045</t>
  </si>
  <si>
    <t>JUMP-EN046</t>
  </si>
  <si>
    <t>Lightning Warrior</t>
  </si>
  <si>
    <t>JUMP-EN047</t>
  </si>
  <si>
    <t>Seven Swords Warrior</t>
  </si>
  <si>
    <t>JUMP-EN048</t>
  </si>
  <si>
    <t>Malefic Truth Dragon</t>
  </si>
  <si>
    <t>JUMP-EN049</t>
  </si>
  <si>
    <t>JUMP-EN050</t>
  </si>
  <si>
    <t>Meklord Astro Mekanikle</t>
  </si>
  <si>
    <t>JUMP-EN051</t>
  </si>
  <si>
    <t>T.G. Hyper Librarian</t>
  </si>
  <si>
    <t>JUMP-EN052</t>
  </si>
  <si>
    <t>Meklord Emperor Granel</t>
  </si>
  <si>
    <t>JUMP-EN053</t>
  </si>
  <si>
    <t>JUMP-EN054</t>
  </si>
  <si>
    <t>Sephylon, the Ultimate Timelord</t>
  </si>
  <si>
    <t>JUMP-EN055</t>
  </si>
  <si>
    <t>Shooting Quasar Dragon</t>
  </si>
  <si>
    <t>JUMP-EN056</t>
  </si>
  <si>
    <t>Endless Decay</t>
  </si>
  <si>
    <t>JUMP-EN057</t>
  </si>
  <si>
    <t>The Supremacy Sun</t>
  </si>
  <si>
    <t>JUMP-EN058</t>
  </si>
  <si>
    <t>X-Saber Souza</t>
  </si>
  <si>
    <t>JUMP-EN059</t>
  </si>
  <si>
    <t>Number 30: Acid Golem of Destruction</t>
  </si>
  <si>
    <t>JUMP-EN060</t>
  </si>
  <si>
    <t>Number 16: Shock Master</t>
  </si>
  <si>
    <t>JUMP-EN061</t>
  </si>
  <si>
    <t>JUMP-EN062</t>
  </si>
  <si>
    <t>Superdreadnought Rail Cannon Gustav Max</t>
  </si>
  <si>
    <t>JUMP-EN063</t>
  </si>
  <si>
    <t>Number 40: Gimmick Puppet of Strings</t>
  </si>
  <si>
    <t>JUMP-EN064</t>
  </si>
  <si>
    <t>Number 88: Gimmick Puppet of Leo</t>
  </si>
  <si>
    <t>JUMP-EN065</t>
  </si>
  <si>
    <t>Zubaba General</t>
  </si>
  <si>
    <t>JUMP-EN066</t>
  </si>
  <si>
    <t>Vulcan the Divine</t>
  </si>
  <si>
    <t>JUMP-EN067</t>
  </si>
  <si>
    <t>Archfiend Commander</t>
  </si>
  <si>
    <t>JUMP-EN068</t>
  </si>
  <si>
    <t>JUMP-EN069</t>
  </si>
  <si>
    <t>Black Luster Soldier - Envoy of the Evening Twilight</t>
  </si>
  <si>
    <t>JUMP-EN070</t>
  </si>
  <si>
    <t>Ebon Illusion Magician</t>
  </si>
  <si>
    <t>JUMP-EN071</t>
  </si>
  <si>
    <t>Elemental HERO Core</t>
  </si>
  <si>
    <t>JUMP-EN072</t>
  </si>
  <si>
    <t>Ultimaya Tzolkin</t>
  </si>
  <si>
    <t>YMA-EN001</t>
  </si>
  <si>
    <t>YMM-FR001</t>
  </si>
  <si>
    <t>Theinen le Grand Sphinx</t>
  </si>
  <si>
    <t>YG01-EN001</t>
  </si>
  <si>
    <t>YG02-EN001</t>
  </si>
  <si>
    <t>YG03-EN001</t>
  </si>
  <si>
    <t>YR01-EN001</t>
  </si>
  <si>
    <t>YG04-FR001</t>
  </si>
  <si>
    <t>YR03-EN001</t>
  </si>
  <si>
    <t>YR04-EN001</t>
  </si>
  <si>
    <t>Angel 07</t>
  </si>
  <si>
    <t>YR05-EN001</t>
  </si>
  <si>
    <t>Alector, Sovereign of Birds</t>
  </si>
  <si>
    <t>YG05-EN001</t>
  </si>
  <si>
    <t>JMPS-EN001</t>
  </si>
  <si>
    <t>Troposphere</t>
  </si>
  <si>
    <t>YG06-EN001</t>
  </si>
  <si>
    <t>Elemental HERO The Shining</t>
  </si>
  <si>
    <t>YF01-FR001</t>
  </si>
  <si>
    <t>Highlander des Ténèbres</t>
  </si>
  <si>
    <t>YG07-EN001</t>
  </si>
  <si>
    <t>Blizzard Princess</t>
  </si>
  <si>
    <t>YG08-EN001</t>
  </si>
  <si>
    <t>Barbaroid, the Ultimate Battle Machine</t>
  </si>
  <si>
    <t>YF02-EN001</t>
  </si>
  <si>
    <t>Catapult Warrior</t>
  </si>
  <si>
    <t>YZ01-FR001</t>
  </si>
  <si>
    <t>Dragon Kachi Kochi</t>
  </si>
  <si>
    <t>YG09-EN001</t>
  </si>
  <si>
    <t>Elemental HERO Escuridao</t>
  </si>
  <si>
    <t>YF03-EN001</t>
  </si>
  <si>
    <t>Infernity General</t>
  </si>
  <si>
    <t>YZ02-EN001</t>
  </si>
  <si>
    <t>Number 50: Blackship of Corn</t>
  </si>
  <si>
    <t>YF04-EN001</t>
  </si>
  <si>
    <t>Blackwing - Gram the Shining Star</t>
  </si>
  <si>
    <t>YZ03-EN001</t>
  </si>
  <si>
    <t>Number 22: Zombiestein</t>
  </si>
  <si>
    <t>YF05-EN001</t>
  </si>
  <si>
    <t>Stardust Spark Dragon</t>
  </si>
  <si>
    <t>YZ04-EN001</t>
  </si>
  <si>
    <t>Number 47: Nightmare Shark</t>
  </si>
  <si>
    <t>YZ05-EN001</t>
  </si>
  <si>
    <t>Number 72: Shogi Rook</t>
  </si>
  <si>
    <t>YF06-EN001</t>
  </si>
  <si>
    <t>Hot Red Dragon Archfiend</t>
  </si>
  <si>
    <t>YZ06-EN001</t>
  </si>
  <si>
    <t>Number 52: Diamond Crab King</t>
  </si>
  <si>
    <t>YF07-EN001</t>
  </si>
  <si>
    <t>Black Rose Moonlight Dragon</t>
  </si>
  <si>
    <t>Magazines &amp; Mangas</t>
  </si>
  <si>
    <t>TP1-F001</t>
  </si>
  <si>
    <t>TP1-F002</t>
  </si>
  <si>
    <t>TP1-F003</t>
  </si>
  <si>
    <t>Hercule Kwagar</t>
  </si>
  <si>
    <t>TP1-F004</t>
  </si>
  <si>
    <t>Robot Patrouilleur</t>
  </si>
  <si>
    <t>TP1-F005</t>
  </si>
  <si>
    <t>Trou Blanc</t>
  </si>
  <si>
    <t>TP1-F006</t>
  </si>
  <si>
    <t>Lumière de l'Elfe</t>
  </si>
  <si>
    <t>TP1-F007</t>
  </si>
  <si>
    <t>Carapace d'Acier</t>
  </si>
  <si>
    <t>TP1-F008</t>
  </si>
  <si>
    <t>Médicament Bleu</t>
  </si>
  <si>
    <t>TP1-F009</t>
  </si>
  <si>
    <t>Raimei</t>
  </si>
  <si>
    <t>TP1-F010</t>
  </si>
  <si>
    <t>Lance Embrasée</t>
  </si>
  <si>
    <t>TP1-F011</t>
  </si>
  <si>
    <t>Eventail des Rafales</t>
  </si>
  <si>
    <t>TP1-F012</t>
  </si>
  <si>
    <t>TP1-F013</t>
  </si>
  <si>
    <t>TP1-F014</t>
  </si>
  <si>
    <t>TP1-F015</t>
  </si>
  <si>
    <t>TP1-F016</t>
  </si>
  <si>
    <t>TP1-F017</t>
  </si>
  <si>
    <t>Puce Géante</t>
  </si>
  <si>
    <t>TP1-F018</t>
  </si>
  <si>
    <t>Soldat Haricot</t>
  </si>
  <si>
    <t>TP1-F019</t>
  </si>
  <si>
    <t>TP1-F020</t>
  </si>
  <si>
    <t>Requin Putride</t>
  </si>
  <si>
    <t>TP1-F021</t>
  </si>
  <si>
    <t>Guerrier Ouah</t>
  </si>
  <si>
    <t>TP1-F022</t>
  </si>
  <si>
    <t>Dragon Ailé, Gardien de la Forteresse n°2</t>
  </si>
  <si>
    <t>TP1-F023</t>
  </si>
  <si>
    <t>Héros Oscillo</t>
  </si>
  <si>
    <t>TP1-F024</t>
  </si>
  <si>
    <t>TP1-F025</t>
  </si>
  <si>
    <t>Scarabée Hercule</t>
  </si>
  <si>
    <t>TP1-F026</t>
  </si>
  <si>
    <t>La Main du Jugement</t>
  </si>
  <si>
    <t>TP1-F027</t>
  </si>
  <si>
    <t>Wodan, le Résident de la Forêt</t>
  </si>
  <si>
    <t>TP1-F028</t>
  </si>
  <si>
    <t>Cybersoldat des Ténèbres</t>
  </si>
  <si>
    <t>TP1-F029</t>
  </si>
  <si>
    <t>Chevalier-Cafard</t>
  </si>
  <si>
    <t>TP1-F030</t>
  </si>
  <si>
    <t>TP2-001</t>
  </si>
  <si>
    <t>Morphing Jar</t>
  </si>
  <si>
    <t>TP2-002</t>
  </si>
  <si>
    <t>Dragon Seeker</t>
  </si>
  <si>
    <t>TP2-003</t>
  </si>
  <si>
    <t>Giant Red Seasnake</t>
  </si>
  <si>
    <t>TP2-004</t>
  </si>
  <si>
    <t>Exile of the Wicked</t>
  </si>
  <si>
    <t>TP2-005</t>
  </si>
  <si>
    <t>Call of the Grave</t>
  </si>
  <si>
    <t>TP2-006</t>
  </si>
  <si>
    <t>Mikazukinoyaiba</t>
  </si>
  <si>
    <t>TP2-007</t>
  </si>
  <si>
    <t>Skull Guardian</t>
  </si>
  <si>
    <t>TP2-008</t>
  </si>
  <si>
    <t>Novox's Prayer</t>
  </si>
  <si>
    <t>TP2-009</t>
  </si>
  <si>
    <t>Dokurorider</t>
  </si>
  <si>
    <t>TP2-010</t>
  </si>
  <si>
    <t>Revival of Dokurorider</t>
  </si>
  <si>
    <t>TP2-011</t>
  </si>
  <si>
    <t>Beautiful Headhuntress</t>
  </si>
  <si>
    <t>TP2-012</t>
  </si>
  <si>
    <t>Sonic Maid</t>
  </si>
  <si>
    <t>TP2-013</t>
  </si>
  <si>
    <t>Mystical Sheep #1</t>
  </si>
  <si>
    <t>TP2-014</t>
  </si>
  <si>
    <t>Warrior of Tradition</t>
  </si>
  <si>
    <t>TP2-015</t>
  </si>
  <si>
    <t>Soul of the Pure</t>
  </si>
  <si>
    <t>TP2-016</t>
  </si>
  <si>
    <t>Dancing Elf</t>
  </si>
  <si>
    <t>TP2-017</t>
  </si>
  <si>
    <t>Turu-Purun</t>
  </si>
  <si>
    <t>TP2-018</t>
  </si>
  <si>
    <t>Dharma Cannon</t>
  </si>
  <si>
    <t>TP2-019</t>
  </si>
  <si>
    <t>Stuffed Animal</t>
  </si>
  <si>
    <t>TP2-020</t>
  </si>
  <si>
    <t>Spirit of the Books</t>
  </si>
  <si>
    <t>TP2-021</t>
  </si>
  <si>
    <t>Faith Bird</t>
  </si>
  <si>
    <t>TP2-022</t>
  </si>
  <si>
    <t>Takuhee</t>
  </si>
  <si>
    <t>TP2-023</t>
  </si>
  <si>
    <t>Maiden of the Moonlight</t>
  </si>
  <si>
    <t>TP2-024</t>
  </si>
  <si>
    <t>Queen of Autumn Leaves</t>
  </si>
  <si>
    <t>TP2-025</t>
  </si>
  <si>
    <t>Two-Headed King Rex</t>
  </si>
  <si>
    <t>TP2-026</t>
  </si>
  <si>
    <t>TP2-027</t>
  </si>
  <si>
    <t>Crawling Dragon #2</t>
  </si>
  <si>
    <t>TP2-028</t>
  </si>
  <si>
    <t>Parrot Dragon</t>
  </si>
  <si>
    <t>TP2-029</t>
  </si>
  <si>
    <t>Sky Dragon</t>
  </si>
  <si>
    <t>TP2-030</t>
  </si>
  <si>
    <t>Water Magician</t>
  </si>
  <si>
    <t>TP3-001</t>
  </si>
  <si>
    <t>Needle Worm</t>
  </si>
  <si>
    <t>TP3-002</t>
  </si>
  <si>
    <t>Anti Raigeki</t>
  </si>
  <si>
    <t>TP3-003</t>
  </si>
  <si>
    <t>Mechanicalchaser</t>
  </si>
  <si>
    <t>TP3-004</t>
  </si>
  <si>
    <t>TP3-005</t>
  </si>
  <si>
    <t>Horn of Heaven</t>
  </si>
  <si>
    <t>TP3-006</t>
  </si>
  <si>
    <t>TP3-007</t>
  </si>
  <si>
    <t>Kwagar Hercules</t>
  </si>
  <si>
    <t>TP3-008</t>
  </si>
  <si>
    <t>Patrol Robo</t>
  </si>
  <si>
    <t>TP3-009</t>
  </si>
  <si>
    <t>White Hole</t>
  </si>
  <si>
    <t>TP3-010</t>
  </si>
  <si>
    <t>TP3-011</t>
  </si>
  <si>
    <t>Goblin's Secret Remedy</t>
  </si>
  <si>
    <t>TP3-012</t>
  </si>
  <si>
    <t>Final Flame</t>
  </si>
  <si>
    <t>TP3-013</t>
  </si>
  <si>
    <t>Spirit of the Harp</t>
  </si>
  <si>
    <t>TP3-014</t>
  </si>
  <si>
    <t>TP3-015</t>
  </si>
  <si>
    <t>Karbonala Warrior</t>
  </si>
  <si>
    <t>TP3-016</t>
  </si>
  <si>
    <t>Darkfire Dragon</t>
  </si>
  <si>
    <t>TP3-017</t>
  </si>
  <si>
    <t>TP3-018</t>
  </si>
  <si>
    <t>Dark Elf</t>
  </si>
  <si>
    <t>TP3-019</t>
  </si>
  <si>
    <t>Little Chimera</t>
  </si>
  <si>
    <t>TP3-020</t>
  </si>
  <si>
    <t>Bladefly</t>
  </si>
  <si>
    <t>Kuwagata Alpha</t>
  </si>
  <si>
    <t>TP4-001</t>
  </si>
  <si>
    <t>Royal Decree</t>
  </si>
  <si>
    <t>TP4-002</t>
  </si>
  <si>
    <t>TP4-003</t>
  </si>
  <si>
    <t>TP4-004</t>
  </si>
  <si>
    <t>TP4-005</t>
  </si>
  <si>
    <t>TP4-006</t>
  </si>
  <si>
    <t>TP4-007</t>
  </si>
  <si>
    <t>TP4-008</t>
  </si>
  <si>
    <t>TP4-009</t>
  </si>
  <si>
    <t>TP4-010</t>
  </si>
  <si>
    <t>TP4-011</t>
  </si>
  <si>
    <t>TP4-012</t>
  </si>
  <si>
    <t>TP4-013</t>
  </si>
  <si>
    <t>TP4-014</t>
  </si>
  <si>
    <t>TP4-015</t>
  </si>
  <si>
    <t>TP4-016</t>
  </si>
  <si>
    <t>TP4-017</t>
  </si>
  <si>
    <t>TP4-018</t>
  </si>
  <si>
    <t>TP4-019</t>
  </si>
  <si>
    <t>TP4-020</t>
  </si>
  <si>
    <t>TP5-FR001</t>
  </si>
  <si>
    <t>TP5-FR002</t>
  </si>
  <si>
    <t>TP5-FR003</t>
  </si>
  <si>
    <t>TP5-FR004</t>
  </si>
  <si>
    <t>Dragon Étincelant</t>
  </si>
  <si>
    <t>TP5-FR005</t>
  </si>
  <si>
    <t>TP5-FR006</t>
  </si>
  <si>
    <t>TP5-FR007</t>
  </si>
  <si>
    <t>TP5-FR008</t>
  </si>
  <si>
    <t>TP5-FR009</t>
  </si>
  <si>
    <t>TP5-FR010</t>
  </si>
  <si>
    <t>TP5-FR011</t>
  </si>
  <si>
    <t>TP5-FR012</t>
  </si>
  <si>
    <t>TP5-FR013</t>
  </si>
  <si>
    <t>TP5-FR014</t>
  </si>
  <si>
    <t>TP5-FR015</t>
  </si>
  <si>
    <t>TP5-FR016</t>
  </si>
  <si>
    <t>Mouton Mystique N°1</t>
  </si>
  <si>
    <t>TP5-FR017</t>
  </si>
  <si>
    <t>TP5-FR018</t>
  </si>
  <si>
    <t>TP5-FR019</t>
  </si>
  <si>
    <t>TP5-FR020</t>
  </si>
  <si>
    <t>TP6-FR001</t>
  </si>
  <si>
    <t>TP6-FR002</t>
  </si>
  <si>
    <t>TP6-FR003</t>
  </si>
  <si>
    <t>TP6-FR004</t>
  </si>
  <si>
    <t>TP6-FR005</t>
  </si>
  <si>
    <t>TP6-FR006</t>
  </si>
  <si>
    <t>TP6-FR007</t>
  </si>
  <si>
    <t>TP6-FR008</t>
  </si>
  <si>
    <t>TP6-FR009</t>
  </si>
  <si>
    <t>TP6-FR010</t>
  </si>
  <si>
    <t>TP6-FR011</t>
  </si>
  <si>
    <t>TP6-FR012</t>
  </si>
  <si>
    <t>TP6-FR013</t>
  </si>
  <si>
    <t>TP6-FR014</t>
  </si>
  <si>
    <t>TP6-FR015</t>
  </si>
  <si>
    <t>TP6-FR016</t>
  </si>
  <si>
    <t>Marmotte Archdémon de l'Infâmie</t>
  </si>
  <si>
    <t>TP6-FR017</t>
  </si>
  <si>
    <t>Lion Dormant</t>
  </si>
  <si>
    <t>TP6-FR018</t>
  </si>
  <si>
    <t>Nekogal N°1</t>
  </si>
  <si>
    <t>TP6-FR019</t>
  </si>
  <si>
    <t>Cambrioleur</t>
  </si>
  <si>
    <t>TP6-FR020</t>
  </si>
  <si>
    <t>Zombie Clown</t>
  </si>
  <si>
    <t>TP7-FR001</t>
  </si>
  <si>
    <t>TP7-FR002</t>
  </si>
  <si>
    <t>TP7-FR003</t>
  </si>
  <si>
    <t>Baleine Forteresse</t>
  </si>
  <si>
    <t>TP7-FR004</t>
  </si>
  <si>
    <t>TP7-FR005</t>
  </si>
  <si>
    <t>TP7-FR006</t>
  </si>
  <si>
    <t>TP7-FR007</t>
  </si>
  <si>
    <t>TP7-FR008</t>
  </si>
  <si>
    <t>TP7-FR009</t>
  </si>
  <si>
    <t>TP7-FR010</t>
  </si>
  <si>
    <t>TP7-FR011</t>
  </si>
  <si>
    <t>Serment de la Baleine Forteresse</t>
  </si>
  <si>
    <t>TP7-FR012</t>
  </si>
  <si>
    <t>TP7-FR013</t>
  </si>
  <si>
    <t>TP7-FR014</t>
  </si>
  <si>
    <t>TP7-FR015</t>
  </si>
  <si>
    <t>TP7-FR016</t>
  </si>
  <si>
    <t>Haniwa</t>
  </si>
  <si>
    <t>TP7-FR017</t>
  </si>
  <si>
    <t>Prisman</t>
  </si>
  <si>
    <t>TP7-FR018</t>
  </si>
  <si>
    <t>Golem Millenium</t>
  </si>
  <si>
    <t>TP7-FR019</t>
  </si>
  <si>
    <t>Creuse Bec</t>
  </si>
  <si>
    <t>TP7-FR020</t>
  </si>
  <si>
    <t>Nekogal N°2</t>
  </si>
  <si>
    <t>TP8-FR001</t>
  </si>
  <si>
    <t>TP8-FR002</t>
  </si>
  <si>
    <t>TP8-FR003</t>
  </si>
  <si>
    <t>TP8-FR004</t>
  </si>
  <si>
    <t>TP8-FR005</t>
  </si>
  <si>
    <t>Epée Garma</t>
  </si>
  <si>
    <t>TP8-FR006</t>
  </si>
  <si>
    <t>TP8-FR007</t>
  </si>
  <si>
    <t>TP8-FR008</t>
  </si>
  <si>
    <t>TP8-FR009</t>
  </si>
  <si>
    <t>Thestalos, Le Monarque de la Tempête de Feu</t>
  </si>
  <si>
    <t>TP8-FR010</t>
  </si>
  <si>
    <t>Serment de l'Epée Garma</t>
  </si>
  <si>
    <t>TP8-FR011</t>
  </si>
  <si>
    <t>TP8-FR012</t>
  </si>
  <si>
    <t>TP8-FR013</t>
  </si>
  <si>
    <t>Garde-Barrière</t>
  </si>
  <si>
    <t>TP8-FR014</t>
  </si>
  <si>
    <t>Behegon</t>
  </si>
  <si>
    <t>TP8-FR015</t>
  </si>
  <si>
    <t>Déluge</t>
  </si>
  <si>
    <t>TP8-FR016</t>
  </si>
  <si>
    <t>Temple des Crânes</t>
  </si>
  <si>
    <t>TP8-FR017</t>
  </si>
  <si>
    <t>Bloqueur</t>
  </si>
  <si>
    <t>TP8-FR018</t>
  </si>
  <si>
    <t>Misérable Fantôme du Grenier</t>
  </si>
  <si>
    <t>TP8-FR019</t>
  </si>
  <si>
    <t>Sectaire des Secrets</t>
  </si>
  <si>
    <t>TP8-FR020</t>
  </si>
  <si>
    <t>Nécrolancer, le Seigneur du Temps</t>
  </si>
  <si>
    <t>CP01-FR001</t>
  </si>
  <si>
    <t>CP01-FR002</t>
  </si>
  <si>
    <t>CP01-FR003</t>
  </si>
  <si>
    <t>CP01-FR004</t>
  </si>
  <si>
    <t>CP01-FR005</t>
  </si>
  <si>
    <t>CP01-FR006</t>
  </si>
  <si>
    <t>CP01-FR007</t>
  </si>
  <si>
    <t>CP01-FR008</t>
  </si>
  <si>
    <t>CP01-FR009</t>
  </si>
  <si>
    <t>CP01-FR010</t>
  </si>
  <si>
    <t>Controleur d'Ennemi</t>
  </si>
  <si>
    <t>CP01-FR011</t>
  </si>
  <si>
    <t>CP01-FR012</t>
  </si>
  <si>
    <t>Gosse du Tonnere</t>
  </si>
  <si>
    <t>CP01-FR013</t>
  </si>
  <si>
    <t>CP01-FR014</t>
  </si>
  <si>
    <t>CP01-FR015</t>
  </si>
  <si>
    <t>CP01-FR016</t>
  </si>
  <si>
    <t>CP01-FR017</t>
  </si>
  <si>
    <t>CP01-FR018</t>
  </si>
  <si>
    <t>CP01-FR019</t>
  </si>
  <si>
    <t>CP01-FR020</t>
  </si>
  <si>
    <t>CP02-FR001</t>
  </si>
  <si>
    <t>CP02-FR002</t>
  </si>
  <si>
    <t>CP02-FR003</t>
  </si>
  <si>
    <t>CP02-FR004</t>
  </si>
  <si>
    <t>CP02-FR005</t>
  </si>
  <si>
    <t>CP02-FR006</t>
  </si>
  <si>
    <t>CP02-FR007</t>
  </si>
  <si>
    <t>CP02-FR008</t>
  </si>
  <si>
    <t>CP02-FR009</t>
  </si>
  <si>
    <t>CP02-FR010</t>
  </si>
  <si>
    <t>CP02-FR011</t>
  </si>
  <si>
    <t>CP02-FR012</t>
  </si>
  <si>
    <t>Jeune Amoureux</t>
  </si>
  <si>
    <t>CP02-FR013</t>
  </si>
  <si>
    <t>CP02-FR014</t>
  </si>
  <si>
    <t>CP02-FR015</t>
  </si>
  <si>
    <t>CP02-FR016</t>
  </si>
  <si>
    <t>CP02-FR017</t>
  </si>
  <si>
    <t>CP02-FR018</t>
  </si>
  <si>
    <t>CP02-FR019</t>
  </si>
  <si>
    <t>CP02-FR020</t>
  </si>
  <si>
    <t>CP03-FR001</t>
  </si>
  <si>
    <t>CP03-FR002</t>
  </si>
  <si>
    <t>CP03-FR003</t>
  </si>
  <si>
    <t>CP03-FR004</t>
  </si>
  <si>
    <t>CP03-FR005</t>
  </si>
  <si>
    <t>CP03-FR006</t>
  </si>
  <si>
    <t>CP03-FR007</t>
  </si>
  <si>
    <t>CP03-FR008</t>
  </si>
  <si>
    <t>CP03-FR009</t>
  </si>
  <si>
    <t>CP03-FR010</t>
  </si>
  <si>
    <t>CP03-FR011</t>
  </si>
  <si>
    <t>CP03-FR012</t>
  </si>
  <si>
    <t>Dragon Féérique</t>
  </si>
  <si>
    <t>CP03-FR013</t>
  </si>
  <si>
    <t>CP03-FR014</t>
  </si>
  <si>
    <t>CP03-FR015</t>
  </si>
  <si>
    <t>CP03-FR016</t>
  </si>
  <si>
    <t>CP03-FR017</t>
  </si>
  <si>
    <t>CP03-FR018</t>
  </si>
  <si>
    <t>CP03-FR019</t>
  </si>
  <si>
    <t>CP03-FR020</t>
  </si>
  <si>
    <t>CP04-FR001</t>
  </si>
  <si>
    <t>CP04-FR002</t>
  </si>
  <si>
    <t>CP04-FR003</t>
  </si>
  <si>
    <t>CP04-FR004</t>
  </si>
  <si>
    <t>CP04-FR005</t>
  </si>
  <si>
    <t>CP04-FR006</t>
  </si>
  <si>
    <t>CP04-FR007</t>
  </si>
  <si>
    <t>CP04-FR008</t>
  </si>
  <si>
    <t>CP04-FR009</t>
  </si>
  <si>
    <t>CP04-FR010</t>
  </si>
  <si>
    <t>CP04-FR011</t>
  </si>
  <si>
    <t>CP04-FR012</t>
  </si>
  <si>
    <t>CP04-FR013</t>
  </si>
  <si>
    <t>CP04-FR014</t>
  </si>
  <si>
    <t>CP04-FR015</t>
  </si>
  <si>
    <t>CP04-FR016</t>
  </si>
  <si>
    <t>CP04-FR017</t>
  </si>
  <si>
    <t>CP04-FR018</t>
  </si>
  <si>
    <t>CP04-FR019</t>
  </si>
  <si>
    <t>CP04-FR020</t>
  </si>
  <si>
    <t>CP05-FR001</t>
  </si>
  <si>
    <t>CP05-FR002</t>
  </si>
  <si>
    <t>CP05-FR003</t>
  </si>
  <si>
    <t>Marchand Esotérique</t>
  </si>
  <si>
    <t>CP05-FR004</t>
  </si>
  <si>
    <t>CP05-FR005</t>
  </si>
  <si>
    <t>CP05-FR006</t>
  </si>
  <si>
    <t>CP05-FR007</t>
  </si>
  <si>
    <t>CP05-FR008</t>
  </si>
  <si>
    <t>CP05-FR009</t>
  </si>
  <si>
    <t>CP05-FR010</t>
  </si>
  <si>
    <t>CP05-FR011</t>
  </si>
  <si>
    <t>CP05-FR012</t>
  </si>
  <si>
    <t>Amazone des Mers</t>
  </si>
  <si>
    <t>CP05-FR013</t>
  </si>
  <si>
    <t>CP05-FR014</t>
  </si>
  <si>
    <t>CP05-FR015</t>
  </si>
  <si>
    <t>CP05-FR016</t>
  </si>
  <si>
    <t>CP05-FR017</t>
  </si>
  <si>
    <t>CP05-FR018</t>
  </si>
  <si>
    <t>CP05-FR019</t>
  </si>
  <si>
    <t>CP05-FR020</t>
  </si>
  <si>
    <t>CP06-FR001</t>
  </si>
  <si>
    <t>CP06-FR002</t>
  </si>
  <si>
    <t>CP06-FR003</t>
  </si>
  <si>
    <t>CP06-FR004</t>
  </si>
  <si>
    <t>CP06-FR005</t>
  </si>
  <si>
    <t>CP06-FR006</t>
  </si>
  <si>
    <t>Appel des Ténèbres</t>
  </si>
  <si>
    <t>CP06-FR007</t>
  </si>
  <si>
    <t>CP06-FR008</t>
  </si>
  <si>
    <t>CP06-FR009</t>
  </si>
  <si>
    <t>CP06-FR010</t>
  </si>
  <si>
    <t>CP06-FR011</t>
  </si>
  <si>
    <t>CP06-FR012</t>
  </si>
  <si>
    <t>Sentinelle des Mers</t>
  </si>
  <si>
    <t>CP06-FR013</t>
  </si>
  <si>
    <t>CP06-FR014</t>
  </si>
  <si>
    <t>CP06-FR015</t>
  </si>
  <si>
    <t>CP06-FR016</t>
  </si>
  <si>
    <t>CP06-FR017</t>
  </si>
  <si>
    <t>CP06-FR018</t>
  </si>
  <si>
    <t>CP06-FR019</t>
  </si>
  <si>
    <t>CP06-FR020</t>
  </si>
  <si>
    <t>CP07-FR001</t>
  </si>
  <si>
    <t>CP07-FR002</t>
  </si>
  <si>
    <t>CP07-FR003</t>
  </si>
  <si>
    <t>CP07-FR004</t>
  </si>
  <si>
    <t>CP07-FR005</t>
  </si>
  <si>
    <t>CP07-FR006</t>
  </si>
  <si>
    <t>Océan, Héros Elémentaire</t>
  </si>
  <si>
    <t>CP07-FR007</t>
  </si>
  <si>
    <t>CP07-FR008</t>
  </si>
  <si>
    <t>CP07-FR009</t>
  </si>
  <si>
    <t>CP07-FR010</t>
  </si>
  <si>
    <t>CP07-FR011</t>
  </si>
  <si>
    <t>CP07-FR012</t>
  </si>
  <si>
    <t>Broyo-Pelleteuse</t>
  </si>
  <si>
    <t>CP07-FR013</t>
  </si>
  <si>
    <t>Absorbeur de Vie</t>
  </si>
  <si>
    <t>CP07-FR014</t>
  </si>
  <si>
    <t>CP07-FR015</t>
  </si>
  <si>
    <t>CP07-FR016</t>
  </si>
  <si>
    <t>CP07-FR017</t>
  </si>
  <si>
    <t>CP07-FR018</t>
  </si>
  <si>
    <t>CP07-FR019</t>
  </si>
  <si>
    <t>CP07-FR020</t>
  </si>
  <si>
    <t>CP08-FR001</t>
  </si>
  <si>
    <t>Béhémoth de Gravité</t>
  </si>
  <si>
    <t>CP08-FR002</t>
  </si>
  <si>
    <t>CP08-FR003</t>
  </si>
  <si>
    <t>CP08-FR004</t>
  </si>
  <si>
    <t>CP08-FR005</t>
  </si>
  <si>
    <t>CP08-FR006</t>
  </si>
  <si>
    <t>CP08-FR007</t>
  </si>
  <si>
    <t>CP08-FR008</t>
  </si>
  <si>
    <t>CP08-FR009</t>
  </si>
  <si>
    <t>CP08-FR010</t>
  </si>
  <si>
    <t>CP08-FR011</t>
  </si>
  <si>
    <t>CP08-FR012</t>
  </si>
  <si>
    <t>Champihomme</t>
  </si>
  <si>
    <t>CP08-FR013</t>
  </si>
  <si>
    <t>CP08-FR014</t>
  </si>
  <si>
    <t>CP08-FR015</t>
  </si>
  <si>
    <t>CP08-FR016</t>
  </si>
  <si>
    <t>CP08-FR017</t>
  </si>
  <si>
    <t>CP08-FR018</t>
  </si>
  <si>
    <t>CP08-FR019</t>
  </si>
  <si>
    <t>CP08-FR020</t>
  </si>
  <si>
    <t>TU01-FR000</t>
  </si>
  <si>
    <t>TU01-FR001</t>
  </si>
  <si>
    <t>TU01-FR002</t>
  </si>
  <si>
    <t>TU01-FR003</t>
  </si>
  <si>
    <t>TU01-FR004</t>
  </si>
  <si>
    <t>TU01-FR005</t>
  </si>
  <si>
    <t>TU01-FR006</t>
  </si>
  <si>
    <t>TU01-FR007</t>
  </si>
  <si>
    <t>TU01-FR008</t>
  </si>
  <si>
    <t>TU01-FR009</t>
  </si>
  <si>
    <t>TU01-FR010</t>
  </si>
  <si>
    <t>TU01-FR011</t>
  </si>
  <si>
    <t>TU01-FR012</t>
  </si>
  <si>
    <t>TU01-FR013</t>
  </si>
  <si>
    <t>TU01-FR014</t>
  </si>
  <si>
    <t>TU01-FR015</t>
  </si>
  <si>
    <t>TU01-FR016</t>
  </si>
  <si>
    <t>TU01-FR017</t>
  </si>
  <si>
    <t>TU01-FR018</t>
  </si>
  <si>
    <t>TU01-FR019</t>
  </si>
  <si>
    <t>TU01-FR020</t>
  </si>
  <si>
    <t>TU02-FR000</t>
  </si>
  <si>
    <t>TU02-FR001</t>
  </si>
  <si>
    <t>TU02-FR002</t>
  </si>
  <si>
    <t>TU02-FR003</t>
  </si>
  <si>
    <t>TU02-FR004</t>
  </si>
  <si>
    <t>TU02-FR005</t>
  </si>
  <si>
    <t>TU02-FR006</t>
  </si>
  <si>
    <t>TU02-FR007</t>
  </si>
  <si>
    <t>TU02-FR008</t>
  </si>
  <si>
    <t>TU02-FR009</t>
  </si>
  <si>
    <t>TU02-FR010</t>
  </si>
  <si>
    <t>TU02-FR011</t>
  </si>
  <si>
    <t>TU02-FR012</t>
  </si>
  <si>
    <t>TU02-FR013</t>
  </si>
  <si>
    <t>TU02-FR014</t>
  </si>
  <si>
    <t>TU02-FR015</t>
  </si>
  <si>
    <t>TU02-FR016</t>
  </si>
  <si>
    <t>TU02-FR017</t>
  </si>
  <si>
    <t>TU02-FR018</t>
  </si>
  <si>
    <t>TU02-FR019</t>
  </si>
  <si>
    <t>TU02-FR020</t>
  </si>
  <si>
    <t>TU03-FR000</t>
  </si>
  <si>
    <t>TU03-FR001</t>
  </si>
  <si>
    <t>TU03-FR002</t>
  </si>
  <si>
    <t>TU03-FR003</t>
  </si>
  <si>
    <t>TU03-FR004</t>
  </si>
  <si>
    <t>TU03-FR005</t>
  </si>
  <si>
    <t>TU03-FR006</t>
  </si>
  <si>
    <t>TU03-FR007</t>
  </si>
  <si>
    <t>TU03-FR008</t>
  </si>
  <si>
    <t>TU03-FR009</t>
  </si>
  <si>
    <t>TU03-FR010</t>
  </si>
  <si>
    <t>TU03-FR011</t>
  </si>
  <si>
    <t>TU03-FR012</t>
  </si>
  <si>
    <t>TU03-FR013</t>
  </si>
  <si>
    <t>TU03-FR014</t>
  </si>
  <si>
    <t>TU03-FR015</t>
  </si>
  <si>
    <t>TU03-FR016</t>
  </si>
  <si>
    <t>TU03-FR017</t>
  </si>
  <si>
    <t>TU03-FR018</t>
  </si>
  <si>
    <t>TU03-FR019</t>
  </si>
  <si>
    <t>TU03-FR020</t>
  </si>
  <si>
    <t>TU04-FR000</t>
  </si>
  <si>
    <t>TU04-FR001</t>
  </si>
  <si>
    <t>TU04-FR002</t>
  </si>
  <si>
    <t>TU04-FR003</t>
  </si>
  <si>
    <t>TU04-FR004</t>
  </si>
  <si>
    <t>TU04-FR005</t>
  </si>
  <si>
    <t>TU04-FR006</t>
  </si>
  <si>
    <t>TU04-FR007</t>
  </si>
  <si>
    <t>TU04-FR008</t>
  </si>
  <si>
    <t>TU04-FR009</t>
  </si>
  <si>
    <t>TU04-FR010</t>
  </si>
  <si>
    <t>TU04-FR011</t>
  </si>
  <si>
    <t>TU04-FR012</t>
  </si>
  <si>
    <t>Electro-Gamin </t>
  </si>
  <si>
    <t>TU04-FR013</t>
  </si>
  <si>
    <t>Héros Oscillo </t>
  </si>
  <si>
    <t>TU04-FR014</t>
  </si>
  <si>
    <t>TU04-FR015</t>
  </si>
  <si>
    <t>Lutine à la Clé </t>
  </si>
  <si>
    <t>TU04-FR016</t>
  </si>
  <si>
    <t>TU04-FR017</t>
  </si>
  <si>
    <t>TU04-FR018</t>
  </si>
  <si>
    <t>TU04-FR019</t>
  </si>
  <si>
    <t>TU04-FR020</t>
  </si>
  <si>
    <t>TU05-FR000</t>
  </si>
  <si>
    <t>TU05-FR001</t>
  </si>
  <si>
    <t>TU05-FR002</t>
  </si>
  <si>
    <t>TU05-FR003</t>
  </si>
  <si>
    <t>TU05-FR004</t>
  </si>
  <si>
    <t>TU05-FR005</t>
  </si>
  <si>
    <t>TU05-FR006</t>
  </si>
  <si>
    <t>TU05-FR007</t>
  </si>
  <si>
    <t>TU05-FR008</t>
  </si>
  <si>
    <t>TU05-FR009</t>
  </si>
  <si>
    <t>TU05-FR010</t>
  </si>
  <si>
    <t>TU05-FR011</t>
  </si>
  <si>
    <t>TU05-FR012</t>
  </si>
  <si>
    <t>TU05-FR013</t>
  </si>
  <si>
    <t>TU05-FR014</t>
  </si>
  <si>
    <t>TU05-FR015</t>
  </si>
  <si>
    <t>TU05-FR016</t>
  </si>
  <si>
    <t>Néosphère des Ténèbres</t>
  </si>
  <si>
    <t>TU05-FR017</t>
  </si>
  <si>
    <t>TU05-FR018</t>
  </si>
  <si>
    <t>TU05-FR019</t>
  </si>
  <si>
    <t>TU05-FR020</t>
  </si>
  <si>
    <t>TU06-FR000</t>
  </si>
  <si>
    <t>TU06-FR001</t>
  </si>
  <si>
    <t>TU06-FR002</t>
  </si>
  <si>
    <t>TU06-FR003</t>
  </si>
  <si>
    <t>TU06-FR004</t>
  </si>
  <si>
    <t>TU06-FR005</t>
  </si>
  <si>
    <t>TU06-FR006</t>
  </si>
  <si>
    <t>TU06-FR007</t>
  </si>
  <si>
    <t>TU06-FR008</t>
  </si>
  <si>
    <t>TU06-FR009</t>
  </si>
  <si>
    <t>TU06-FR010</t>
  </si>
  <si>
    <t>TU06-FR011</t>
  </si>
  <si>
    <t>TU06-FR012</t>
  </si>
  <si>
    <t>TU06-FR013</t>
  </si>
  <si>
    <t>TU06-FR014</t>
  </si>
  <si>
    <t>TU06-FR015</t>
  </si>
  <si>
    <t>TU06-FR016</t>
  </si>
  <si>
    <t>TU06-FR017</t>
  </si>
  <si>
    <t>TU06-FR018</t>
  </si>
  <si>
    <t>TU06-FR019</t>
  </si>
  <si>
    <t>Dragon Golem</t>
  </si>
  <si>
    <t>TU06-FR020</t>
  </si>
  <si>
    <t>Sphère de Transformation</t>
  </si>
  <si>
    <t>TU07-FR000</t>
  </si>
  <si>
    <t>Kalidor, Allié de la Justice</t>
  </si>
  <si>
    <t>TU07-FR001</t>
  </si>
  <si>
    <t>TU07-FR002</t>
  </si>
  <si>
    <t>TU07-FR003</t>
  </si>
  <si>
    <t>TU07-FR004</t>
  </si>
  <si>
    <t>TU07-FR005</t>
  </si>
  <si>
    <t>TU07-FR006</t>
  </si>
  <si>
    <t>TU07-FR007</t>
  </si>
  <si>
    <t>TU07-FR008</t>
  </si>
  <si>
    <t>TU07-FR009</t>
  </si>
  <si>
    <t>TU07-FR010</t>
  </si>
  <si>
    <t>TU07-FR011</t>
  </si>
  <si>
    <t>TU07-FR012</t>
  </si>
  <si>
    <t>TU07-FR013</t>
  </si>
  <si>
    <t>TU07-FR014</t>
  </si>
  <si>
    <t>TU07-FR015</t>
  </si>
  <si>
    <t>TU07-FR016</t>
  </si>
  <si>
    <t>TU07-FR017</t>
  </si>
  <si>
    <t>TU07-FR018</t>
  </si>
  <si>
    <t>TU07-FR019</t>
  </si>
  <si>
    <t>TU07-FR020</t>
  </si>
  <si>
    <t>TU08-FR000</t>
  </si>
  <si>
    <t>TU08-FR001</t>
  </si>
  <si>
    <t>TU08-FR002</t>
  </si>
  <si>
    <t>TU08-FR003</t>
  </si>
  <si>
    <t>TU08-FR004</t>
  </si>
  <si>
    <t>TU08-FR005</t>
  </si>
  <si>
    <t>TU08-FR006</t>
  </si>
  <si>
    <t>TU08-FR007</t>
  </si>
  <si>
    <t>TU08-FR008</t>
  </si>
  <si>
    <t>TU08-FR009</t>
  </si>
  <si>
    <t>TU08-FR010</t>
  </si>
  <si>
    <t>TU08-FR011</t>
  </si>
  <si>
    <t>TU08-FR012</t>
  </si>
  <si>
    <t>TU08-FR013</t>
  </si>
  <si>
    <t>TU08-FR014</t>
  </si>
  <si>
    <t>Démons Jumeaux</t>
  </si>
  <si>
    <t>TU08-FR015</t>
  </si>
  <si>
    <t>TU08-FR016</t>
  </si>
  <si>
    <t>TU08-FR017</t>
  </si>
  <si>
    <t>TU08-FR018</t>
  </si>
  <si>
    <t>TU08-FR019</t>
  </si>
  <si>
    <t>TU08-FR020</t>
  </si>
  <si>
    <t>AP01-FR001</t>
  </si>
  <si>
    <t>AP01-FR002</t>
  </si>
  <si>
    <t>AP01-FR003</t>
  </si>
  <si>
    <t>AP01-FR004</t>
  </si>
  <si>
    <t>AP01-FR005</t>
  </si>
  <si>
    <t>AP01-FR006</t>
  </si>
  <si>
    <t>AP01-FR007</t>
  </si>
  <si>
    <t>AP01-FR008</t>
  </si>
  <si>
    <t>AP01-FR009</t>
  </si>
  <si>
    <t>AP01-FR010</t>
  </si>
  <si>
    <t>AP01-FR011</t>
  </si>
  <si>
    <t>AP01-FR012</t>
  </si>
  <si>
    <t>AP01-FR013</t>
  </si>
  <si>
    <t>AP01-FR014</t>
  </si>
  <si>
    <t>AP01-FR015</t>
  </si>
  <si>
    <t>AP01-FR016</t>
  </si>
  <si>
    <t>AP01-FR017</t>
  </si>
  <si>
    <t>AP01-FR018</t>
  </si>
  <si>
    <t>Ice Edge, HEROS Elémentaire</t>
  </si>
  <si>
    <t>AP01-FR019</t>
  </si>
  <si>
    <t>Sable Mystique</t>
  </si>
  <si>
    <t>AP01-FR020</t>
  </si>
  <si>
    <t>AP01-FR021</t>
  </si>
  <si>
    <t>AP01-FR022</t>
  </si>
  <si>
    <t>AP01-FR023</t>
  </si>
  <si>
    <t>AP01-FR024</t>
  </si>
  <si>
    <t>AP01-FR025</t>
  </si>
  <si>
    <t>AP02-FR001</t>
  </si>
  <si>
    <t>AP02-FR002</t>
  </si>
  <si>
    <t>AP02-FR003</t>
  </si>
  <si>
    <t>AP02-FR004</t>
  </si>
  <si>
    <t>AP02-FR005</t>
  </si>
  <si>
    <t>AP02-FR006</t>
  </si>
  <si>
    <t>AP02-FR007</t>
  </si>
  <si>
    <t>AP02-FR008</t>
  </si>
  <si>
    <t>AP02-FR009</t>
  </si>
  <si>
    <t>AP02-FR010</t>
  </si>
  <si>
    <t>AP02-FR011</t>
  </si>
  <si>
    <t>AP02-FR012</t>
  </si>
  <si>
    <t>AP02-FR013</t>
  </si>
  <si>
    <t>AP02-FR014</t>
  </si>
  <si>
    <t>AP02-FR015</t>
  </si>
  <si>
    <t>AP02-FR016</t>
  </si>
  <si>
    <t>AP02-FR017</t>
  </si>
  <si>
    <t>AP02-FR018</t>
  </si>
  <si>
    <t>Barox</t>
  </si>
  <si>
    <t>AP02-FR019</t>
  </si>
  <si>
    <t>AP02-FR020</t>
  </si>
  <si>
    <t>AP02-FR021</t>
  </si>
  <si>
    <t>AP02-FR022</t>
  </si>
  <si>
    <t>AP02-FR023</t>
  </si>
  <si>
    <t>AP02-FR024</t>
  </si>
  <si>
    <t>AP02-FR025</t>
  </si>
  <si>
    <t>AP03-FR001</t>
  </si>
  <si>
    <t>AP03-FR002</t>
  </si>
  <si>
    <t>AP03-FR003</t>
  </si>
  <si>
    <t>AP03-FR004</t>
  </si>
  <si>
    <t>AP03-FR005</t>
  </si>
  <si>
    <t>AP03-FR006</t>
  </si>
  <si>
    <t>AP03-FR007</t>
  </si>
  <si>
    <t>AP03-FR008</t>
  </si>
  <si>
    <t>AP03-FR009</t>
  </si>
  <si>
    <t>AP03-FR010</t>
  </si>
  <si>
    <t>AP03-FR011</t>
  </si>
  <si>
    <t>AP03-FR012</t>
  </si>
  <si>
    <t>AP03-FR013</t>
  </si>
  <si>
    <t>AP03-FR014</t>
  </si>
  <si>
    <t>Rideau des Plus Sombres</t>
  </si>
  <si>
    <t>AP03-FR015</t>
  </si>
  <si>
    <t>AP03-FR016</t>
  </si>
  <si>
    <t>AP03-FR017</t>
  </si>
  <si>
    <t>AP03-FR018</t>
  </si>
  <si>
    <t>AP03-FR019</t>
  </si>
  <si>
    <t>AP03-FR020</t>
  </si>
  <si>
    <t>Dragon Vampire</t>
  </si>
  <si>
    <t>AP03-FR021</t>
  </si>
  <si>
    <t>Kamionsorcier</t>
  </si>
  <si>
    <t>AP03-FR022</t>
  </si>
  <si>
    <t>AP03-FR023</t>
  </si>
  <si>
    <t>AP03-FR024</t>
  </si>
  <si>
    <t>AP03-FR025</t>
  </si>
  <si>
    <t>AP03-FR026</t>
  </si>
  <si>
    <t>AP04-FR001</t>
  </si>
  <si>
    <t>AP04-FR002</t>
  </si>
  <si>
    <t>AP04-FR003</t>
  </si>
  <si>
    <t>AP04-FR004</t>
  </si>
  <si>
    <t>AP04-FR005</t>
  </si>
  <si>
    <t>AP04-FR006</t>
  </si>
  <si>
    <t>AP04-FR007</t>
  </si>
  <si>
    <t>AP04-FR008</t>
  </si>
  <si>
    <t>AP04-FR009</t>
  </si>
  <si>
    <t>AP04-FR010</t>
  </si>
  <si>
    <t>AP04-FR011</t>
  </si>
  <si>
    <t>AP04-FR012</t>
  </si>
  <si>
    <t>AP04-FR013</t>
  </si>
  <si>
    <t>AP04-FR014</t>
  </si>
  <si>
    <t>Ailes de la Flamme Malfaisante</t>
  </si>
  <si>
    <t>AP04-FR015</t>
  </si>
  <si>
    <t>AP04-FR016</t>
  </si>
  <si>
    <t>AP04-FR017</t>
  </si>
  <si>
    <t>AP04-FR018</t>
  </si>
  <si>
    <t>AP04-FR019</t>
  </si>
  <si>
    <t>AP04-FR020</t>
  </si>
  <si>
    <t>AP04-FR021</t>
  </si>
  <si>
    <t>AP04-FR022</t>
  </si>
  <si>
    <t>Mavelus</t>
  </si>
  <si>
    <t>AP04-FR023</t>
  </si>
  <si>
    <t>AP04-FR024</t>
  </si>
  <si>
    <t>AP04-FR025</t>
  </si>
  <si>
    <t>AP04-FR026</t>
  </si>
  <si>
    <t>AP05-FR001</t>
  </si>
  <si>
    <t>AP05-FR002</t>
  </si>
  <si>
    <t>AP05-FR003</t>
  </si>
  <si>
    <t>AP05-FR004</t>
  </si>
  <si>
    <t>AP05-FR005</t>
  </si>
  <si>
    <t>AP05-FR006</t>
  </si>
  <si>
    <t>AP05-FR007</t>
  </si>
  <si>
    <t>AP05-FR008</t>
  </si>
  <si>
    <t>AP05-FR009</t>
  </si>
  <si>
    <t>AP05-FR010</t>
  </si>
  <si>
    <t>AP05-FR011</t>
  </si>
  <si>
    <t>AP05-FR012</t>
  </si>
  <si>
    <t>AP05-FR013</t>
  </si>
  <si>
    <t>AP05-FR014</t>
  </si>
  <si>
    <t>AP05-FR015</t>
  </si>
  <si>
    <t>AP05-FR016</t>
  </si>
  <si>
    <t>AP05-FR017</t>
  </si>
  <si>
    <t>AP05-FR018</t>
  </si>
  <si>
    <t>Squelgon</t>
  </si>
  <si>
    <t>AP05-FR019</t>
  </si>
  <si>
    <t>AP05-FR020</t>
  </si>
  <si>
    <t>AP05-FR021</t>
  </si>
  <si>
    <t>AP05-FR022</t>
  </si>
  <si>
    <t>AP05-FR023</t>
  </si>
  <si>
    <t>AP05-FR024</t>
  </si>
  <si>
    <t>AP05-FR025</t>
  </si>
  <si>
    <t>AP05-FR026</t>
  </si>
  <si>
    <t>AP06-FR001</t>
  </si>
  <si>
    <t>AP06-FR002</t>
  </si>
  <si>
    <t>AP06-FR003</t>
  </si>
  <si>
    <t>AP06-FR004</t>
  </si>
  <si>
    <t>AP06-FR005</t>
  </si>
  <si>
    <t>AP06-FR006</t>
  </si>
  <si>
    <t>AP06-FR007</t>
  </si>
  <si>
    <t>AP06-FR008</t>
  </si>
  <si>
    <t>AP06-FR009</t>
  </si>
  <si>
    <t>AP06-FR010</t>
  </si>
  <si>
    <t>AP06-FR011</t>
  </si>
  <si>
    <t>AP06-FR012</t>
  </si>
  <si>
    <t>AP06-FR013</t>
  </si>
  <si>
    <t>AP06-FR014</t>
  </si>
  <si>
    <t>Kamen de la Mer</t>
  </si>
  <si>
    <t>AP06-FR015</t>
  </si>
  <si>
    <t>Substance Gluante Horrible</t>
  </si>
  <si>
    <t>AP06-FR016</t>
  </si>
  <si>
    <t>AP06-FR017</t>
  </si>
  <si>
    <t>AP06-FR018</t>
  </si>
  <si>
    <t>AP06-FR019</t>
  </si>
  <si>
    <t>Van'Dalgyon le Seigneur du Dragon des Ténèbres</t>
  </si>
  <si>
    <t>AP06-FR020</t>
  </si>
  <si>
    <t>AP06-FR021</t>
  </si>
  <si>
    <t>Requin Noir Mangeur d’Hommes</t>
  </si>
  <si>
    <t>AP06-FR022</t>
  </si>
  <si>
    <t>AP06-FR023</t>
  </si>
  <si>
    <t>AP06-FR024</t>
  </si>
  <si>
    <t>AP06-FR025</t>
  </si>
  <si>
    <t>AP06-FR026</t>
  </si>
  <si>
    <t>AP06-FR027</t>
  </si>
  <si>
    <t>AP06-FR028</t>
  </si>
  <si>
    <t>DP1-FR001</t>
  </si>
  <si>
    <t>DP1-FR002</t>
  </si>
  <si>
    <t>DP1-FR003</t>
  </si>
  <si>
    <t>DP1-FR004</t>
  </si>
  <si>
    <t>DP1-FR005</t>
  </si>
  <si>
    <t>DP1-FR006</t>
  </si>
  <si>
    <t>DP1-FR007</t>
  </si>
  <si>
    <t>DP1-FR008</t>
  </si>
  <si>
    <t>DP1-FR009</t>
  </si>
  <si>
    <t>DP1-FR010</t>
  </si>
  <si>
    <t>DP1-FR011</t>
  </si>
  <si>
    <t>DP1-FR012</t>
  </si>
  <si>
    <t>DP1-FR013</t>
  </si>
  <si>
    <t>Vapoguérisseur, Héros Elémentaire</t>
  </si>
  <si>
    <t>DP1-FR014</t>
  </si>
  <si>
    <t>DP1-FR015</t>
  </si>
  <si>
    <t>DP1-FR016</t>
  </si>
  <si>
    <t>DP1-FR017</t>
  </si>
  <si>
    <t>Lancer de Plume</t>
  </si>
  <si>
    <t>DP1-FR018</t>
  </si>
  <si>
    <t>DP1-FR019</t>
  </si>
  <si>
    <t>DP1-FR020</t>
  </si>
  <si>
    <t>DP1-FR021</t>
  </si>
  <si>
    <t>DP1-FR022</t>
  </si>
  <si>
    <t>Retour Explosif</t>
  </si>
  <si>
    <t>DP1-FR023</t>
  </si>
  <si>
    <t>Blaster à Bulle</t>
  </si>
  <si>
    <t>DP1-FR024</t>
  </si>
  <si>
    <t>Simulacre de Bulle</t>
  </si>
  <si>
    <t>DP1-FR025</t>
  </si>
  <si>
    <t>DP1-FR026</t>
  </si>
  <si>
    <t>DP1-FR027</t>
  </si>
  <si>
    <t>Annulation D'attaque</t>
  </si>
  <si>
    <t>DP1-FR028</t>
  </si>
  <si>
    <t>DP1-FR029</t>
  </si>
  <si>
    <t>DP1-FR030</t>
  </si>
  <si>
    <t>Charge d'Argile</t>
  </si>
  <si>
    <t>DP2-FR001</t>
  </si>
  <si>
    <t>DP2-FR002</t>
  </si>
  <si>
    <t>DP2-FR003</t>
  </si>
  <si>
    <t>DP2-FR004</t>
  </si>
  <si>
    <t>DP2-FR005</t>
  </si>
  <si>
    <t>DP2-FR006</t>
  </si>
  <si>
    <t>DP2-FR007</t>
  </si>
  <si>
    <t>DP2-FR008</t>
  </si>
  <si>
    <t>DP2-FR009</t>
  </si>
  <si>
    <t>DP2-FR010</t>
  </si>
  <si>
    <t>DP2-FR011</t>
  </si>
  <si>
    <t>DP2-FR012</t>
  </si>
  <si>
    <t>DP2-FR013</t>
  </si>
  <si>
    <t>Dragon Armé LV10</t>
  </si>
  <si>
    <t>DP2-FR014</t>
  </si>
  <si>
    <t>DP2-FR015</t>
  </si>
  <si>
    <t>DP2-FR016</t>
  </si>
  <si>
    <t>DP2-FR017</t>
  </si>
  <si>
    <t>DP2-FR018</t>
  </si>
  <si>
    <t>DP2-FR019</t>
  </si>
  <si>
    <t>DP2-FR020</t>
  </si>
  <si>
    <t>DP2-FR021</t>
  </si>
  <si>
    <t>DP2-FR022</t>
  </si>
  <si>
    <t>DP2-FR023</t>
  </si>
  <si>
    <t>DP2-FR024</t>
  </si>
  <si>
    <t>DP2-FR025</t>
  </si>
  <si>
    <t>DP2-FR026</t>
  </si>
  <si>
    <t>Anneau de Défense</t>
  </si>
  <si>
    <t>DP2-FR027</t>
  </si>
  <si>
    <t>DP2-FR028</t>
  </si>
  <si>
    <t>DP2-FR029</t>
  </si>
  <si>
    <t>DP2-FR030</t>
  </si>
  <si>
    <t>La Fin de Enkindling</t>
  </si>
  <si>
    <t>DP03-FR001</t>
  </si>
  <si>
    <t>DP03-FR002</t>
  </si>
  <si>
    <t>DP03-FR003</t>
  </si>
  <si>
    <t>DP03-FR004</t>
  </si>
  <si>
    <t>DP03-FR005</t>
  </si>
  <si>
    <t>DP03-FR006</t>
  </si>
  <si>
    <t>DP03-FR007</t>
  </si>
  <si>
    <t>DP03-FR008</t>
  </si>
  <si>
    <t>Dauphin Chryslide</t>
  </si>
  <si>
    <t>DP03-FR009</t>
  </si>
  <si>
    <t>DP03-FR010</t>
  </si>
  <si>
    <t>Tranchant Sauvage, Héros Elémentaire</t>
  </si>
  <si>
    <t>DP03-FR011</t>
  </si>
  <si>
    <t>DP03-FR012</t>
  </si>
  <si>
    <t>DP03-FR013</t>
  </si>
  <si>
    <t>DP03-FR014</t>
  </si>
  <si>
    <t>DP03-FR015</t>
  </si>
  <si>
    <t>DP03-FR016</t>
  </si>
  <si>
    <t>DP03-FR017</t>
  </si>
  <si>
    <t>DP03-FR018</t>
  </si>
  <si>
    <t>DP03-FR019</t>
  </si>
  <si>
    <t>DP03-FR020</t>
  </si>
  <si>
    <t>DP03-FR021</t>
  </si>
  <si>
    <t>DP03-FR022</t>
  </si>
  <si>
    <t>Faux Heros</t>
  </si>
  <si>
    <t>DP03-FR023</t>
  </si>
  <si>
    <t>DP03-FR024</t>
  </si>
  <si>
    <t>DP03-FR025</t>
  </si>
  <si>
    <t>Laser de Lumiere</t>
  </si>
  <si>
    <t>DP03-FR026</t>
  </si>
  <si>
    <t>DP03-FR027</t>
  </si>
  <si>
    <t>DP03-FR028</t>
  </si>
  <si>
    <t>DP03-FR029</t>
  </si>
  <si>
    <t>Tête de Marteau</t>
  </si>
  <si>
    <t>DP03-FR030</t>
  </si>
  <si>
    <t>Garde d'Enfant</t>
  </si>
  <si>
    <t>DP04-FR001</t>
  </si>
  <si>
    <t>DP04-FR002</t>
  </si>
  <si>
    <t>DP04-FR003</t>
  </si>
  <si>
    <t>DP04-FR004</t>
  </si>
  <si>
    <t>DP04-FR005</t>
  </si>
  <si>
    <t>DP04-FR006</t>
  </si>
  <si>
    <t>DP04-FR007</t>
  </si>
  <si>
    <t>DP04-FR008</t>
  </si>
  <si>
    <t>DP04-FR009</t>
  </si>
  <si>
    <t>DP04-FR010</t>
  </si>
  <si>
    <t>Dragon Abominable</t>
  </si>
  <si>
    <t>DP04-FR011</t>
  </si>
  <si>
    <t>DP04-FR012</t>
  </si>
  <si>
    <t>DP04-FR013</t>
  </si>
  <si>
    <t>DP04-FR014</t>
  </si>
  <si>
    <t>DP04-FR015</t>
  </si>
  <si>
    <t>DP04-FR016</t>
  </si>
  <si>
    <t>DP04-FR017</t>
  </si>
  <si>
    <t>DP04-FR018</t>
  </si>
  <si>
    <t>DP04-FR019</t>
  </si>
  <si>
    <t>DP04-FR020</t>
  </si>
  <si>
    <t>DP04-FR021</t>
  </si>
  <si>
    <t>DP04-FR022</t>
  </si>
  <si>
    <t>DP04-FR023</t>
  </si>
  <si>
    <t>DP04-FR024</t>
  </si>
  <si>
    <t>Refus Catégorique</t>
  </si>
  <si>
    <t>DP04-FR025</t>
  </si>
  <si>
    <t>DP04-FR026</t>
  </si>
  <si>
    <t>DP04-FR027</t>
  </si>
  <si>
    <t>DP04-FR028</t>
  </si>
  <si>
    <t>Retourne Âme</t>
  </si>
  <si>
    <t>DP04-FR029</t>
  </si>
  <si>
    <t>Polarisateur de Dommages</t>
  </si>
  <si>
    <t>DP04-FR030</t>
  </si>
  <si>
    <t>Garde de Fusion</t>
  </si>
  <si>
    <t>DP05-FR001</t>
  </si>
  <si>
    <t>DP05-FR002</t>
  </si>
  <si>
    <t>DP05-FR003</t>
  </si>
  <si>
    <t>DP05-FR004</t>
  </si>
  <si>
    <t>DP05-FR005</t>
  </si>
  <si>
    <t>DP05-FR006</t>
  </si>
  <si>
    <t>DP05-FR007</t>
  </si>
  <si>
    <t>DP05-FR008</t>
  </si>
  <si>
    <t>DP05-FR009</t>
  </si>
  <si>
    <t>DP05-FR010</t>
  </si>
  <si>
    <t>DP05-FR011</t>
  </si>
  <si>
    <t>DP05-FR012</t>
  </si>
  <si>
    <t>DP05-FR013</t>
  </si>
  <si>
    <t>DP05-FR014</t>
  </si>
  <si>
    <t>DP05-FR015</t>
  </si>
  <si>
    <t>DP05-FR016</t>
  </si>
  <si>
    <t>DP05-FR017</t>
  </si>
  <si>
    <t>DP05-FR018</t>
  </si>
  <si>
    <t>DP05-FR019</t>
  </si>
  <si>
    <t>DP05-FR020</t>
  </si>
  <si>
    <t>DP05-FR021</t>
  </si>
  <si>
    <t>Destinée Supérieure</t>
  </si>
  <si>
    <t>DP05-FR022</t>
  </si>
  <si>
    <t>DP05-FR023</t>
  </si>
  <si>
    <t>DP05-FR024</t>
  </si>
  <si>
    <t>DP05-FR025</t>
  </si>
  <si>
    <t>DP05-FR026</t>
  </si>
  <si>
    <t>DP05-FR027</t>
  </si>
  <si>
    <t>DP05-FR028</t>
  </si>
  <si>
    <t>DP05-FR029</t>
  </si>
  <si>
    <t>Contre Attaque D</t>
  </si>
  <si>
    <t>DP05-FR030</t>
  </si>
  <si>
    <t>Terreur Eternelle</t>
  </si>
  <si>
    <t>DP06-FR001</t>
  </si>
  <si>
    <t>DP06-FR002</t>
  </si>
  <si>
    <t>DP06-FR003</t>
  </si>
  <si>
    <t>DP06-FR004</t>
  </si>
  <si>
    <t>DP06-FR005</t>
  </si>
  <si>
    <t>DP06-FR006</t>
  </si>
  <si>
    <t>DP06-FR007</t>
  </si>
  <si>
    <t>DP06-FR008</t>
  </si>
  <si>
    <t>Prodige Infernal, Héros du Mal</t>
  </si>
  <si>
    <t>DP06-FR009</t>
  </si>
  <si>
    <t>Brise Armure</t>
  </si>
  <si>
    <t>DP06-FR010</t>
  </si>
  <si>
    <t>DP06-FR011</t>
  </si>
  <si>
    <t>Cyclone Sauvage, Héros du Mal</t>
  </si>
  <si>
    <t>DP06-FR012</t>
  </si>
  <si>
    <t>Sniper Infernal, Héros du Mal</t>
  </si>
  <si>
    <t>DP06-FR013</t>
  </si>
  <si>
    <t>Démon Malicieux, Héros du Mal</t>
  </si>
  <si>
    <t>DP06-FR014</t>
  </si>
  <si>
    <t>DP06-FR015</t>
  </si>
  <si>
    <t>DP06-FR016</t>
  </si>
  <si>
    <t>DP06-FR017</t>
  </si>
  <si>
    <t>DP06-FR018</t>
  </si>
  <si>
    <t>DP06-FR019</t>
  </si>
  <si>
    <t>DP06-FR020</t>
  </si>
  <si>
    <t>Révoque Fusion</t>
  </si>
  <si>
    <t>DP06-FR021</t>
  </si>
  <si>
    <t>DP06-FR022</t>
  </si>
  <si>
    <t>DP06-FR023</t>
  </si>
  <si>
    <t>DP06-FR024</t>
  </si>
  <si>
    <t>DP06-FR025</t>
  </si>
  <si>
    <t>Règle des Héros 2</t>
  </si>
  <si>
    <t>DP07-FR001</t>
  </si>
  <si>
    <t>DP07-FR002</t>
  </si>
  <si>
    <t>DP07-FR003</t>
  </si>
  <si>
    <t>DP07-FR004</t>
  </si>
  <si>
    <t>DP07-FR005</t>
  </si>
  <si>
    <t>DP07-FR006</t>
  </si>
  <si>
    <t>DP07-FR007</t>
  </si>
  <si>
    <t>Chasse-Ciel Fantôme</t>
  </si>
  <si>
    <t>DP07-FR008</t>
  </si>
  <si>
    <t>DP07-FR009</t>
  </si>
  <si>
    <t>Golem Broyeur</t>
  </si>
  <si>
    <t>DP07-FR010</t>
  </si>
  <si>
    <t>DP07-FR011</t>
  </si>
  <si>
    <t>DP07-FR012</t>
  </si>
  <si>
    <t>DP07-FR013</t>
  </si>
  <si>
    <t>DP07-FR014</t>
  </si>
  <si>
    <t>DP07-FR015</t>
  </si>
  <si>
    <t>DP07-FR016</t>
  </si>
  <si>
    <t>DP07-FR017</t>
  </si>
  <si>
    <t>DP07-FR018</t>
  </si>
  <si>
    <t>DP07-FR019</t>
  </si>
  <si>
    <t>DP07-FR020</t>
  </si>
  <si>
    <t>Arbre Cristallin</t>
  </si>
  <si>
    <t>DP07-FR021</t>
  </si>
  <si>
    <t>DP07-FR022</t>
  </si>
  <si>
    <t>DP07-FR023</t>
  </si>
  <si>
    <t>DP07-FR024</t>
  </si>
  <si>
    <t>Contre Cristal</t>
  </si>
  <si>
    <t>DP07-FR025</t>
  </si>
  <si>
    <t>Paire Cristalline</t>
  </si>
  <si>
    <t>DP08-FR001</t>
  </si>
  <si>
    <t>DP08-FR002</t>
  </si>
  <si>
    <t>DP08-FR003</t>
  </si>
  <si>
    <t>DP08-FR004</t>
  </si>
  <si>
    <t>DP08-FR005</t>
  </si>
  <si>
    <t>DP08-FR006</t>
  </si>
  <si>
    <t>DP08-FR007</t>
  </si>
  <si>
    <t>DP08-FR008</t>
  </si>
  <si>
    <t>DP08-FR009</t>
  </si>
  <si>
    <t>DP08-FR010</t>
  </si>
  <si>
    <t>DP08-FR011</t>
  </si>
  <si>
    <t>DP08-FR012</t>
  </si>
  <si>
    <t>DP08-FR013</t>
  </si>
  <si>
    <t>DP08-FR014</t>
  </si>
  <si>
    <t>DP08-FR015</t>
  </si>
  <si>
    <t>DP08-FR016</t>
  </si>
  <si>
    <t>DP08-FR017</t>
  </si>
  <si>
    <t>DP08-FR018</t>
  </si>
  <si>
    <t>DP08-FR019</t>
  </si>
  <si>
    <t>DP08-FR020</t>
  </si>
  <si>
    <t>DP08-FR021</t>
  </si>
  <si>
    <t>DP08-FR022</t>
  </si>
  <si>
    <t>DP08-FR023</t>
  </si>
  <si>
    <t>DP08-FR024</t>
  </si>
  <si>
    <t>DP08-FR025</t>
  </si>
  <si>
    <t>DP08-FR026</t>
  </si>
  <si>
    <t>DP08-FR027</t>
  </si>
  <si>
    <t>DP08-FR028</t>
  </si>
  <si>
    <t>DP08-FR029</t>
  </si>
  <si>
    <t>Prêté pour un Rendu</t>
  </si>
  <si>
    <t>DP08-FR030</t>
  </si>
  <si>
    <t>Limitation de Surcharge</t>
  </si>
  <si>
    <t>DPYG-FR001</t>
  </si>
  <si>
    <t>DPYG-FR002</t>
  </si>
  <si>
    <t>DPYG-FR003</t>
  </si>
  <si>
    <t>DPYG-FR004</t>
  </si>
  <si>
    <t>DPYG-FR005</t>
  </si>
  <si>
    <t>DPYG-FR006</t>
  </si>
  <si>
    <t>DPYG-FR007</t>
  </si>
  <si>
    <t>DPYG-FR008</t>
  </si>
  <si>
    <t>DPYG-FR009</t>
  </si>
  <si>
    <t>DPYG-FR010</t>
  </si>
  <si>
    <t>DPYG-FR011</t>
  </si>
  <si>
    <t>DPYG-FR012</t>
  </si>
  <si>
    <t>DPYG-FR013</t>
  </si>
  <si>
    <t>DPYG-FR014</t>
  </si>
  <si>
    <t>DPYG-FR015</t>
  </si>
  <si>
    <t>DPYG-FR016</t>
  </si>
  <si>
    <t>DPYG-FR017</t>
  </si>
  <si>
    <t>DPYG-FR018</t>
  </si>
  <si>
    <t>Epées de Revelation de la Lumière</t>
  </si>
  <si>
    <t>DPYG-FR019</t>
  </si>
  <si>
    <t>DPYG-FR020</t>
  </si>
  <si>
    <t>DPYG-FR021</t>
  </si>
  <si>
    <t>DPYG-FR022</t>
  </si>
  <si>
    <t>DPYG-FR023</t>
  </si>
  <si>
    <t>DPYG-FR024</t>
  </si>
  <si>
    <t>DPYG-FR025</t>
  </si>
  <si>
    <t>DPYG-FR026</t>
  </si>
  <si>
    <t>DPYG-FR027</t>
  </si>
  <si>
    <t>DPYG-FR028</t>
  </si>
  <si>
    <t>DPYG-FR029</t>
  </si>
  <si>
    <t>DPYG-FR030</t>
  </si>
  <si>
    <t>DP09-FR001</t>
  </si>
  <si>
    <t>Dragon Poussière d'Etoile/Mode Assaut</t>
  </si>
  <si>
    <t>DP09-FR002</t>
  </si>
  <si>
    <t>DP09-FR003</t>
  </si>
  <si>
    <t>DP09-FR004</t>
  </si>
  <si>
    <t>DP09-FR005</t>
  </si>
  <si>
    <t>DP09-FR006</t>
  </si>
  <si>
    <t>DP09-FR007</t>
  </si>
  <si>
    <t>DP09-FR008</t>
  </si>
  <si>
    <t>DP09-FR009</t>
  </si>
  <si>
    <t>DP09-FR010</t>
  </si>
  <si>
    <t>DP09-FR011</t>
  </si>
  <si>
    <t>DP09-FR012</t>
  </si>
  <si>
    <t>DP09-FR013</t>
  </si>
  <si>
    <t>DP09-FR014</t>
  </si>
  <si>
    <t>Garçon Excentrique</t>
  </si>
  <si>
    <t>DP09-FR015</t>
  </si>
  <si>
    <t>DP09-FR016</t>
  </si>
  <si>
    <t>DP09-FR017</t>
  </si>
  <si>
    <t>DP09-FR018</t>
  </si>
  <si>
    <t>DP09-FR019</t>
  </si>
  <si>
    <t>DP09-FR020</t>
  </si>
  <si>
    <t>DP09-FR021</t>
  </si>
  <si>
    <t>DP09-FR022</t>
  </si>
  <si>
    <t>DP09-FR023</t>
  </si>
  <si>
    <t>DP09-FR024</t>
  </si>
  <si>
    <t>DP09-FR025</t>
  </si>
  <si>
    <t>DP09-FR026</t>
  </si>
  <si>
    <t>DP09-FR027</t>
  </si>
  <si>
    <t>Trève Solide</t>
  </si>
  <si>
    <t>DP09-FR028</t>
  </si>
  <si>
    <t>DP09-FR029</t>
  </si>
  <si>
    <t>Capitulation Forcée</t>
  </si>
  <si>
    <t>DP09-FR030</t>
  </si>
  <si>
    <t>Barrière Syntonisatrice</t>
  </si>
  <si>
    <t>DPKB-FR001</t>
  </si>
  <si>
    <t>DPKB-FR002</t>
  </si>
  <si>
    <t>DPKB-FR003</t>
  </si>
  <si>
    <t>DPKB-FR004</t>
  </si>
  <si>
    <t>DPKB-FR005</t>
  </si>
  <si>
    <t>DPKB-FR006</t>
  </si>
  <si>
    <t>DPKB-FR007</t>
  </si>
  <si>
    <t>DPKB-FR008</t>
  </si>
  <si>
    <t>DPKB-FR009</t>
  </si>
  <si>
    <t>DPKB-FR010</t>
  </si>
  <si>
    <t>DPKB-FR011</t>
  </si>
  <si>
    <t>DPKB-FR012</t>
  </si>
  <si>
    <t>DPKB-FR013</t>
  </si>
  <si>
    <t>DPKB-FR014</t>
  </si>
  <si>
    <t>DPKB-FR015</t>
  </si>
  <si>
    <t>DPKB-FR016</t>
  </si>
  <si>
    <t>DPKB-FR017</t>
  </si>
  <si>
    <t>DPKB-FR018</t>
  </si>
  <si>
    <t>DPKB-FR019</t>
  </si>
  <si>
    <t>Peten le Clown des Ténèbres</t>
  </si>
  <si>
    <t>DPKB-FR020</t>
  </si>
  <si>
    <t>Chevalier Familier</t>
  </si>
  <si>
    <t>DPKB-FR021</t>
  </si>
  <si>
    <t>DPKB-FR022</t>
  </si>
  <si>
    <t>DPKB-FR023</t>
  </si>
  <si>
    <t>Dragon Blanc aux Yeux Bleus Corrompu</t>
  </si>
  <si>
    <t>DPKB-FR024</t>
  </si>
  <si>
    <t>DPKB-FR025</t>
  </si>
  <si>
    <t>DPKB-FR026</t>
  </si>
  <si>
    <t>DPKB-FR027</t>
  </si>
  <si>
    <t>DPKB-FR028</t>
  </si>
  <si>
    <t>DPKB-FR029</t>
  </si>
  <si>
    <t>DPKB-FR030</t>
  </si>
  <si>
    <t>DPKB-FR031</t>
  </si>
  <si>
    <t>DPKB-FR032</t>
  </si>
  <si>
    <t>DPKB-FR033</t>
  </si>
  <si>
    <t>DPKB-FR034</t>
  </si>
  <si>
    <t>DPKB-FR035</t>
  </si>
  <si>
    <t>DPKB-FR036</t>
  </si>
  <si>
    <t>DPKB-FR037</t>
  </si>
  <si>
    <t>DPKB-FR038</t>
  </si>
  <si>
    <t>DPKB-FR039</t>
  </si>
  <si>
    <t>DPKB-FR040</t>
  </si>
  <si>
    <t>DP10-FR001</t>
  </si>
  <si>
    <t>DP10-FR002</t>
  </si>
  <si>
    <t>DP10-FR003</t>
  </si>
  <si>
    <t>DP10-FR004</t>
  </si>
  <si>
    <t>DP10-FR005</t>
  </si>
  <si>
    <t>DP10-FR006</t>
  </si>
  <si>
    <t>DP10-FR007</t>
  </si>
  <si>
    <t>DP10-FR008</t>
  </si>
  <si>
    <t>DP10-FR009</t>
  </si>
  <si>
    <t>DP10-FR010</t>
  </si>
  <si>
    <t>DP10-FR011</t>
  </si>
  <si>
    <t>DP10-FR012</t>
  </si>
  <si>
    <t>Guerrier Amplificateur</t>
  </si>
  <si>
    <t>DP10-FR013</t>
  </si>
  <si>
    <t>Champion de la Justice</t>
  </si>
  <si>
    <t>DP10-FR014</t>
  </si>
  <si>
    <t>DP10-FR015</t>
  </si>
  <si>
    <t>Guerrier Méga 1</t>
  </si>
  <si>
    <t>DP10-FR016</t>
  </si>
  <si>
    <t>DP10-FR017</t>
  </si>
  <si>
    <t>DP10-FR018</t>
  </si>
  <si>
    <t>DP10-FR019</t>
  </si>
  <si>
    <t>DP10-FR020</t>
  </si>
  <si>
    <t>DP10-FR021</t>
  </si>
  <si>
    <t>DP10-FR022</t>
  </si>
  <si>
    <t>DP10-FR023</t>
  </si>
  <si>
    <t>DP10-FR024</t>
  </si>
  <si>
    <t>Cadeau Synchro</t>
  </si>
  <si>
    <t>DP10-FR025</t>
  </si>
  <si>
    <t>DP10-FR026</t>
  </si>
  <si>
    <t>DP10-FR027</t>
  </si>
  <si>
    <t>DP10-FR028</t>
  </si>
  <si>
    <t>DP10-FR029</t>
  </si>
  <si>
    <t>Carte du Sacrifice</t>
  </si>
  <si>
    <t>DP10-FR030</t>
  </si>
  <si>
    <t>Matériel Synchro</t>
  </si>
  <si>
    <t>DP11-FR001</t>
  </si>
  <si>
    <t>DP11-FR002</t>
  </si>
  <si>
    <t>DP11-FR003</t>
  </si>
  <si>
    <t>DP11-FR004</t>
  </si>
  <si>
    <t>DP11-FR005</t>
  </si>
  <si>
    <t>DP11-FR006</t>
  </si>
  <si>
    <t>DP11-FR007</t>
  </si>
  <si>
    <t>Aile Noire - Foehn la Chaîne de Fer</t>
  </si>
  <si>
    <t>DP11-FR008</t>
  </si>
  <si>
    <t>DP11-FR009</t>
  </si>
  <si>
    <t>DP11-FR010</t>
  </si>
  <si>
    <t>DP11-FR011</t>
  </si>
  <si>
    <t>Aile Noire - Jet le Ciel Bleu</t>
  </si>
  <si>
    <t>DP11-FR012</t>
  </si>
  <si>
    <t>DP11-FR013</t>
  </si>
  <si>
    <t>DP11-FR014</t>
  </si>
  <si>
    <t>DP11-FR015</t>
  </si>
  <si>
    <t>DP11-FR016</t>
  </si>
  <si>
    <t>DP11-FR017</t>
  </si>
  <si>
    <t>DP11-FR018</t>
  </si>
  <si>
    <t>DP11-FR019</t>
  </si>
  <si>
    <t>DP11-FR020</t>
  </si>
  <si>
    <t>DP11-FR021</t>
  </si>
  <si>
    <t>DP11-FR022</t>
  </si>
  <si>
    <t>DP11-FR023</t>
  </si>
  <si>
    <t>DP11-FR024</t>
  </si>
  <si>
    <t>DP11-FR025</t>
  </si>
  <si>
    <t>DP11-FR026</t>
  </si>
  <si>
    <t>DP11-FR027</t>
  </si>
  <si>
    <t>DP11-FR028</t>
  </si>
  <si>
    <t>DP11-FR029</t>
  </si>
  <si>
    <t>Balise Plume Noire</t>
  </si>
  <si>
    <t>DP11-FR030</t>
  </si>
  <si>
    <t>BPT-001</t>
  </si>
  <si>
    <t>BPT-002</t>
  </si>
  <si>
    <t>BPT-003</t>
  </si>
  <si>
    <t>BPT-004</t>
  </si>
  <si>
    <t>BPT-005</t>
  </si>
  <si>
    <t>BPT-006</t>
  </si>
  <si>
    <t>BPT-007</t>
  </si>
  <si>
    <t>BPT-008</t>
  </si>
  <si>
    <t>BPT-009</t>
  </si>
  <si>
    <t>BPT-010</t>
  </si>
  <si>
    <t>BPT-011</t>
  </si>
  <si>
    <t>BPT-012</t>
  </si>
  <si>
    <t>CT1-FR001</t>
  </si>
  <si>
    <t>CT1-FR002</t>
  </si>
  <si>
    <t>CT1-FR003</t>
  </si>
  <si>
    <t>CT1-FR004</t>
  </si>
  <si>
    <t>Aile Sombre Chevalier de Gaïa</t>
  </si>
  <si>
    <t>CT1-FR005</t>
  </si>
  <si>
    <t>CT1-FR006</t>
  </si>
  <si>
    <t>CT2-FR001</t>
  </si>
  <si>
    <t>CT2-FR002</t>
  </si>
  <si>
    <t>CT2-FR003</t>
  </si>
  <si>
    <t>CT2-FR004</t>
  </si>
  <si>
    <t>CT2-FR005</t>
  </si>
  <si>
    <t>CT2-FR006</t>
  </si>
  <si>
    <t>CT03-FR001</t>
  </si>
  <si>
    <t>CT03-FR002</t>
  </si>
  <si>
    <t>CT03-FR003</t>
  </si>
  <si>
    <t>CT03-FR004</t>
  </si>
  <si>
    <t>CT03-FR005</t>
  </si>
  <si>
    <t>CT03-FR006</t>
  </si>
  <si>
    <t>CT04-FR001</t>
  </si>
  <si>
    <t>CT04-FR002</t>
  </si>
  <si>
    <t>CT04-FR003</t>
  </si>
  <si>
    <t>CT04-FR004</t>
  </si>
  <si>
    <t>CT04-FR005</t>
  </si>
  <si>
    <t>CT04-FR006</t>
  </si>
  <si>
    <t>DPCT-EN002</t>
  </si>
  <si>
    <t>DPCT-FR001</t>
  </si>
  <si>
    <t>CT05-FR001</t>
  </si>
  <si>
    <t>CT05-FR002</t>
  </si>
  <si>
    <t>CT05-FR003</t>
  </si>
  <si>
    <t>CT05-FR004</t>
  </si>
  <si>
    <t>CT05-FRS01</t>
  </si>
  <si>
    <t>CT05-FRS02</t>
  </si>
  <si>
    <t>CT05-FRS03</t>
  </si>
  <si>
    <t>DPCT-FR003</t>
  </si>
  <si>
    <t>RGBT-FRPP1</t>
  </si>
  <si>
    <t>RGBT-FRPP2</t>
  </si>
  <si>
    <t>Aile Noire - Shura La Flamme Bleue</t>
  </si>
  <si>
    <t>RGBT-FRPP3</t>
  </si>
  <si>
    <t>RGBT-FRPP4</t>
  </si>
  <si>
    <t>RGBT-FRPP5</t>
  </si>
  <si>
    <t>RGBT-FRPP6</t>
  </si>
  <si>
    <t>CT06-ENS02</t>
  </si>
  <si>
    <t>Earthbound Immortal Aslla Piscu</t>
  </si>
  <si>
    <t>CT06-ENS03</t>
  </si>
  <si>
    <t>Earthbound Immortal Chacu Challhua</t>
  </si>
  <si>
    <t>CT06-FR001</t>
  </si>
  <si>
    <t>CT06-FR002</t>
  </si>
  <si>
    <t>CT06-FR003</t>
  </si>
  <si>
    <t>CT06-FR004</t>
  </si>
  <si>
    <t>CT06-FRS01</t>
  </si>
  <si>
    <t>CT06-FRS04</t>
  </si>
  <si>
    <t>DPCT-FR004</t>
  </si>
  <si>
    <t>DPCT-FRY01</t>
  </si>
  <si>
    <t>DPCT-FRY02</t>
  </si>
  <si>
    <t>DPCT-FRY03</t>
  </si>
  <si>
    <t>DPCT-FRY04</t>
  </si>
  <si>
    <t>DPCT-FRY05</t>
  </si>
  <si>
    <t>DPCT-FRY06</t>
  </si>
  <si>
    <t>DPCT-FRY07</t>
  </si>
  <si>
    <t>DPCT-FRY08</t>
  </si>
  <si>
    <t>DPCT-FRY09</t>
  </si>
  <si>
    <t>CT07-FR001</t>
  </si>
  <si>
    <t>CT07-FR002</t>
  </si>
  <si>
    <t>CT07-FR003</t>
  </si>
  <si>
    <t>CT07-FR004</t>
  </si>
  <si>
    <t>CT07-FR005</t>
  </si>
  <si>
    <t>CT07-FR006</t>
  </si>
  <si>
    <t>Airman, Héros Élémentaire</t>
  </si>
  <si>
    <t>CT07-FR007</t>
  </si>
  <si>
    <t>CT07-FR008</t>
  </si>
  <si>
    <t>CT07-FR009</t>
  </si>
  <si>
    <t>CT07-FR010</t>
  </si>
  <si>
    <t>CT07-FR011</t>
  </si>
  <si>
    <t>Démon de l'Enfer Eraser</t>
  </si>
  <si>
    <t>CT07-FR012</t>
  </si>
  <si>
    <t>CT07-FR013</t>
  </si>
  <si>
    <t>Technochimère le Dragon Forteresse</t>
  </si>
  <si>
    <t>CT07-FR014</t>
  </si>
  <si>
    <t>CT07-FR015</t>
  </si>
  <si>
    <t>Deadroot le Démon de l'Enfer</t>
  </si>
  <si>
    <t>CT07-FR016</t>
  </si>
  <si>
    <t>CT07-FR017</t>
  </si>
  <si>
    <t>Dragon Chevalier</t>
  </si>
  <si>
    <t>CT07-FR018</t>
  </si>
  <si>
    <t>Océan, Héros Élémentaire</t>
  </si>
  <si>
    <t>CT07-FR019</t>
  </si>
  <si>
    <t>CT07-FR020</t>
  </si>
  <si>
    <t>CT07-FR021</t>
  </si>
  <si>
    <t>CT07-FR022</t>
  </si>
  <si>
    <t>CT07-FR023</t>
  </si>
  <si>
    <t>Avatar, le Démon de l'Enfer</t>
  </si>
  <si>
    <t>CT07-FR024</t>
  </si>
  <si>
    <t>CT07-FR025</t>
  </si>
  <si>
    <t>CT08-FR001</t>
  </si>
  <si>
    <t>CT08-FR002</t>
  </si>
  <si>
    <t>CT08-FR003</t>
  </si>
  <si>
    <t>CT08-FR004</t>
  </si>
  <si>
    <t>CT08-FR005</t>
  </si>
  <si>
    <t>CT08-FR006</t>
  </si>
  <si>
    <t>CT08-FR007</t>
  </si>
  <si>
    <t>CT08-FR008</t>
  </si>
  <si>
    <t>CT08-FR009</t>
  </si>
  <si>
    <t>CT08-FR010</t>
  </si>
  <si>
    <t>CT08-FR011</t>
  </si>
  <si>
    <t>Gaia, HEROS Elémentaire</t>
  </si>
  <si>
    <t>CT08-FR012</t>
  </si>
  <si>
    <t>CT08-FR013</t>
  </si>
  <si>
    <t>CT08-FR014</t>
  </si>
  <si>
    <t>Dragon Poussière d'Etoile Corrompu</t>
  </si>
  <si>
    <t>CT08-FR015</t>
  </si>
  <si>
    <t>CT08-FR016</t>
  </si>
  <si>
    <t>CT08-FR017</t>
  </si>
  <si>
    <t>CT08-FR018</t>
  </si>
  <si>
    <t>Neptune, le Tyran</t>
  </si>
  <si>
    <t>PRC1-FR001</t>
  </si>
  <si>
    <t>Dragon Météore</t>
  </si>
  <si>
    <t>PRC1-FR002</t>
  </si>
  <si>
    <t>Rituel du Miroir Bestial</t>
  </si>
  <si>
    <t>PRC1-FR003</t>
  </si>
  <si>
    <t>Miroir du Démon</t>
  </si>
  <si>
    <t>PRC1-FR004</t>
  </si>
  <si>
    <t>Dragon Noir Météore</t>
  </si>
  <si>
    <t>PRC1-FR005</t>
  </si>
  <si>
    <t>Pégase aux Ailes de Feu</t>
  </si>
  <si>
    <t>PRC1-FR006</t>
  </si>
  <si>
    <t>Chevalier de Vélocité</t>
  </si>
  <si>
    <t>PRC1-FR007</t>
  </si>
  <si>
    <t>Abeille Cuirassée</t>
  </si>
  <si>
    <t>PRC1-FR008</t>
  </si>
  <si>
    <t>Scarabée Géant de Poséidon</t>
  </si>
  <si>
    <t>PRC1-FR009</t>
  </si>
  <si>
    <t>PRC1-FR010</t>
  </si>
  <si>
    <t>PRC1-FR011</t>
  </si>
  <si>
    <t>Canon Méchabot</t>
  </si>
  <si>
    <t>PRC1-FR012</t>
  </si>
  <si>
    <t>Phénix de Flammes, l'Oiseau de Bombardement</t>
  </si>
  <si>
    <t>PRC1-FR013</t>
  </si>
  <si>
    <t>Guerrier Cicatrice</t>
  </si>
  <si>
    <t>PRC1-FR014</t>
  </si>
  <si>
    <t>Chevalier Kagemucha</t>
  </si>
  <si>
    <t>PRC1-FR015</t>
  </si>
  <si>
    <t>PRC1-FR016</t>
  </si>
  <si>
    <t>PRC1-FR017</t>
  </si>
  <si>
    <t>PRC1-FR018</t>
  </si>
  <si>
    <t>Acid, Héros Masqué</t>
  </si>
  <si>
    <t>PRC1-FR019</t>
  </si>
  <si>
    <t>Dian, Héros Masqué</t>
  </si>
  <si>
    <t>PRC1-FR020</t>
  </si>
  <si>
    <t>Guerrier Gravité</t>
  </si>
  <si>
    <t>PRC1-FR021</t>
  </si>
  <si>
    <t>Dragon Ogre du Néant</t>
  </si>
  <si>
    <t>PRC1-FR022</t>
  </si>
  <si>
    <t>PRC1-FR023</t>
  </si>
  <si>
    <t>Charge Photon</t>
  </si>
  <si>
    <t>PRC1-FRV01</t>
  </si>
  <si>
    <t>L'Illumination, Héros Elémentaire</t>
  </si>
  <si>
    <t>PRC1-FRV02</t>
  </si>
  <si>
    <t>CT09-FR001</t>
  </si>
  <si>
    <t>CT09-FR002</t>
  </si>
  <si>
    <t>CT09-FR003</t>
  </si>
  <si>
    <t>CT09-FR004</t>
  </si>
  <si>
    <t>CT09-FR005</t>
  </si>
  <si>
    <t>CT09-FR006</t>
  </si>
  <si>
    <t>CT09-FR007</t>
  </si>
  <si>
    <t>CT09-FR008</t>
  </si>
  <si>
    <t>CT09-FR009</t>
  </si>
  <si>
    <t>Princesse du Blizzard</t>
  </si>
  <si>
    <t>CT09-FR010</t>
  </si>
  <si>
    <t>CT09-FR011</t>
  </si>
  <si>
    <t>CT09-FR012</t>
  </si>
  <si>
    <t>CT09-FR013</t>
  </si>
  <si>
    <t>CT09-FR014</t>
  </si>
  <si>
    <t>Numéro 16 : Maître du Choc</t>
  </si>
  <si>
    <t>CT09-FR015</t>
  </si>
  <si>
    <t>CT09-FR016</t>
  </si>
  <si>
    <t>CT09-FR017</t>
  </si>
  <si>
    <t>Souza, Sabre X</t>
  </si>
  <si>
    <t>CT09-FR018</t>
  </si>
  <si>
    <t>CT09-FR019</t>
  </si>
  <si>
    <t>CT09-FR020</t>
  </si>
  <si>
    <t>Décomposition sans Fin</t>
  </si>
  <si>
    <t>CT09-FR021</t>
  </si>
  <si>
    <t>CT09-FR022</t>
  </si>
  <si>
    <t>CT09-FR023</t>
  </si>
  <si>
    <t>ZTIN-FR001</t>
  </si>
  <si>
    <t>ZTIN-FR002</t>
  </si>
  <si>
    <t>Numéro 61 : Volcasaure</t>
  </si>
  <si>
    <t>ZTIN-FR003</t>
  </si>
  <si>
    <t>Numéro 19 : Freezadon</t>
  </si>
  <si>
    <t>ZTIN-FR004</t>
  </si>
  <si>
    <t>Gagagaretour</t>
  </si>
  <si>
    <t>ZTIN-FR005</t>
  </si>
  <si>
    <t>ZTIN-FR006</t>
  </si>
  <si>
    <t>Pirate Photon</t>
  </si>
  <si>
    <t>ZTIN-FR007</t>
  </si>
  <si>
    <t>Satellite Photon</t>
  </si>
  <si>
    <t>ZTIN-FR008</t>
  </si>
  <si>
    <t>Trancheur Photon</t>
  </si>
  <si>
    <t>ZTIN-FR009</t>
  </si>
  <si>
    <t>Kuri Photon</t>
  </si>
  <si>
    <t>ZTIN-FR010</t>
  </si>
  <si>
    <t>Voyageur Dimensionnel</t>
  </si>
  <si>
    <t>ZTIN-FR011</t>
  </si>
  <si>
    <t>Sorcier Galactique</t>
  </si>
  <si>
    <t>ZTIN-FR012</t>
  </si>
  <si>
    <t>Chevalier Galactique</t>
  </si>
  <si>
    <t>ZTIN-FR013</t>
  </si>
  <si>
    <t>Numéro 56 : Rat d'Or</t>
  </si>
  <si>
    <t>ZTIN-FR014</t>
  </si>
  <si>
    <t>Paladynamo Seigneur des Étoiles</t>
  </si>
  <si>
    <t>ZTIN-FR015</t>
  </si>
  <si>
    <t>Message dans une Bouteille</t>
  </si>
  <si>
    <t>ZTIN-FR016</t>
  </si>
  <si>
    <t>Accellumière</t>
  </si>
  <si>
    <t>ZTIN-FR017</t>
  </si>
  <si>
    <t>Expédition Galactique</t>
  </si>
  <si>
    <t>ZTIN-FR018</t>
  </si>
  <si>
    <t>Zéro Galactique</t>
  </si>
  <si>
    <t>ZTIN-FR019</t>
  </si>
  <si>
    <t>Trion Triple Étoile</t>
  </si>
  <si>
    <t>ZTIN-FR020</t>
  </si>
  <si>
    <t>ZTIN-FR021</t>
  </si>
  <si>
    <t>Archer Chachaka</t>
  </si>
  <si>
    <t>ZTIN-FRV01</t>
  </si>
  <si>
    <t>ZTIN-FRV02</t>
  </si>
  <si>
    <t>ZTIN-FRV03</t>
  </si>
  <si>
    <t>CT10-FR001</t>
  </si>
  <si>
    <t>CT10-FR002</t>
  </si>
  <si>
    <t>CT10-FR003</t>
  </si>
  <si>
    <t>CT10-FR004</t>
  </si>
  <si>
    <t>CT10-FR005</t>
  </si>
  <si>
    <t>CT10-FR006</t>
  </si>
  <si>
    <t>CT10-FR007</t>
  </si>
  <si>
    <t>Super Cuirassé Canon Ferroviaire</t>
  </si>
  <si>
    <t>CT10-FR008</t>
  </si>
  <si>
    <t>CT10-FR009</t>
  </si>
  <si>
    <t>CT10-FR010</t>
  </si>
  <si>
    <t>CT10-FR011</t>
  </si>
  <si>
    <t>Numéro 40 : Poupée Truquée de Cordes</t>
  </si>
  <si>
    <t>CT10-FR012</t>
  </si>
  <si>
    <t>CT10-FR013</t>
  </si>
  <si>
    <t>Numéro 88 : Poupée Truquée de Lion</t>
  </si>
  <si>
    <t>CT10-FR014</t>
  </si>
  <si>
    <t>CT10-FR015</t>
  </si>
  <si>
    <t>CT10-FR016</t>
  </si>
  <si>
    <t>CT10-FR017</t>
  </si>
  <si>
    <t>CT10-FR018</t>
  </si>
  <si>
    <t>Numéro 50 : Bateau Noir de Maïs</t>
  </si>
  <si>
    <t>CT11-FR001</t>
  </si>
  <si>
    <t>Platinium Secret Rare</t>
  </si>
  <si>
    <t>CT11-FR002</t>
  </si>
  <si>
    <t>CT11-FR003</t>
  </si>
  <si>
    <t>CT11-FR004</t>
  </si>
  <si>
    <t>Numéro 47 : Requin Cauchemar</t>
  </si>
  <si>
    <t>CT11-FR005</t>
  </si>
  <si>
    <t>CT11-FR006</t>
  </si>
  <si>
    <t>Commandant Archdémon</t>
  </si>
  <si>
    <t>Tin Box</t>
  </si>
  <si>
    <t>MP1-001</t>
  </si>
  <si>
    <t>Millennium Shield</t>
  </si>
  <si>
    <t>MP1-002</t>
  </si>
  <si>
    <t>Cosmo Queen</t>
  </si>
  <si>
    <t>MP1-003</t>
  </si>
  <si>
    <t>Goddess of Whim</t>
  </si>
  <si>
    <t>MP1-004</t>
  </si>
  <si>
    <t>Frog the Jam</t>
  </si>
  <si>
    <t>MP1-005</t>
  </si>
  <si>
    <t>MP1-006</t>
  </si>
  <si>
    <t>MP1-007</t>
  </si>
  <si>
    <t>MP1-008</t>
  </si>
  <si>
    <t>Megasonic Eye</t>
  </si>
  <si>
    <t>MP1-009</t>
  </si>
  <si>
    <t>MP1-010</t>
  </si>
  <si>
    <t>Three-Legged Zombies</t>
  </si>
  <si>
    <t>MP1-011</t>
  </si>
  <si>
    <t>Flying Penguin</t>
  </si>
  <si>
    <t>MP1-012</t>
  </si>
  <si>
    <t>Fairy's Gift</t>
  </si>
  <si>
    <t>MP1-013</t>
  </si>
  <si>
    <t>Ushi Oni</t>
  </si>
  <si>
    <t>MP1-014</t>
  </si>
  <si>
    <t>Turtle Bird</t>
  </si>
  <si>
    <t>MP1-015</t>
  </si>
  <si>
    <t>Dark-Piercing Light</t>
  </si>
  <si>
    <t>EP1-FR001</t>
  </si>
  <si>
    <t>EP1-FR002</t>
  </si>
  <si>
    <t>Andro Sphinx</t>
  </si>
  <si>
    <t>EP1-FR003</t>
  </si>
  <si>
    <t>Sphinx Teleia</t>
  </si>
  <si>
    <t>EP1-FR004</t>
  </si>
  <si>
    <t>Dragon Métallique Rare</t>
  </si>
  <si>
    <t>EP1-FR005</t>
  </si>
  <si>
    <t>EP1-FR006</t>
  </si>
  <si>
    <t>EP1-FR007</t>
  </si>
  <si>
    <t>Tempête Inferno</t>
  </si>
  <si>
    <t>EP1-FR008</t>
  </si>
  <si>
    <t>MOV-FR001</t>
  </si>
  <si>
    <t>MOV-FR002</t>
  </si>
  <si>
    <t>MOV-FR003</t>
  </si>
  <si>
    <t>MOV-FR004</t>
  </si>
  <si>
    <t>Pyramide de Lumière</t>
  </si>
  <si>
    <t>MF01-EN001</t>
  </si>
  <si>
    <t>UBP1-EN001</t>
  </si>
  <si>
    <t>UBP1-EN002</t>
  </si>
  <si>
    <t>UBP1-EN003</t>
  </si>
  <si>
    <t>UBP1-EN004</t>
  </si>
  <si>
    <t>UBP1-EN005</t>
  </si>
  <si>
    <t>MF02-EN001</t>
  </si>
  <si>
    <t>MF02-EN002</t>
  </si>
  <si>
    <t>MF02-EN003</t>
  </si>
  <si>
    <t>MF02-EN004</t>
  </si>
  <si>
    <t>MF03-EN002</t>
  </si>
  <si>
    <t>MF03-EN004</t>
  </si>
  <si>
    <t>MF03-EN005</t>
  </si>
  <si>
    <t>MF03-EN006</t>
  </si>
  <si>
    <t>MF03-EN007</t>
  </si>
  <si>
    <t>MF03-EN011</t>
  </si>
  <si>
    <t>MDP2-EN001</t>
  </si>
  <si>
    <t>MDP2-EN002</t>
  </si>
  <si>
    <t>MDP2-EN003</t>
  </si>
  <si>
    <t>MDP2-EN004</t>
  </si>
  <si>
    <t>MDP2-EN005</t>
  </si>
  <si>
    <t>Mist Body</t>
  </si>
  <si>
    <t>MDP2-EN006</t>
  </si>
  <si>
    <t>MDP2-EN007</t>
  </si>
  <si>
    <t>MDP2-EN008</t>
  </si>
  <si>
    <t>Meteor Dragon</t>
  </si>
  <si>
    <t>MDP2-EN009</t>
  </si>
  <si>
    <t>Gokibore</t>
  </si>
  <si>
    <t>MDP2-EN010</t>
  </si>
  <si>
    <t>Metal Guardian</t>
  </si>
  <si>
    <t>MDP2-EN011</t>
  </si>
  <si>
    <t>Kaiser Dragon</t>
  </si>
  <si>
    <t>MDP2-EN012</t>
  </si>
  <si>
    <t>Amphibious Bugroth</t>
  </si>
  <si>
    <t>MDP2-EN013</t>
  </si>
  <si>
    <t>Aqua Dragon</t>
  </si>
  <si>
    <t>MDP2-EN014</t>
  </si>
  <si>
    <t>Pragtical</t>
  </si>
  <si>
    <t>MDP2-EN015</t>
  </si>
  <si>
    <t>Zone Eater</t>
  </si>
  <si>
    <t>MDP2-EN016</t>
  </si>
  <si>
    <t>Flame Viper</t>
  </si>
  <si>
    <t>MDP2-EN017</t>
  </si>
  <si>
    <t>Trakodon</t>
  </si>
  <si>
    <t>MDP2-EN018</t>
  </si>
  <si>
    <t>Dungeon Worm</t>
  </si>
  <si>
    <t>MDP2-EN019</t>
  </si>
  <si>
    <t>Moon Envoy</t>
  </si>
  <si>
    <t>MDP2-EN020</t>
  </si>
  <si>
    <t>Stone Dragon</t>
  </si>
  <si>
    <t>PP01-FR001</t>
  </si>
  <si>
    <t>PP01-FR002</t>
  </si>
  <si>
    <t>PP01-FR003</t>
  </si>
  <si>
    <t>PP01-FR004</t>
  </si>
  <si>
    <t>Lunettes de Marshmallon</t>
  </si>
  <si>
    <t>PP01-FR005</t>
  </si>
  <si>
    <t>PP01-FR006</t>
  </si>
  <si>
    <t>PP01-FR007</t>
  </si>
  <si>
    <t>PP01-FR008</t>
  </si>
  <si>
    <t>PP01-FR009</t>
  </si>
  <si>
    <t>PP01-FR010</t>
  </si>
  <si>
    <t>Rituel de Zéra</t>
  </si>
  <si>
    <t>PP01-FR011</t>
  </si>
  <si>
    <t>Zéra, la Mante</t>
  </si>
  <si>
    <t>PP01-FR012</t>
  </si>
  <si>
    <t>Pacte du Scarabée Javelot</t>
  </si>
  <si>
    <t>PP01-FR013</t>
  </si>
  <si>
    <t>Scarabée Javelot</t>
  </si>
  <si>
    <t>PP01-FR014</t>
  </si>
  <si>
    <t>PP01-FR015</t>
  </si>
  <si>
    <t>Dragon de Métal Noir aux Yeux Rouges</t>
  </si>
  <si>
    <t>EHC1-EN001</t>
  </si>
  <si>
    <t>Elemental Hero Avian</t>
  </si>
  <si>
    <t>EHC1-EN002</t>
  </si>
  <si>
    <t>Elemental Hero Burstinatrix</t>
  </si>
  <si>
    <t>EHC1-EN003</t>
  </si>
  <si>
    <t>EHC1-EN004</t>
  </si>
  <si>
    <t>EHC2-EN001</t>
  </si>
  <si>
    <t>EHC2-EN002</t>
  </si>
  <si>
    <t>Elemental Hero Clayman</t>
  </si>
  <si>
    <t>EHC2-EN003</t>
  </si>
  <si>
    <t>EHC2-EN004</t>
  </si>
  <si>
    <t>Elemental Hero Thunder Giant</t>
  </si>
  <si>
    <t>PP02-FR001</t>
  </si>
  <si>
    <t>Super Lion de Guerre</t>
  </si>
  <si>
    <t>PP02-FR002</t>
  </si>
  <si>
    <t>Rituel du Lion de Guerre</t>
  </si>
  <si>
    <t>PP02-FR003</t>
  </si>
  <si>
    <t>Sengenjin</t>
  </si>
  <si>
    <t>PP02-FR004</t>
  </si>
  <si>
    <t>Noueux, Héros Elémentaire</t>
  </si>
  <si>
    <t>PP02-FR005</t>
  </si>
  <si>
    <t>Bourgeon, Héros Elémentaire</t>
  </si>
  <si>
    <t>PP02-FR006</t>
  </si>
  <si>
    <t>Rose Vénéneuse, Héros Elémentaire</t>
  </si>
  <si>
    <t>PP02-FR007</t>
  </si>
  <si>
    <t>Chaleur, Héros Elémentaire</t>
  </si>
  <si>
    <t>PP02-FR008</t>
  </si>
  <si>
    <t>Miss Chaleur, Héros Elémentaire</t>
  </si>
  <si>
    <t>PP02-FR009</t>
  </si>
  <si>
    <t>Terre Ferme, Héros Elémentaire</t>
  </si>
  <si>
    <t>PP02-FR010</t>
  </si>
  <si>
    <t>Brasier, Héros Elémentaire</t>
  </si>
  <si>
    <t>PP02-FR011</t>
  </si>
  <si>
    <t>Bouton de Rose</t>
  </si>
  <si>
    <t>PP02-FR012</t>
  </si>
  <si>
    <t>Lien des Héros</t>
  </si>
  <si>
    <t>PP02-FR013</t>
  </si>
  <si>
    <t>Gravitation de Terre Ferme</t>
  </si>
  <si>
    <t>PP02-FR014</t>
  </si>
  <si>
    <t>Voltaïque, Héros Elémentaire</t>
  </si>
  <si>
    <t>PP02-FR015</t>
  </si>
  <si>
    <t>Transportroid</t>
  </si>
  <si>
    <t>PP02-FR016</t>
  </si>
  <si>
    <t>PP02-FR017</t>
  </si>
  <si>
    <t>Ananta, Dragon Maléfique</t>
  </si>
  <si>
    <t>PP02-FR018</t>
  </si>
  <si>
    <t>PP02-FR019</t>
  </si>
  <si>
    <t>PP02-FR020</t>
  </si>
  <si>
    <t>YAP1-EN001</t>
  </si>
  <si>
    <t>YAP1-EN002</t>
  </si>
  <si>
    <t>YAP1-EN003</t>
  </si>
  <si>
    <t>YAP1-EN004</t>
  </si>
  <si>
    <t>YAP1-EN005</t>
  </si>
  <si>
    <t>Gyakutenno Megami</t>
  </si>
  <si>
    <t>YAP1-EN006</t>
  </si>
  <si>
    <t>YAP1-EN007</t>
  </si>
  <si>
    <t>YAP1-EN008</t>
  </si>
  <si>
    <t>Shiba-Warrior Taro</t>
  </si>
  <si>
    <t>DDY1-EN001</t>
  </si>
  <si>
    <t>Vice Dragon</t>
  </si>
  <si>
    <t>YMP1-FR001</t>
  </si>
  <si>
    <t>Dragon Noir aux Yeux Rouges Corrompu</t>
  </si>
  <si>
    <t>YMP1-FR002</t>
  </si>
  <si>
    <t>YMP1-FR003</t>
  </si>
  <si>
    <t>Rouage Dimensionnel Corrompu</t>
  </si>
  <si>
    <t>YMP1-FR004</t>
  </si>
  <si>
    <t>Cyber Dragon Ultime Corrompu</t>
  </si>
  <si>
    <t>YMP1-FR005</t>
  </si>
  <si>
    <t>Dragon Arc-en-Ciel Corrompu</t>
  </si>
  <si>
    <t>YMP1-FR006</t>
  </si>
  <si>
    <t>Robot Gardna</t>
  </si>
  <si>
    <t>YMP1-FR007</t>
  </si>
  <si>
    <t>Dragon Paradoxe Corrompu</t>
  </si>
  <si>
    <t>YMP1-FR008</t>
  </si>
  <si>
    <t>Monde Corrompu</t>
  </si>
  <si>
    <t>YMP1-FR009</t>
  </si>
  <si>
    <t>Déluge de Griffes Corrompu</t>
  </si>
  <si>
    <t>Malefic Red-Eyes B. Dragon</t>
  </si>
  <si>
    <t>MOV2-FR001</t>
  </si>
  <si>
    <t>MOV2-EN001</t>
  </si>
  <si>
    <t>Pack Exclusif</t>
  </si>
  <si>
    <t>HA01-FR001</t>
  </si>
  <si>
    <t>Blizz, Défenseur de la Barrière de Glace</t>
  </si>
  <si>
    <t>HA01-FR002</t>
  </si>
  <si>
    <t>Guerrier du Blizzard</t>
  </si>
  <si>
    <t>HA01-FR003</t>
  </si>
  <si>
    <t>Sorcier de la Barrière de Glace</t>
  </si>
  <si>
    <t>HA01-FR004</t>
  </si>
  <si>
    <t>Oiseau du Tonnerre de la Vallée de Brume</t>
  </si>
  <si>
    <t>HA01-FR005</t>
  </si>
  <si>
    <t>Shaman de la Vallée de Brume</t>
  </si>
  <si>
    <t>HA01-FR006</t>
  </si>
  <si>
    <t>Guerrier de la Vallée de Brume</t>
  </si>
  <si>
    <t>HA01-FR007</t>
  </si>
  <si>
    <t>Dragon de la Cloche de Feu</t>
  </si>
  <si>
    <t>HA01-FR008</t>
  </si>
  <si>
    <t>Magicien de la Cloche de Feu</t>
  </si>
  <si>
    <t>HA01-FR009</t>
  </si>
  <si>
    <t>HA01-FR010</t>
  </si>
  <si>
    <t>Axel, Sabre X</t>
  </si>
  <si>
    <t>HA01-FR011</t>
  </si>
  <si>
    <t>HA01-FR012</t>
  </si>
  <si>
    <t>Wolf, Sabre X</t>
  </si>
  <si>
    <t>HA01-FR013</t>
  </si>
  <si>
    <t>Commandant Gottoms, Maître de l'Epée</t>
  </si>
  <si>
    <t>HA01-FR014</t>
  </si>
  <si>
    <t>Claiomh Solais, Allié de la Justice</t>
  </si>
  <si>
    <t>HA01-FR015</t>
  </si>
  <si>
    <t>Garadholg, Allié de la Justice</t>
  </si>
  <si>
    <t>HA01-FR016</t>
  </si>
  <si>
    <t>Rudra, Allié de la Justice</t>
  </si>
  <si>
    <t>HA01-FR017</t>
  </si>
  <si>
    <t>HA01-FR018</t>
  </si>
  <si>
    <t>HA01-FR019</t>
  </si>
  <si>
    <t>Ver - Caltaros</t>
  </si>
  <si>
    <t>HA01-FR020</t>
  </si>
  <si>
    <t>Ver - Dimikles</t>
  </si>
  <si>
    <t>HA01-FR021</t>
  </si>
  <si>
    <t>Ver - Erokin</t>
  </si>
  <si>
    <t>HA01-FR022</t>
  </si>
  <si>
    <t>HA01-FR023</t>
  </si>
  <si>
    <t>HA01-FR024</t>
  </si>
  <si>
    <t>Urkisass de la Cloche de Feu</t>
  </si>
  <si>
    <t>HA01-FR025</t>
  </si>
  <si>
    <t>HA01-FR026</t>
  </si>
  <si>
    <t>HA01-FR027</t>
  </si>
  <si>
    <t>Colère de Néos</t>
  </si>
  <si>
    <t>HA01-FR028</t>
  </si>
  <si>
    <t>HA01-FR029</t>
  </si>
  <si>
    <t>Eclat du Berserker</t>
  </si>
  <si>
    <t>HA01-FR030</t>
  </si>
  <si>
    <t>HA02-FR001</t>
  </si>
  <si>
    <t>Scarabée Naturia</t>
  </si>
  <si>
    <t>HA02-FR002</t>
  </si>
  <si>
    <t>Pierre Naturia</t>
  </si>
  <si>
    <t>HA02-FR003</t>
  </si>
  <si>
    <t>Gardien Naturia</t>
  </si>
  <si>
    <t>HA02-FR004</t>
  </si>
  <si>
    <t>Liane Naturia</t>
  </si>
  <si>
    <t>HA02-FR005</t>
  </si>
  <si>
    <t>Fournaise Genex</t>
  </si>
  <si>
    <t>HA02-FR006</t>
  </si>
  <si>
    <t>Gaïa Genex</t>
  </si>
  <si>
    <t>HA02-FR007</t>
  </si>
  <si>
    <t>Machine de Secours Genex</t>
  </si>
  <si>
    <t>HA02-FR008</t>
  </si>
  <si>
    <t>Turbine Genex</t>
  </si>
  <si>
    <t>HA02-FR009</t>
  </si>
  <si>
    <t>Docteur Genex</t>
  </si>
  <si>
    <t>HA02-FR010</t>
  </si>
  <si>
    <t>Soleil Genex</t>
  </si>
  <si>
    <t>HA02-FR011</t>
  </si>
  <si>
    <t>Grand Prêtre de la Barrière de Glace</t>
  </si>
  <si>
    <t>HA02-FR012</t>
  </si>
  <si>
    <t>HA02-FR013</t>
  </si>
  <si>
    <t>Oisillon de la Vallée de Brume</t>
  </si>
  <si>
    <t>HA02-FR014</t>
  </si>
  <si>
    <t>Exécuteur de la Vallée de Brume</t>
  </si>
  <si>
    <t>HA02-FR015</t>
  </si>
  <si>
    <t>Grunika de la Cloche de Feu</t>
  </si>
  <si>
    <t>HA02-FR016</t>
  </si>
  <si>
    <t>Bambin de la Cloche de Feu</t>
  </si>
  <si>
    <t>HA02-FR017</t>
  </si>
  <si>
    <t>Intelligence Artificielle des Alliés</t>
  </si>
  <si>
    <t>HA02-FR018</t>
  </si>
  <si>
    <t>Annihilateur, Allié de la Justice</t>
  </si>
  <si>
    <t>HA02-FR019</t>
  </si>
  <si>
    <t>Patrouilleur, Allié de la Justice</t>
  </si>
  <si>
    <t>HA02-FR020</t>
  </si>
  <si>
    <t>Traqueur, Allié de la Justice</t>
  </si>
  <si>
    <t>HA02-FR021</t>
  </si>
  <si>
    <t>Armure du Tonnerre, Allié de la Justice</t>
  </si>
  <si>
    <t>HA02-FR022</t>
  </si>
  <si>
    <t>Porte Cosmique, Allié de la Justice</t>
  </si>
  <si>
    <t>HA02-FR023</t>
  </si>
  <si>
    <t>Ver - Lynx</t>
  </si>
  <si>
    <t>HA02-FR024</t>
  </si>
  <si>
    <t>Ver - Millidith</t>
  </si>
  <si>
    <t>HA02-FR025</t>
  </si>
  <si>
    <t>Ver - Noble</t>
  </si>
  <si>
    <t>HA02-FR026</t>
  </si>
  <si>
    <t>HA02-FR027</t>
  </si>
  <si>
    <t>Dewloren, Tigre-Roi de la Barrière de Glace</t>
  </si>
  <si>
    <t>HA02-FR028</t>
  </si>
  <si>
    <t>Station Spatiothermale Genex</t>
  </si>
  <si>
    <t>HA02-FR029</t>
  </si>
  <si>
    <t>Géo Genex</t>
  </si>
  <si>
    <t>HA02-FR030</t>
  </si>
  <si>
    <t>Maréchal de Guerre, Allié de la Justice</t>
  </si>
  <si>
    <t>HA02-FR031</t>
  </si>
  <si>
    <t>Lurrie Mythologique</t>
  </si>
  <si>
    <t>HA02-FR032</t>
  </si>
  <si>
    <t>HA02-FR033</t>
  </si>
  <si>
    <t>Gallabas Mythologique</t>
  </si>
  <si>
    <t>HA02-FR034</t>
  </si>
  <si>
    <t>Kushano Mythologique</t>
  </si>
  <si>
    <t>HA02-FR035</t>
  </si>
  <si>
    <t>HA02-FR036</t>
  </si>
  <si>
    <t>Velo Préhistorique</t>
  </si>
  <si>
    <t>HA02-FR037</t>
  </si>
  <si>
    <t>Monolph Préhistorique</t>
  </si>
  <si>
    <t>HA02-FR038</t>
  </si>
  <si>
    <t>Tyrannus Préhistorique</t>
  </si>
  <si>
    <t>HA02-FR039</t>
  </si>
  <si>
    <t>Margoulette la Fourmi Naturia</t>
  </si>
  <si>
    <t>HA02-FR040</t>
  </si>
  <si>
    <t>P'tit Croc l'Araignée Naturia</t>
  </si>
  <si>
    <t>HA02-FR041</t>
  </si>
  <si>
    <t>Epinette la Rose Naturia</t>
  </si>
  <si>
    <t>HA02-FR042</t>
  </si>
  <si>
    <t>Pâquerette le Scarabée Naturia</t>
  </si>
  <si>
    <t>HA02-FR043</t>
  </si>
  <si>
    <t>Ventilateur d'Energie Genex</t>
  </si>
  <si>
    <t>HA02-FR044</t>
  </si>
  <si>
    <t>Recycleur Genex</t>
  </si>
  <si>
    <t>HA02-FR045</t>
  </si>
  <si>
    <t>Armée Genex</t>
  </si>
  <si>
    <t>HA02-FR046</t>
  </si>
  <si>
    <t>Pèlerin de la Barrière de Glace</t>
  </si>
  <si>
    <t>HA02-FR047</t>
  </si>
  <si>
    <t>Thaumaturge de la Barrière de Glace</t>
  </si>
  <si>
    <t>HA02-FR048</t>
  </si>
  <si>
    <t>HA02-FR049</t>
  </si>
  <si>
    <t>Apex Aviaire de la Vallée de Brume</t>
  </si>
  <si>
    <t>HA02-FR050</t>
  </si>
  <si>
    <t>Foreuse Thermique, Allié de la Justice</t>
  </si>
  <si>
    <t>HA02-FR051</t>
  </si>
  <si>
    <t>Ravitailleur Energétique, Allié de la Justice</t>
  </si>
  <si>
    <t>HA02-FR052</t>
  </si>
  <si>
    <t>Ver - Opéra</t>
  </si>
  <si>
    <t>HA02-FR053</t>
  </si>
  <si>
    <t>Ver - Prince</t>
  </si>
  <si>
    <t>HA02-FR054</t>
  </si>
  <si>
    <t>Ver - Queen</t>
  </si>
  <si>
    <t>HA02-FR055</t>
  </si>
  <si>
    <t>Ver - Rakuyeh</t>
  </si>
  <si>
    <t>HA02-FR056</t>
  </si>
  <si>
    <t>Valkyrus Mythologique</t>
  </si>
  <si>
    <t>HA02-FR057</t>
  </si>
  <si>
    <t>Giganoto Préhistorique</t>
  </si>
  <si>
    <t>HA02-FR058</t>
  </si>
  <si>
    <t>Dragolion Naturia</t>
  </si>
  <si>
    <t>HA02-FR059</t>
  </si>
  <si>
    <t>Ultron Eolien Genex</t>
  </si>
  <si>
    <t>HA02-FR060</t>
  </si>
  <si>
    <t>Roi du Tonnerre de la Vallée De Brume</t>
  </si>
  <si>
    <t>HA03-FR001</t>
  </si>
  <si>
    <t>Urustos Mythologique</t>
  </si>
  <si>
    <t>HA03-FR002</t>
  </si>
  <si>
    <t>Krus Mythologique</t>
  </si>
  <si>
    <t>HA03-FR003</t>
  </si>
  <si>
    <t>Topi Mythologique</t>
  </si>
  <si>
    <t>HA03-FR004</t>
  </si>
  <si>
    <t>HA03-FR005</t>
  </si>
  <si>
    <t>Miztoji Mythologique</t>
  </si>
  <si>
    <t>HA03-FR006</t>
  </si>
  <si>
    <t>Ptérodactyle Préhistorique</t>
  </si>
  <si>
    <t>HA03-FR007</t>
  </si>
  <si>
    <t>Iguane Préhistorique</t>
  </si>
  <si>
    <t>HA03-FR008</t>
  </si>
  <si>
    <t>Brachiosaurus Préhistorique</t>
  </si>
  <si>
    <t>HA03-FR009</t>
  </si>
  <si>
    <t>Spinosaurus Préhistorique</t>
  </si>
  <si>
    <t>HA03-FR010</t>
  </si>
  <si>
    <t>Libellule Naturia</t>
  </si>
  <si>
    <t>HA03-FR011</t>
  </si>
  <si>
    <t>Tournesol Naturia</t>
  </si>
  <si>
    <t>HA03-FR012</t>
  </si>
  <si>
    <t>Falaise Naturia</t>
  </si>
  <si>
    <t>HA03-FR013</t>
  </si>
  <si>
    <t>Tulipe Naturia</t>
  </si>
  <si>
    <t>HA03-FR014</t>
  </si>
  <si>
    <t>Genex-R Turbo</t>
  </si>
  <si>
    <t>HA03-FR015</t>
  </si>
  <si>
    <t>Genex-R Contrôleur</t>
  </si>
  <si>
    <t>HA03-FR016</t>
  </si>
  <si>
    <t>Genex-R Ecraseur</t>
  </si>
  <si>
    <t>HA03-FR017</t>
  </si>
  <si>
    <t>Genex-R Magma</t>
  </si>
  <si>
    <t>HA03-FR018</t>
  </si>
  <si>
    <t>Troupes de Choc de la Barrière De Glace</t>
  </si>
  <si>
    <t>HA03-FR019</t>
  </si>
  <si>
    <t>HA03-FR020</t>
  </si>
  <si>
    <t>Rosée des Ténèbres de la Barrière De Glace</t>
  </si>
  <si>
    <t>HA03-FR021</t>
  </si>
  <si>
    <t>Caravane de la Barrière de Glace</t>
  </si>
  <si>
    <t>HA03-FR022</t>
  </si>
  <si>
    <t>Ver - Solide</t>
  </si>
  <si>
    <t>HA03-FR023</t>
  </si>
  <si>
    <t>Ver - Tentacules</t>
  </si>
  <si>
    <t>HA03-FR024</t>
  </si>
  <si>
    <t>Ver - Ugly</t>
  </si>
  <si>
    <t>HA03-FR025</t>
  </si>
  <si>
    <t>Ver - Victoire</t>
  </si>
  <si>
    <t>HA03-FR026</t>
  </si>
  <si>
    <t>Léviathan Mythologique</t>
  </si>
  <si>
    <t>HA03-FR027</t>
  </si>
  <si>
    <t>Vélociraptor Préhistorique</t>
  </si>
  <si>
    <t>HA03-FR028</t>
  </si>
  <si>
    <t>HA03-FR029</t>
  </si>
  <si>
    <t>Locomotion Genex-R</t>
  </si>
  <si>
    <t>HA03-FR030</t>
  </si>
  <si>
    <t>HA03-FR031</t>
  </si>
  <si>
    <t>HA03-FR032</t>
  </si>
  <si>
    <t>HA03-FR033</t>
  </si>
  <si>
    <t>Tibun Dragunité</t>
  </si>
  <si>
    <t>HA03-FR034</t>
  </si>
  <si>
    <t>HA03-FR035</t>
  </si>
  <si>
    <t>Phalanx Dragunité</t>
  </si>
  <si>
    <t>HA03-FR036</t>
  </si>
  <si>
    <t>Dyf Mythologique</t>
  </si>
  <si>
    <t>HA03-FR037</t>
  </si>
  <si>
    <t>HA03-FR038</t>
  </si>
  <si>
    <t>Oltro Mythologique</t>
  </si>
  <si>
    <t>HA03-FR039</t>
  </si>
  <si>
    <t>HA03-FR040</t>
  </si>
  <si>
    <t>Guaiba Préhistorique</t>
  </si>
  <si>
    <t>HA03-FR041</t>
  </si>
  <si>
    <t>Staurikosaurus Préhistorique</t>
  </si>
  <si>
    <t>HA03-FR042</t>
  </si>
  <si>
    <t>Guêpe Naturia</t>
  </si>
  <si>
    <t>HA03-FR043</t>
  </si>
  <si>
    <t>Mouche à Fruit Naturia</t>
  </si>
  <si>
    <t>HA03-FR044</t>
  </si>
  <si>
    <t>Hortensia Naturia</t>
  </si>
  <si>
    <t>HA03-FR045</t>
  </si>
  <si>
    <t>Genex-R Accélérateur</t>
  </si>
  <si>
    <t>HA03-FR046</t>
  </si>
  <si>
    <t>Genex-R Oracle</t>
  </si>
  <si>
    <t>HA03-FR047</t>
  </si>
  <si>
    <t>Genex-R Ultimatum</t>
  </si>
  <si>
    <t>HA03-FR048</t>
  </si>
  <si>
    <t>Archimage de la Barrière de Glace</t>
  </si>
  <si>
    <t>HA03-FR049</t>
  </si>
  <si>
    <t>Général Grunard de la Barrière de Glace</t>
  </si>
  <si>
    <t>HA03-FR050</t>
  </si>
  <si>
    <t>Arsenal Ultime, Allié de la Justice</t>
  </si>
  <si>
    <t>HA03-FR051</t>
  </si>
  <si>
    <t>Quarantine, Allié de la Justice</t>
  </si>
  <si>
    <t>HA03-FR052</t>
  </si>
  <si>
    <t>Araneoïde, Allié de la Justice</t>
  </si>
  <si>
    <t>HA03-FR053</t>
  </si>
  <si>
    <t>Ver - Warlord</t>
  </si>
  <si>
    <t>HA03-FR054</t>
  </si>
  <si>
    <t>Ver - Xex</t>
  </si>
  <si>
    <t>HA03-FR055</t>
  </si>
  <si>
    <t>Ver - Yagan</t>
  </si>
  <si>
    <t>HA03-FR056</t>
  </si>
  <si>
    <t>Ver - Zéro</t>
  </si>
  <si>
    <t>HA03-FR057</t>
  </si>
  <si>
    <t>Gae Bulg, Chevalier Dragunité</t>
  </si>
  <si>
    <t>HA03-FR058</t>
  </si>
  <si>
    <t>Ragin Mythologique</t>
  </si>
  <si>
    <t>HA03-FR059</t>
  </si>
  <si>
    <t>Vindikite Genex-R</t>
  </si>
  <si>
    <t>HA03-FR060</t>
  </si>
  <si>
    <t>Armure Invincible, Allié de la Justice</t>
  </si>
  <si>
    <t>HA04-FR001</t>
  </si>
  <si>
    <t>Télécomande, Allié Genex</t>
  </si>
  <si>
    <t>HA04-FR002</t>
  </si>
  <si>
    <t>Cellule de Puissance, Allié Genex</t>
  </si>
  <si>
    <t>HA04-FR003</t>
  </si>
  <si>
    <t>Changeur, Allié Genex</t>
  </si>
  <si>
    <t>HA04-FR004</t>
  </si>
  <si>
    <t>Volcanon, Allié Genex</t>
  </si>
  <si>
    <t>HA04-FR005</t>
  </si>
  <si>
    <t>Solid, Allié Genex</t>
  </si>
  <si>
    <t>HA04-FR006</t>
  </si>
  <si>
    <t>Chawa le Mythologique</t>
  </si>
  <si>
    <t>HA04-FR007</t>
  </si>
  <si>
    <t>Catsith le Mythologique</t>
  </si>
  <si>
    <t>HA04-FR008</t>
  </si>
  <si>
    <t>HA04-FR009</t>
  </si>
  <si>
    <t>Ganashia le Mythologique</t>
  </si>
  <si>
    <t>HA04-FR010</t>
  </si>
  <si>
    <t>Nozoochee le Mythologique</t>
  </si>
  <si>
    <t>HA04-FR011</t>
  </si>
  <si>
    <t>HA04-FR012</t>
  </si>
  <si>
    <t>HA04-FR013</t>
  </si>
  <si>
    <t>HA04-FR014</t>
  </si>
  <si>
    <t>HA04-FR015</t>
  </si>
  <si>
    <t>Dino Préhistorique</t>
  </si>
  <si>
    <t>HA04-FR016</t>
  </si>
  <si>
    <t>HA04-FR017</t>
  </si>
  <si>
    <t>Aeolo Préhistorique</t>
  </si>
  <si>
    <t>HA04-FR018</t>
  </si>
  <si>
    <t>Herra Préhistorique</t>
  </si>
  <si>
    <t>HA04-FR019</t>
  </si>
  <si>
    <t>Papillon Naturia</t>
  </si>
  <si>
    <t>HA04-FR020</t>
  </si>
  <si>
    <t>Coccinelle Naturia</t>
  </si>
  <si>
    <t>HA04-FR021</t>
  </si>
  <si>
    <t>HA04-FR022</t>
  </si>
  <si>
    <t>Défenseur de la Barrière de Glace</t>
  </si>
  <si>
    <t>HA04-FR023</t>
  </si>
  <si>
    <t>Démoniste de la Barrière de Glace</t>
  </si>
  <si>
    <t>HA04-FR024</t>
  </si>
  <si>
    <t>Esprit Sacré de la Barrière de Glace</t>
  </si>
  <si>
    <t>HA04-FR025</t>
  </si>
  <si>
    <t>HA04-FR026</t>
  </si>
  <si>
    <t>Triplebras, Allié Genex</t>
  </si>
  <si>
    <t>HA04-FR027</t>
  </si>
  <si>
    <t>Unicore le Mythologique</t>
  </si>
  <si>
    <t>HA04-FR028</t>
  </si>
  <si>
    <t>Chevalier Dragunité - Trident</t>
  </si>
  <si>
    <t>HA04-FR029</t>
  </si>
  <si>
    <t>Météore Préhistorique</t>
  </si>
  <si>
    <t>HA04-FR030</t>
  </si>
  <si>
    <t>Landoise Naturia</t>
  </si>
  <si>
    <t>HA04-FR031</t>
  </si>
  <si>
    <t>Origine de la Néo Cloche de Feu</t>
  </si>
  <si>
    <t>HA04-FR032</t>
  </si>
  <si>
    <t>Hérisson de la Néo Cloche de Feu</t>
  </si>
  <si>
    <t>HA04-FR033</t>
  </si>
  <si>
    <t>Chaman de la Néo Cloche de Feu</t>
  </si>
  <si>
    <t>HA04-FR034</t>
  </si>
  <si>
    <t>Garuda de la Néo Cloche de Feu</t>
  </si>
  <si>
    <t>HA04-FR035</t>
  </si>
  <si>
    <t>HA04-FR036</t>
  </si>
  <si>
    <t>Chimiste, Allié Genex</t>
  </si>
  <si>
    <t>HA04-FR037</t>
  </si>
  <si>
    <t>Homme-Oiseau, Allié Genex</t>
  </si>
  <si>
    <t>HA04-FR038</t>
  </si>
  <si>
    <t>HA04-FR039</t>
  </si>
  <si>
    <t>Ecraseur, Allié Genex</t>
  </si>
  <si>
    <t>HA04-FR040</t>
  </si>
  <si>
    <t>Revigoreur, Allié Genex</t>
  </si>
  <si>
    <t>HA04-FR041</t>
  </si>
  <si>
    <t>Peggulsus le Mythologique</t>
  </si>
  <si>
    <t>HA04-FR042</t>
  </si>
  <si>
    <t>Kokkator le Mythologique</t>
  </si>
  <si>
    <t>HA04-FR043</t>
  </si>
  <si>
    <t>Dianaira Mythologique</t>
  </si>
  <si>
    <t>HA04-FR044</t>
  </si>
  <si>
    <t>Corsesca Dragunité</t>
  </si>
  <si>
    <t>HA04-FR045</t>
  </si>
  <si>
    <t>Partisan Dragunité</t>
  </si>
  <si>
    <t>HA04-FR046</t>
  </si>
  <si>
    <t>Pilum Dragunité</t>
  </si>
  <si>
    <t>HA04-FR047</t>
  </si>
  <si>
    <t>Angusticlavii Dragunité</t>
  </si>
  <si>
    <t>HA04-FR048</t>
  </si>
  <si>
    <t>Punaise des Bois Naturia</t>
  </si>
  <si>
    <t>HA04-FR049</t>
  </si>
  <si>
    <t>Mante Naturia</t>
  </si>
  <si>
    <t>HA04-FR050</t>
  </si>
  <si>
    <t>Ambroisie Naturia</t>
  </si>
  <si>
    <t>HA04-FR051</t>
  </si>
  <si>
    <t>Chêne Blanc Naturia</t>
  </si>
  <si>
    <t>HA04-FR052</t>
  </si>
  <si>
    <t>Stratège de la Barrière de Glace</t>
  </si>
  <si>
    <t>HA04-FR053</t>
  </si>
  <si>
    <t>Gardes Secrets de la Barrière de Glace</t>
  </si>
  <si>
    <t>HA04-FR054</t>
  </si>
  <si>
    <t>Gantala, Général de la Barrière de Glace</t>
  </si>
  <si>
    <t>HA04-FR055</t>
  </si>
  <si>
    <t>Exterio Naturia</t>
  </si>
  <si>
    <t>HA04-FR056</t>
  </si>
  <si>
    <t>Ancien Seigneur Cloche de Feu</t>
  </si>
  <si>
    <t>HA04-FR057</t>
  </si>
  <si>
    <t>Triforce, Allié Genex</t>
  </si>
  <si>
    <t>HA04-FR058</t>
  </si>
  <si>
    <t>Kudabbi le Mythologique</t>
  </si>
  <si>
    <t>HA04-FR059</t>
  </si>
  <si>
    <t>Chevalier Dragunité - Barcha</t>
  </si>
  <si>
    <t>HA04-FR060</t>
  </si>
  <si>
    <t>Trishula, Dragon de la Barrière de Glace</t>
  </si>
  <si>
    <t>HA05-FR001</t>
  </si>
  <si>
    <t>Grenat, Chevalier-Gemmes</t>
  </si>
  <si>
    <t>HA05-FR002</t>
  </si>
  <si>
    <t>Saphir, Chevalier-Gemmes</t>
  </si>
  <si>
    <t>HA05-FR003</t>
  </si>
  <si>
    <t>Tourmaline, Chevalier-Gemmes</t>
  </si>
  <si>
    <t>HA05-FR004</t>
  </si>
  <si>
    <t>Alexandrite, Chevalier-Gemmes</t>
  </si>
  <si>
    <t>HA05-FR005</t>
  </si>
  <si>
    <t>Tatou-Gemmes</t>
  </si>
  <si>
    <t>HA05-FR006</t>
  </si>
  <si>
    <t>Marchand-Gemmes</t>
  </si>
  <si>
    <t>HA05-FR007</t>
  </si>
  <si>
    <t>Meunier Laval</t>
  </si>
  <si>
    <t>HA05-FR008</t>
  </si>
  <si>
    <t>Aigle des Terres Brûlantes</t>
  </si>
  <si>
    <t>HA05-FR009</t>
  </si>
  <si>
    <t>Guerrier Laval</t>
  </si>
  <si>
    <t>HA05-FR010</t>
  </si>
  <si>
    <t>Prominence le Combattant en Fusion</t>
  </si>
  <si>
    <t>HA05-FR011</t>
  </si>
  <si>
    <t>Esprit de la Forêt Laval</t>
  </si>
  <si>
    <t>HA05-FR012</t>
  </si>
  <si>
    <t>Kayenn le Maître Forgeron du Magma</t>
  </si>
  <si>
    <t>HA05-FR013</t>
  </si>
  <si>
    <t>Brûleur Laval</t>
  </si>
  <si>
    <t>HA05-FR014</t>
  </si>
  <si>
    <t>Seigneur du Jugement Laval</t>
  </si>
  <si>
    <t>HA05-FR015</t>
  </si>
  <si>
    <t>Cube Vylon</t>
  </si>
  <si>
    <t>HA05-FR016</t>
  </si>
  <si>
    <t>Avant-Garde Vylon</t>
  </si>
  <si>
    <t>HA05-FR017</t>
  </si>
  <si>
    <t>Chargeur Vylon</t>
  </si>
  <si>
    <t>HA05-FR018</t>
  </si>
  <si>
    <t>HA05-FR019</t>
  </si>
  <si>
    <t>Rubis, Chevalier-Gemmes</t>
  </si>
  <si>
    <t>HA05-FR020</t>
  </si>
  <si>
    <t>Aigue-Marine, Chevalier-Gemmes</t>
  </si>
  <si>
    <t>HA05-FR021</t>
  </si>
  <si>
    <t>Topaze, Chevalier-Gemmes</t>
  </si>
  <si>
    <t>HA05-FR022</t>
  </si>
  <si>
    <t>Dragon Lavalval</t>
  </si>
  <si>
    <t>HA05-FR023</t>
  </si>
  <si>
    <t>Laval le Puissant</t>
  </si>
  <si>
    <t>HA05-FR024</t>
  </si>
  <si>
    <t>Sigma Vylon</t>
  </si>
  <si>
    <t>HA05-FR025</t>
  </si>
  <si>
    <t>Epsilon Vylon</t>
  </si>
  <si>
    <t>HA05-FR026</t>
  </si>
  <si>
    <t>Fusion Chevalier-Gemmes</t>
  </si>
  <si>
    <t>HA05-FR027</t>
  </si>
  <si>
    <t>Mur de Feu Dévorant</t>
  </si>
  <si>
    <t>HA05-FR028</t>
  </si>
  <si>
    <t>Matériel Vylon</t>
  </si>
  <si>
    <t>HA05-FR029</t>
  </si>
  <si>
    <t>Amélioration-Gemmes</t>
  </si>
  <si>
    <t>HA05-FR030</t>
  </si>
  <si>
    <t>Mur Tourbillon de Lave</t>
  </si>
  <si>
    <t>HA05-FR031</t>
  </si>
  <si>
    <t>Abysses Gishki</t>
  </si>
  <si>
    <t>HA05-FR032</t>
  </si>
  <si>
    <t>Vanité Gishki</t>
  </si>
  <si>
    <t>HA05-FR033</t>
  </si>
  <si>
    <t>Marqueur Gishki</t>
  </si>
  <si>
    <t>HA05-FR034</t>
  </si>
  <si>
    <t>Chaîne Gishki</t>
  </si>
  <si>
    <t>HA05-FR035</t>
  </si>
  <si>
    <t>Ariel Gishki</t>
  </si>
  <si>
    <t>HA05-FR036</t>
  </si>
  <si>
    <t>Ombre Gishki</t>
  </si>
  <si>
    <t>HA05-FR037</t>
  </si>
  <si>
    <t>HA05-FR038</t>
  </si>
  <si>
    <t>HA05-FR039</t>
  </si>
  <si>
    <t>HA05-FR040</t>
  </si>
  <si>
    <t>Winda, Prêtresse Gusto</t>
  </si>
  <si>
    <t>HA05-FR041</t>
  </si>
  <si>
    <t>Caam, Sérénité Gusto</t>
  </si>
  <si>
    <t>HA05-FR042</t>
  </si>
  <si>
    <t>Windaar, Sage Gusto</t>
  </si>
  <si>
    <t>HA05-FR043</t>
  </si>
  <si>
    <t>Cellule Colonie de Chrome</t>
  </si>
  <si>
    <t>HA05-FR044</t>
  </si>
  <si>
    <t>Scout Colonie de Chrome</t>
  </si>
  <si>
    <t>HA05-FR045</t>
  </si>
  <si>
    <t>Sentinelle Colonie de Chrome</t>
  </si>
  <si>
    <t>HA05-FR046</t>
  </si>
  <si>
    <t>Hurleur Colonie de Chrome</t>
  </si>
  <si>
    <t>HA05-FR047</t>
  </si>
  <si>
    <t>Mante Colonie de Chrome</t>
  </si>
  <si>
    <t>HA05-FR048</t>
  </si>
  <si>
    <t>Papillon de Nuit Colonie de Chrome</t>
  </si>
  <si>
    <t>HA05-FR049</t>
  </si>
  <si>
    <t>Girastag Colonie de Chrome</t>
  </si>
  <si>
    <t>HA05-FR050</t>
  </si>
  <si>
    <t>Caucastag Colonie de Chrome</t>
  </si>
  <si>
    <t>HA05-FR051</t>
  </si>
  <si>
    <t>Mind Augus Evigishki</t>
  </si>
  <si>
    <t>HA05-FR052</t>
  </si>
  <si>
    <t>Ogre Âme Evigishki</t>
  </si>
  <si>
    <t>HA05-FR053</t>
  </si>
  <si>
    <t>HA05-FR054</t>
  </si>
  <si>
    <t>HA05-FR055</t>
  </si>
  <si>
    <t>Aquamiroir Gishki</t>
  </si>
  <si>
    <t>HA05-FR056</t>
  </si>
  <si>
    <t>Contact Gusto</t>
  </si>
  <si>
    <t>HA05-FR057</t>
  </si>
  <si>
    <t>Début de l'Infestation</t>
  </si>
  <si>
    <t>HA05-FR058</t>
  </si>
  <si>
    <t>Méditation Aquamiroir</t>
  </si>
  <si>
    <t>HA05-FR059</t>
  </si>
  <si>
    <t>Prière Gusto</t>
  </si>
  <si>
    <t>HA05-FR060</t>
  </si>
  <si>
    <t>Vague d'Infestation</t>
  </si>
  <si>
    <t>HA06-FR001</t>
  </si>
  <si>
    <t>Cristal, Chevalier-Gemmes</t>
  </si>
  <si>
    <t>HA06-FR002</t>
  </si>
  <si>
    <t>Servante Volcan Laval</t>
  </si>
  <si>
    <t>HA06-FR003</t>
  </si>
  <si>
    <t>Canon Laval</t>
  </si>
  <si>
    <t>HA06-FR004</t>
  </si>
  <si>
    <t>Sphère Vylon</t>
  </si>
  <si>
    <t>HA06-FR005</t>
  </si>
  <si>
    <t>Tetra Vylon</t>
  </si>
  <si>
    <t>HA06-FR006</t>
  </si>
  <si>
    <t>HA06-FR007</t>
  </si>
  <si>
    <t>HA06-FR008</t>
  </si>
  <si>
    <t>Hept Vylon</t>
  </si>
  <si>
    <t>HA06-FR009</t>
  </si>
  <si>
    <t>Suppléant Gishki</t>
  </si>
  <si>
    <t>HA06-FR010</t>
  </si>
  <si>
    <t>Noellia Gishki</t>
  </si>
  <si>
    <t>HA06-FR011</t>
  </si>
  <si>
    <t>HA06-FR012</t>
  </si>
  <si>
    <t>Reeze, Tourbillon de Gusto</t>
  </si>
  <si>
    <t>HA06-FR013</t>
  </si>
  <si>
    <t>Génome Colonie de Chrome</t>
  </si>
  <si>
    <t>HA06-FR014</t>
  </si>
  <si>
    <t>Patrouille Colonie de Chrome</t>
  </si>
  <si>
    <t>HA06-FR015</t>
  </si>
  <si>
    <t>Aiguillon Colonie de Chrome</t>
  </si>
  <si>
    <t>HA06-FR016</t>
  </si>
  <si>
    <t>Longicorne Colonie de Chrome</t>
  </si>
  <si>
    <t>HA06-FR017</t>
  </si>
  <si>
    <t>Hercule Colonie de Chrome</t>
  </si>
  <si>
    <t>HA06-FR018</t>
  </si>
  <si>
    <t>Tetrogre Evigishki</t>
  </si>
  <si>
    <t>HA06-FR019</t>
  </si>
  <si>
    <t>Citrine, Chevalier-Gemmes</t>
  </si>
  <si>
    <t>HA06-FR020</t>
  </si>
  <si>
    <t>Prismaura, Chevalier-Gemmes</t>
  </si>
  <si>
    <t>HA06-FR021</t>
  </si>
  <si>
    <t>Stennon Laval</t>
  </si>
  <si>
    <t>HA06-FR022</t>
  </si>
  <si>
    <t>Alpha Vylon</t>
  </si>
  <si>
    <t>HA06-FR023</t>
  </si>
  <si>
    <t>Oméga Vylon</t>
  </si>
  <si>
    <t>HA06-FR024</t>
  </si>
  <si>
    <t>HA06-FR025</t>
  </si>
  <si>
    <t>Composant Vylon</t>
  </si>
  <si>
    <t>HA06-FR026</t>
  </si>
  <si>
    <t>Elément Vylon</t>
  </si>
  <si>
    <t>HA06-FR027</t>
  </si>
  <si>
    <t>Arts Interdits du Gishki</t>
  </si>
  <si>
    <t>HA06-FR028</t>
  </si>
  <si>
    <t>Fusion Pyroxène</t>
  </si>
  <si>
    <t>HA06-FR029</t>
  </si>
  <si>
    <t>Ricochets d'Infestation</t>
  </si>
  <si>
    <t>HA06-FR030</t>
  </si>
  <si>
    <t>Outil d'Infestation</t>
  </si>
  <si>
    <t>HA06-FR031</t>
  </si>
  <si>
    <t>Obsidienne, Chevalier-Gemmes</t>
  </si>
  <si>
    <t>HA06-FR032</t>
  </si>
  <si>
    <t>Cordiérite, Chevalier-Gemmes</t>
  </si>
  <si>
    <t>HA06-FR033</t>
  </si>
  <si>
    <t>Ambre, Chevalier-Gemmes</t>
  </si>
  <si>
    <t>HA06-FR034</t>
  </si>
  <si>
    <t>Dame Lacustre Laval</t>
  </si>
  <si>
    <t>HA06-FR035</t>
  </si>
  <si>
    <t>Serpent Laval</t>
  </si>
  <si>
    <t>HA06-FR036</t>
  </si>
  <si>
    <t>Blaster Laval</t>
  </si>
  <si>
    <t>HA06-FR037</t>
  </si>
  <si>
    <t>Pentachloro Vylon</t>
  </si>
  <si>
    <t>HA06-FR038</t>
  </si>
  <si>
    <t>Tesseract Vylon</t>
  </si>
  <si>
    <t>HA06-FR039</t>
  </si>
  <si>
    <t>Stigmate Vylon</t>
  </si>
  <si>
    <t>HA06-FR040</t>
  </si>
  <si>
    <t>Vision Gishki</t>
  </si>
  <si>
    <t>HA06-FR041</t>
  </si>
  <si>
    <t>Emilia Gishki</t>
  </si>
  <si>
    <t>HA06-FR042</t>
  </si>
  <si>
    <t>Mollusque Gishki</t>
  </si>
  <si>
    <t>HA06-FR043</t>
  </si>
  <si>
    <t>HA06-FR044</t>
  </si>
  <si>
    <t>Kamui, Espoir de Gusto</t>
  </si>
  <si>
    <t>HA06-FR045</t>
  </si>
  <si>
    <t>Musto, Oracle de Gusto</t>
  </si>
  <si>
    <t>HA06-FR046</t>
  </si>
  <si>
    <t>Gustkraken Evigishki</t>
  </si>
  <si>
    <t>HA06-FR047</t>
  </si>
  <si>
    <t>Améthyste, Chevalier-Gemmes</t>
  </si>
  <si>
    <t>HA06-FR048</t>
  </si>
  <si>
    <t>Dragun Lavalval</t>
  </si>
  <si>
    <t>HA06-FR049</t>
  </si>
  <si>
    <t>HA06-FR050</t>
  </si>
  <si>
    <t>HA06-FR051</t>
  </si>
  <si>
    <t>HA06-FR052</t>
  </si>
  <si>
    <t>Disigma Vylon</t>
  </si>
  <si>
    <t>HA06-FR053</t>
  </si>
  <si>
    <t>HA06-FR054</t>
  </si>
  <si>
    <t>Daigusto Phénix</t>
  </si>
  <si>
    <t>HA06-FR055</t>
  </si>
  <si>
    <t>Fusion de Particules</t>
  </si>
  <si>
    <t>HA06-FR056</t>
  </si>
  <si>
    <t>Polytope Vylon</t>
  </si>
  <si>
    <t>HA06-FR057</t>
  </si>
  <si>
    <t>Segment Vylon</t>
  </si>
  <si>
    <t>HA06-FR058</t>
  </si>
  <si>
    <t>Explosion Poussière de Flammes</t>
  </si>
  <si>
    <t>HA06-FR059</t>
  </si>
  <si>
    <t>Illusion Aquamiroir</t>
  </si>
  <si>
    <t>HA06-FR060</t>
  </si>
  <si>
    <t>Tourbillon de Gusto</t>
  </si>
  <si>
    <t>HA07-FR001</t>
  </si>
  <si>
    <t>Sardonyx, Chevalier-Gemmes</t>
  </si>
  <si>
    <t>HA07-FR002</t>
  </si>
  <si>
    <t>Phlogis Laval</t>
  </si>
  <si>
    <t>HA07-FR003</t>
  </si>
  <si>
    <t>Avance Gishki</t>
  </si>
  <si>
    <t>HA07-FR004</t>
  </si>
  <si>
    <t>Gusto Griffon</t>
  </si>
  <si>
    <t>HA07-FR005</t>
  </si>
  <si>
    <t>Sheratan de la Constellée</t>
  </si>
  <si>
    <t>HA07-FR006</t>
  </si>
  <si>
    <t>Aldébaran de la Constellée</t>
  </si>
  <si>
    <t>HA07-FR007</t>
  </si>
  <si>
    <t>Algiedi de la Constellée</t>
  </si>
  <si>
    <t>HA07-FR008</t>
  </si>
  <si>
    <t>Pollux de la Constellée</t>
  </si>
  <si>
    <t>HA07-FR009</t>
  </si>
  <si>
    <t>Zuben Eschamali de la Constellée</t>
  </si>
  <si>
    <t>HA07-FR010</t>
  </si>
  <si>
    <t>Virgo de la Constellée</t>
  </si>
  <si>
    <t>HA07-FR011</t>
  </si>
  <si>
    <t>HA07-FR012</t>
  </si>
  <si>
    <t>Zahak Colonie du Mal</t>
  </si>
  <si>
    <t>HA07-FR013</t>
  </si>
  <si>
    <t>HA07-FR014</t>
  </si>
  <si>
    <t>HA07-FR015</t>
  </si>
  <si>
    <t>HA07-FR016</t>
  </si>
  <si>
    <t>Hraesvelg Colonie du Mal</t>
  </si>
  <si>
    <t>HA07-FR017</t>
  </si>
  <si>
    <t>Levianima Evigishki</t>
  </si>
  <si>
    <t>HA07-FR018</t>
  </si>
  <si>
    <t>Zircone, Chevalier-Gemmes</t>
  </si>
  <si>
    <t>HA07-FR019</t>
  </si>
  <si>
    <t>HA07-FR020</t>
  </si>
  <si>
    <t>HA07-FR021</t>
  </si>
  <si>
    <t>Hyades de la Constellée</t>
  </si>
  <si>
    <t>HA07-FR022</t>
  </si>
  <si>
    <t>Pléiades de la Constellée</t>
  </si>
  <si>
    <t>HA07-FR023</t>
  </si>
  <si>
    <t>Cauchemar Colonie du Mal</t>
  </si>
  <si>
    <t>HA07-FR024</t>
  </si>
  <si>
    <t>Bahamut Colonie du Mal</t>
  </si>
  <si>
    <t>HA07-FR025</t>
  </si>
  <si>
    <t>Champ de Conduction Fondu</t>
  </si>
  <si>
    <t>HA07-FR026</t>
  </si>
  <si>
    <t>Miroirphoto Gishki</t>
  </si>
  <si>
    <t>HA07-FR027</t>
  </si>
  <si>
    <t>Carte du Ciel de la Constellée</t>
  </si>
  <si>
    <t>HA07-FR028</t>
  </si>
  <si>
    <t>Fusion Fragmentaire</t>
  </si>
  <si>
    <t>HA07-FR029</t>
  </si>
  <si>
    <t>Tempête de Poussières Gusto</t>
  </si>
  <si>
    <t>HA07-FR030</t>
  </si>
  <si>
    <t>Infection d'Infestation</t>
  </si>
  <si>
    <t>HA07-FR031</t>
  </si>
  <si>
    <t>HA07-FR032</t>
  </si>
  <si>
    <t>Puma Bête-Guerrier</t>
  </si>
  <si>
    <t>HA07-FR033</t>
  </si>
  <si>
    <t>Gairuda, Bête Phénix</t>
  </si>
  <si>
    <t>HA07-FR034</t>
  </si>
  <si>
    <t>Marteau le Géant</t>
  </si>
  <si>
    <t>HA07-FR035</t>
  </si>
  <si>
    <t>Jet de Fer D.D.</t>
  </si>
  <si>
    <t>HA07-FR036</t>
  </si>
  <si>
    <t>HA07-FR037</t>
  </si>
  <si>
    <t>HA07-FR038</t>
  </si>
  <si>
    <t>Esprit à Ressorts</t>
  </si>
  <si>
    <t>HA07-FR039</t>
  </si>
  <si>
    <t>Lazuli, Chevalier-Gemmes</t>
  </si>
  <si>
    <t>HA07-FR040</t>
  </si>
  <si>
    <t>Natalia Gishki</t>
  </si>
  <si>
    <t>HA07-FR041</t>
  </si>
  <si>
    <t>Siat de la Constellée</t>
  </si>
  <si>
    <t>HA07-FR042</t>
  </si>
  <si>
    <t>Ras Alhague de la Constellée</t>
  </si>
  <si>
    <t>HA07-FR043</t>
  </si>
  <si>
    <t>Leonis de la Constellée</t>
  </si>
  <si>
    <t>HA07-FR044</t>
  </si>
  <si>
    <t>Acubens de la Constellée</t>
  </si>
  <si>
    <t>HA07-FR045</t>
  </si>
  <si>
    <t>Kaus de la Constellée</t>
  </si>
  <si>
    <t>HA07-FR046</t>
  </si>
  <si>
    <t>Alrescha de la Constellée</t>
  </si>
  <si>
    <t>HA07-FR047</t>
  </si>
  <si>
    <t>Antarès de la Constellée</t>
  </si>
  <si>
    <t>HA07-FR048</t>
  </si>
  <si>
    <t>Castor Colonie du Mal</t>
  </si>
  <si>
    <t>HA07-FR049</t>
  </si>
  <si>
    <t>HA07-FR050</t>
  </si>
  <si>
    <t>Azzathoth Colonie du Mal</t>
  </si>
  <si>
    <t>HA07-FR051</t>
  </si>
  <si>
    <t>HA07-FR052</t>
  </si>
  <si>
    <t>HA07-FR053</t>
  </si>
  <si>
    <t>Golem Colonie du Mal</t>
  </si>
  <si>
    <t>HA07-FR054</t>
  </si>
  <si>
    <t>Coppelia Colonie du Mal</t>
  </si>
  <si>
    <t>HA07-FR055</t>
  </si>
  <si>
    <t>Sophia, Déesse de la Renaissance</t>
  </si>
  <si>
    <t>HA07-FR056</t>
  </si>
  <si>
    <t>Psychelone Gishki</t>
  </si>
  <si>
    <t>HA07-FR057</t>
  </si>
  <si>
    <t>Zielgigas Gishki</t>
  </si>
  <si>
    <t>HA07-FR058</t>
  </si>
  <si>
    <t>Séraphinite, Chevalier-Gemmes</t>
  </si>
  <si>
    <t>HA07-FR059</t>
  </si>
  <si>
    <t>Maître Diamant, Chevalier-Gemmes</t>
  </si>
  <si>
    <t>HA07-FR060</t>
  </si>
  <si>
    <t>HA07-FR061</t>
  </si>
  <si>
    <t>Praesepe de la Constellée</t>
  </si>
  <si>
    <t>HA07-FR062</t>
  </si>
  <si>
    <t>Ptolemy M7 de la Constellée</t>
  </si>
  <si>
    <t>HA07-FR063</t>
  </si>
  <si>
    <t>Thanatos Colonie du Mal</t>
  </si>
  <si>
    <t>HA07-FR064</t>
  </si>
  <si>
    <t>Ophion Colonie du Mal</t>
  </si>
  <si>
    <t>HA07-FR065</t>
  </si>
  <si>
    <t>Ouroboros Colonie du Mal</t>
  </si>
  <si>
    <t>HA07-FR066</t>
  </si>
  <si>
    <t>Appel de Fer</t>
  </si>
  <si>
    <t>HA07-FR067</t>
  </si>
  <si>
    <t>Berceau d'Etoiles de la Constellée</t>
  </si>
  <si>
    <t>HA07-FR068</t>
  </si>
  <si>
    <t>Pandémie d'Infestation</t>
  </si>
  <si>
    <t>HA07-FR069</t>
  </si>
  <si>
    <t>Météore de la Constellée</t>
  </si>
  <si>
    <t>HA07-FR070</t>
  </si>
  <si>
    <t>Terminus d'Infestation</t>
  </si>
  <si>
    <t>NUMH-FR001</t>
  </si>
  <si>
    <t>Golem au Masque Aztèque Chronomal</t>
  </si>
  <si>
    <t>NUMH-FR002</t>
  </si>
  <si>
    <t>Trébuchet de Cabreara Chronomal</t>
  </si>
  <si>
    <t>NUMH-FR003</t>
  </si>
  <si>
    <t>Golem de Boue Chronomal</t>
  </si>
  <si>
    <t>NUMH-FR004</t>
  </si>
  <si>
    <t>Monolithe Solaire Chronomal</t>
  </si>
  <si>
    <t>NUMH-FR005</t>
  </si>
  <si>
    <t>Poupée Truquée Tête d'Oeuf</t>
  </si>
  <si>
    <t>NUMH-FR006</t>
  </si>
  <si>
    <t>Poupée Truquée Changeuse de Vitesse</t>
  </si>
  <si>
    <t>NUMH-FR007</t>
  </si>
  <si>
    <t>Poupée Truquée Arlequin du Crépuscule</t>
  </si>
  <si>
    <t>NUMH-FR008</t>
  </si>
  <si>
    <t>Poupée Truquée aux Bras Ciseaux</t>
  </si>
  <si>
    <t>NUMH-FR009</t>
  </si>
  <si>
    <t>Poupée Truquée Cauchemardesque</t>
  </si>
  <si>
    <t>NUMH-FR010</t>
  </si>
  <si>
    <t>Challenger Héroïque - Soldat Embusqué</t>
  </si>
  <si>
    <t>NUMH-FR011</t>
  </si>
  <si>
    <t>Challenger Héroïque - Epée Pliante</t>
  </si>
  <si>
    <t>NUMH-FR012</t>
  </si>
  <si>
    <t>Espillon Ulysse</t>
  </si>
  <si>
    <t>NUMH-FR013</t>
  </si>
  <si>
    <t>Boîte d'Amis</t>
  </si>
  <si>
    <t>NUMH-FR014</t>
  </si>
  <si>
    <t>Zombouaf</t>
  </si>
  <si>
    <t>NUMH-FR015</t>
  </si>
  <si>
    <t>Gash le Seigneur Poussière</t>
  </si>
  <si>
    <t>NUMH-FR016</t>
  </si>
  <si>
    <t>NUMH-FR017</t>
  </si>
  <si>
    <t>NUMH-FR018</t>
  </si>
  <si>
    <t>NUMH-FR019</t>
  </si>
  <si>
    <t>NUMH-FR020</t>
  </si>
  <si>
    <t>NUMH-FR021</t>
  </si>
  <si>
    <t>NUMH-FR022</t>
  </si>
  <si>
    <t>NUMH-FR023</t>
  </si>
  <si>
    <t>NUMH-FR024</t>
  </si>
  <si>
    <t>NUMH-FR025</t>
  </si>
  <si>
    <t>Guerrier de Bataille</t>
  </si>
  <si>
    <t>NUMH-FR026</t>
  </si>
  <si>
    <t>Numéro 54 : Coeur de Lion</t>
  </si>
  <si>
    <t>NUMH-FR027</t>
  </si>
  <si>
    <t>Numéro 15 : Poupée Truquée Broyeur Géant</t>
  </si>
  <si>
    <t>NUMH-FR028</t>
  </si>
  <si>
    <t>NUMH-FR029</t>
  </si>
  <si>
    <t>Numéro 49 : Mélodie de Chance</t>
  </si>
  <si>
    <t>NUMH-FR030</t>
  </si>
  <si>
    <t>Numéro 57 : Dragon Poussière à Trois Têtes</t>
  </si>
  <si>
    <t>NUMH-FR031</t>
  </si>
  <si>
    <t>Numéro 63 : Soldat Shamoji</t>
  </si>
  <si>
    <t>NUMH-FR032</t>
  </si>
  <si>
    <t>Numéro 74 : Maître des Lames</t>
  </si>
  <si>
    <t>NUMH-FR033</t>
  </si>
  <si>
    <t>Numéro 85 : Boîte Folle</t>
  </si>
  <si>
    <t>NUMH-FR034</t>
  </si>
  <si>
    <t>Numéro 87 : Reine de la Nuit</t>
  </si>
  <si>
    <t>NUMH-FR035</t>
  </si>
  <si>
    <t>Angénieur Mechquipé</t>
  </si>
  <si>
    <t>NUMH-FR036</t>
  </si>
  <si>
    <t>Génie Angénéral Mechquipé CXyz</t>
  </si>
  <si>
    <t>NUMH-FR037</t>
  </si>
  <si>
    <t>Roi Géantraîneur</t>
  </si>
  <si>
    <t>NUMH-FR038</t>
  </si>
  <si>
    <t>Seigneur Ultimentraîneur CXyz</t>
  </si>
  <si>
    <t>NUMH-FR039</t>
  </si>
  <si>
    <t>Norito l'Autorité Morale</t>
  </si>
  <si>
    <t>NUMH-FR040</t>
  </si>
  <si>
    <t>Simon la Grande Autorité Morale CXyz</t>
  </si>
  <si>
    <t>NUMH-FR041</t>
  </si>
  <si>
    <t>Héros de BD Roi Arthur</t>
  </si>
  <si>
    <t>NUMH-FR042</t>
  </si>
  <si>
    <t>Légendaire Héros de BD Arthur CXyz</t>
  </si>
  <si>
    <t>NUMH-FR043</t>
  </si>
  <si>
    <t>Cuirassé Dianthus</t>
  </si>
  <si>
    <t>NUMH-FR044</t>
  </si>
  <si>
    <t>Vaisseau de Guerre Fleur de Cerisier CXyz</t>
  </si>
  <si>
    <t>NUMH-FR045</t>
  </si>
  <si>
    <t>Palais Céleste Gangaridai</t>
  </si>
  <si>
    <t>NUMH-FR046</t>
  </si>
  <si>
    <t>Palais Céleste Babylone CXyz</t>
  </si>
  <si>
    <t>NUMH-FR047</t>
  </si>
  <si>
    <t>Reine Alexandra Photon</t>
  </si>
  <si>
    <t>NUMH-FR048</t>
  </si>
  <si>
    <t>Papillopérative de Nuit</t>
  </si>
  <si>
    <t>NUMH-FR049</t>
  </si>
  <si>
    <t>Néant Informe</t>
  </si>
  <si>
    <t>NUMH-FR050</t>
  </si>
  <si>
    <t>Princesse Cologne</t>
  </si>
  <si>
    <t>NUMH-FR051</t>
  </si>
  <si>
    <t>NUMH-FR052</t>
  </si>
  <si>
    <t>Chakra</t>
  </si>
  <si>
    <t>NUMH-FR053</t>
  </si>
  <si>
    <t>Résurrection de Chakra</t>
  </si>
  <si>
    <t>NUMH-FR054</t>
  </si>
  <si>
    <t>Rituel de Marionnette</t>
  </si>
  <si>
    <t>NUMH-FR055</t>
  </si>
  <si>
    <t>Défi Stoïque</t>
  </si>
  <si>
    <t>NUMH-FR056</t>
  </si>
  <si>
    <t>Capture Habillée</t>
  </si>
  <si>
    <t>NUMH-FR057</t>
  </si>
  <si>
    <t>Armure d'Insecte avec Canon Laser</t>
  </si>
  <si>
    <t>NUMH-FR058</t>
  </si>
  <si>
    <t>Mur Numéro</t>
  </si>
  <si>
    <t>NUMH-FR059</t>
  </si>
  <si>
    <t>Récit Héraldique</t>
  </si>
  <si>
    <t>NUMH-FR060</t>
  </si>
  <si>
    <t>DRLG-FR001</t>
  </si>
  <si>
    <t>Chevalier Légendaire Timée</t>
  </si>
  <si>
    <t>DRLG-FR002</t>
  </si>
  <si>
    <t>Kuribandit</t>
  </si>
  <si>
    <t>DRLG-FR003</t>
  </si>
  <si>
    <t>Dragon Amulette</t>
  </si>
  <si>
    <t>DRLG-FR004</t>
  </si>
  <si>
    <t>Magicienne des Ténèbres le Dragon Chevalier</t>
  </si>
  <si>
    <t>DRLG-FR005</t>
  </si>
  <si>
    <t>L'Oeil de Timée</t>
  </si>
  <si>
    <t>DRLG-FR006</t>
  </si>
  <si>
    <t>Légende du Coeur</t>
  </si>
  <si>
    <t>DRLG-FR007</t>
  </si>
  <si>
    <t>Âme du Guerrier Ancien</t>
  </si>
  <si>
    <t>DRLG-FR008</t>
  </si>
  <si>
    <t>Relais d'Âme</t>
  </si>
  <si>
    <t>DRLG-FR009</t>
  </si>
  <si>
    <t>DRLG-FR010</t>
  </si>
  <si>
    <t>Gardien Assassin à la Faux</t>
  </si>
  <si>
    <t>DRLG-FR011</t>
  </si>
  <si>
    <t>Epée Céleste - Eatos</t>
  </si>
  <si>
    <t>DRLG-FR012</t>
  </si>
  <si>
    <t>La Faux de la Grande Faucheuse</t>
  </si>
  <si>
    <t>DRLG-FR013</t>
  </si>
  <si>
    <t>Trésor Protégé</t>
  </si>
  <si>
    <t>DRLG-FR014</t>
  </si>
  <si>
    <t>Charge de l'Âme</t>
  </si>
  <si>
    <t>DRLG-FR015</t>
  </si>
  <si>
    <t>Sabatier - La Pierre Philosophale</t>
  </si>
  <si>
    <t>DRLG-FR016</t>
  </si>
  <si>
    <t>Fusion Flash</t>
  </si>
  <si>
    <t>DRLG-FR017</t>
  </si>
  <si>
    <t>Fusion de Combat</t>
  </si>
  <si>
    <t>DRLG-FR018</t>
  </si>
  <si>
    <t>Ultime Fusion</t>
  </si>
  <si>
    <t>DRLG-FR019</t>
  </si>
  <si>
    <t>Tanderoid</t>
  </si>
  <si>
    <t>DRLG-FR020</t>
  </si>
  <si>
    <t>DRLG-FR021</t>
  </si>
  <si>
    <t>Paso Doble</t>
  </si>
  <si>
    <t>DRLG-FR022</t>
  </si>
  <si>
    <t>Carboneddon</t>
  </si>
  <si>
    <t>DRLG-FR023</t>
  </si>
  <si>
    <t>DRLG-FR024</t>
  </si>
  <si>
    <t>Disciple de Râ</t>
  </si>
  <si>
    <t>DRLG-FR025</t>
  </si>
  <si>
    <t>Chaînes d'Entrave du Dieu</t>
  </si>
  <si>
    <t>DRLG-FR026</t>
  </si>
  <si>
    <t>Etoile Filante</t>
  </si>
  <si>
    <t>DRLG-FR027</t>
  </si>
  <si>
    <t>Aile Noire - Oroshi</t>
  </si>
  <si>
    <t>DRLG-FR028</t>
  </si>
  <si>
    <t>Aile Noire - Vapeur de la Cape</t>
  </si>
  <si>
    <t>DRLG-FR029</t>
  </si>
  <si>
    <t>Aile Noire - Ouragan de la Tornade</t>
  </si>
  <si>
    <t>DRLG-FR030</t>
  </si>
  <si>
    <t>Noir Supersonique</t>
  </si>
  <si>
    <t>DRLG-FR031</t>
  </si>
  <si>
    <t>Vengeance des Ailes Noires</t>
  </si>
  <si>
    <t>DRLG-FR032</t>
  </si>
  <si>
    <t>Impulsion de l'Ombre</t>
  </si>
  <si>
    <t>DRLG-FR033</t>
  </si>
  <si>
    <t>Cerbère Explosif</t>
  </si>
  <si>
    <t>DRLG-FR034</t>
  </si>
  <si>
    <t>Porte Bloqueur</t>
  </si>
  <si>
    <t>DRLG-FR035</t>
  </si>
  <si>
    <t>Mouchard Electronique</t>
  </si>
  <si>
    <t>DRLG-FR036</t>
  </si>
  <si>
    <t>Locomotive au Coeur de Lion</t>
  </si>
  <si>
    <t>DRLG-FR037</t>
  </si>
  <si>
    <t>Train Express Trolley Olley</t>
  </si>
  <si>
    <t>DRLG-FR038</t>
  </si>
  <si>
    <t>Train de Construction Signal Rouge</t>
  </si>
  <si>
    <t>DRLG-FR039</t>
  </si>
  <si>
    <t>Correspondance</t>
  </si>
  <si>
    <t>DRLG-FR040</t>
  </si>
  <si>
    <t>Numéro 73 : Splash des Abysses</t>
  </si>
  <si>
    <t>DRLG-FR041</t>
  </si>
  <si>
    <t>Numéro C73 : Splash Supra des Abysses</t>
  </si>
  <si>
    <t>DRLG-FR042</t>
  </si>
  <si>
    <t>Chaos Rapide Magie-Rang-Plus</t>
  </si>
  <si>
    <t>DRLG-FR043</t>
  </si>
  <si>
    <t>Numéro C5 : Dragon Chimère du Chaos</t>
  </si>
  <si>
    <t>DRLG-FR044</t>
  </si>
  <si>
    <t>Admiration des Milliers Magie-Rang-Plus</t>
  </si>
  <si>
    <t>DRLG-FR045</t>
  </si>
  <si>
    <t>Main Magique</t>
  </si>
  <si>
    <t>DRLG-FR046</t>
  </si>
  <si>
    <t>Main de Feu</t>
  </si>
  <si>
    <t>DRLG-FR047</t>
  </si>
  <si>
    <t>Main de Glace</t>
  </si>
  <si>
    <t>DRLG-FR048</t>
  </si>
  <si>
    <t>Main de la Proéminence</t>
  </si>
  <si>
    <t>DRLG-FR049</t>
  </si>
  <si>
    <t>Numéro C106 : Main Rouge de Géant</t>
  </si>
  <si>
    <t>DRLG-FR050</t>
  </si>
  <si>
    <t>Lillybot</t>
  </si>
  <si>
    <t>DRLG-FR051</t>
  </si>
  <si>
    <t>Coupure du Soleil Levant</t>
  </si>
  <si>
    <t>THSF-FR001</t>
  </si>
  <si>
    <t>Mayosenju Daibak</t>
  </si>
  <si>
    <t>THSF-FR002</t>
  </si>
  <si>
    <t>Yosenju Misak</t>
  </si>
  <si>
    <t>THSF-FR003</t>
  </si>
  <si>
    <t>Yosenju Kama 1</t>
  </si>
  <si>
    <t>THSF-FR004</t>
  </si>
  <si>
    <t>Yosenju Kama 2</t>
  </si>
  <si>
    <t>THSF-FR005</t>
  </si>
  <si>
    <t>Yosenju Kama 3</t>
  </si>
  <si>
    <t>THSF-FR006</t>
  </si>
  <si>
    <t>Yosenju Shinchu G</t>
  </si>
  <si>
    <t>THSF-FR007</t>
  </si>
  <si>
    <t>Yosenju Shinchu D</t>
  </si>
  <si>
    <t>THSF-FR008</t>
  </si>
  <si>
    <t>Terrain d'Entraînement Yosen</t>
  </si>
  <si>
    <t>THSF-FR009</t>
  </si>
  <si>
    <t>Coup Secret Yosenju</t>
  </si>
  <si>
    <t>THSF-FR010</t>
  </si>
  <si>
    <t>Shurit, Stratégiste Nékroz</t>
  </si>
  <si>
    <t>THSF-FR011</t>
  </si>
  <si>
    <t>Grand Sorcier Nékroz</t>
  </si>
  <si>
    <t>THSF-FR012</t>
  </si>
  <si>
    <t>Exa, Exécuteur Nékroz</t>
  </si>
  <si>
    <t>THSF-FR013</t>
  </si>
  <si>
    <t>Nékroz de Claíomh Solais</t>
  </si>
  <si>
    <t>THSF-FR014</t>
  </si>
  <si>
    <t>Nékroz de Brionac</t>
  </si>
  <si>
    <t>THSF-FR015</t>
  </si>
  <si>
    <t>Nékroz de Trishula</t>
  </si>
  <si>
    <t>THSF-FR016</t>
  </si>
  <si>
    <t>Nékroz d'Unicore</t>
  </si>
  <si>
    <t>THSF-FR017</t>
  </si>
  <si>
    <t>Nékroz de Valkyrus</t>
  </si>
  <si>
    <t>THSF-FR018</t>
  </si>
  <si>
    <t>Nékroz de Kalidor</t>
  </si>
  <si>
    <t>THSF-FR019</t>
  </si>
  <si>
    <t>Nékroz d'Armure Invincible</t>
  </si>
  <si>
    <t>THSF-FR020</t>
  </si>
  <si>
    <t>Mirroir Nékroz</t>
  </si>
  <si>
    <t>THSF-FR021</t>
  </si>
  <si>
    <t>Kaléidoscope Nékroz</t>
  </si>
  <si>
    <t>THSF-FR022</t>
  </si>
  <si>
    <t>Lara, Dompteur Bête Spirituelle</t>
  </si>
  <si>
    <t>THSF-FR023</t>
  </si>
  <si>
    <t>Elder, Dompteur Bête Spirituelle</t>
  </si>
  <si>
    <t>THSF-FR024</t>
  </si>
  <si>
    <t>Wen, Dompteur Bête Spirituelle</t>
  </si>
  <si>
    <t>THSF-FR025</t>
  </si>
  <si>
    <t>Apelio, Avatar Bête Spirituelle</t>
  </si>
  <si>
    <t>THSF-FR026</t>
  </si>
  <si>
    <t>Pettlephin, Avatar Bête Spirituelle</t>
  </si>
  <si>
    <t>THSF-FR027</t>
  </si>
  <si>
    <t>Cannahawk, Avatar Bête Spirituelle</t>
  </si>
  <si>
    <t>THSF-FR028</t>
  </si>
  <si>
    <t>Apelio, Bête Spirituelle Ultime</t>
  </si>
  <si>
    <t>THSF-FR029</t>
  </si>
  <si>
    <t>Pettlephin, Bête Spirituelle Ultime</t>
  </si>
  <si>
    <t>THSF-FR030</t>
  </si>
  <si>
    <t>Cannahawk, Bête Spirituelle Ultime</t>
  </si>
  <si>
    <t>THSF-FR031</t>
  </si>
  <si>
    <t>Lien Bête Spirituelle</t>
  </si>
  <si>
    <t>THSF-FR032</t>
  </si>
  <si>
    <t>Destriers Bête Spirituelle</t>
  </si>
  <si>
    <t>THSF-FR033</t>
  </si>
  <si>
    <t>THSF-FR034</t>
  </si>
  <si>
    <t>THSF-FR035</t>
  </si>
  <si>
    <t>THSF-FR036</t>
  </si>
  <si>
    <t>THSF-FR037</t>
  </si>
  <si>
    <t>THSF-FR038</t>
  </si>
  <si>
    <t>THSF-FR039</t>
  </si>
  <si>
    <t>THSF-FR040</t>
  </si>
  <si>
    <t>THSF-FR041</t>
  </si>
  <si>
    <t>THSF-FR042</t>
  </si>
  <si>
    <t>THSF-FR043</t>
  </si>
  <si>
    <t>THSF-FR044</t>
  </si>
  <si>
    <t>THSF-FR045</t>
  </si>
  <si>
    <t>THSF-FR046</t>
  </si>
  <si>
    <t>THSF-FR047</t>
  </si>
  <si>
    <t>THSF-FR048</t>
  </si>
  <si>
    <t>THSF-FR049</t>
  </si>
  <si>
    <t>THSF-FR050</t>
  </si>
  <si>
    <t>THSF-FR051</t>
  </si>
  <si>
    <t>THSF-FR052</t>
  </si>
  <si>
    <t>THSF-FR053</t>
  </si>
  <si>
    <t>THSF-FR054</t>
  </si>
  <si>
    <t>THSF-FR055</t>
  </si>
  <si>
    <t>THSF-FR056</t>
  </si>
  <si>
    <t>THSF-FR057</t>
  </si>
  <si>
    <t>THSF-FR058</t>
  </si>
  <si>
    <t>THSF-FR059</t>
  </si>
  <si>
    <t>THSF-FR060</t>
  </si>
  <si>
    <t>WSUP-FR001</t>
  </si>
  <si>
    <t>Disque de Nebra Chronomal</t>
  </si>
  <si>
    <t>WSUP-FR002</t>
  </si>
  <si>
    <t>Numéro 36 : Chateau Huyuk Chronomal</t>
  </si>
  <si>
    <t>WSUP-FR003</t>
  </si>
  <si>
    <t>Amphisbène, Bete Héraldique</t>
  </si>
  <si>
    <t>WSUP-FR004</t>
  </si>
  <si>
    <t>Numéro 18 : Patriarche Héraldique</t>
  </si>
  <si>
    <t>WSUP-FR005</t>
  </si>
  <si>
    <t>Augmentation Héraldique</t>
  </si>
  <si>
    <t>WSUP-FR006</t>
  </si>
  <si>
    <t>Soeur Gagaga</t>
  </si>
  <si>
    <t>WSUP-FR007</t>
  </si>
  <si>
    <t>Numéro 55 : Goliath Gogogo</t>
  </si>
  <si>
    <t>WSUP-FR008</t>
  </si>
  <si>
    <t>Dododopioche</t>
  </si>
  <si>
    <t>WSUP-FR009</t>
  </si>
  <si>
    <t>Dragonuage aux Yeux Galactiques</t>
  </si>
  <si>
    <t>WSUP-FR010</t>
  </si>
  <si>
    <t>Soldat Galactique</t>
  </si>
  <si>
    <t>WSUP-FR011</t>
  </si>
  <si>
    <t>Flot Photon de Destruction</t>
  </si>
  <si>
    <t>WSUP-FR012</t>
  </si>
  <si>
    <t>Transmigration Tachyon</t>
  </si>
  <si>
    <t>WSUP-FR013</t>
  </si>
  <si>
    <t>Boxeur Indomptable de l'Ombre</t>
  </si>
  <si>
    <t>WSUP-FR014</t>
  </si>
  <si>
    <t>Numéro 79 : Boxeur Indomptable Nova Kaiser</t>
  </si>
  <si>
    <t>WSUP-FR015</t>
  </si>
  <si>
    <t>Choc du Contre</t>
  </si>
  <si>
    <t>WSUP-FR016</t>
  </si>
  <si>
    <t>Challenger Héroique - Hallebarde d'Assaut</t>
  </si>
  <si>
    <t>WSUP-FR017</t>
  </si>
  <si>
    <t>Challenger Héroique - Mille Lames</t>
  </si>
  <si>
    <t>WSUP-FR018</t>
  </si>
  <si>
    <t>Sceptre Séraphin Etoile</t>
  </si>
  <si>
    <t>WSUP-FR019</t>
  </si>
  <si>
    <t>Balance Séraphin Etoile</t>
  </si>
  <si>
    <t>WSUP-FR020</t>
  </si>
  <si>
    <t>Trone Séraphin Etoile</t>
  </si>
  <si>
    <t>WSUP-FR021</t>
  </si>
  <si>
    <t>Chasseur Numéral</t>
  </si>
  <si>
    <t>WSUP-FR022</t>
  </si>
  <si>
    <t>Numéro 86: Champion Héroique - Rhongomyniad</t>
  </si>
  <si>
    <t>WSUP-FR023</t>
  </si>
  <si>
    <t>Frefredonnement le Génie de la Touche</t>
  </si>
  <si>
    <t>WSUP-FR024</t>
  </si>
  <si>
    <t>Onomatopie</t>
  </si>
  <si>
    <t>WSUP-FR025</t>
  </si>
  <si>
    <t>Terrain de Rassemblement</t>
  </si>
  <si>
    <t>WSUP-FR026</t>
  </si>
  <si>
    <t>Numéro F0 : Futur Utopique</t>
  </si>
  <si>
    <t>WSUP-FR027</t>
  </si>
  <si>
    <t>Samourai Gagaga</t>
  </si>
  <si>
    <t>WSUP-FR028</t>
  </si>
  <si>
    <t>Mancien Gagaga</t>
  </si>
  <si>
    <t>WSUP-FR029</t>
  </si>
  <si>
    <t>Garde, Va !</t>
  </si>
  <si>
    <t>WSUP-FR030</t>
  </si>
  <si>
    <t>Déploie tes Ailes</t>
  </si>
  <si>
    <t>WSUP-FR031</t>
  </si>
  <si>
    <t>La Porte de la Destinée</t>
  </si>
  <si>
    <t>WSUP-FR032</t>
  </si>
  <si>
    <t>Blazeman, HEROS Elémentaire</t>
  </si>
  <si>
    <t>WSUP-FR033</t>
  </si>
  <si>
    <t>Gaiastrio Naturia</t>
  </si>
  <si>
    <t>WSUP-FR034</t>
  </si>
  <si>
    <t>Bete Fantome Méca Jaculuslan</t>
  </si>
  <si>
    <t>WSUP-FR035</t>
  </si>
  <si>
    <t>Ange de l'Espièglerie Fantoruse</t>
  </si>
  <si>
    <t>WSUP-FR036</t>
  </si>
  <si>
    <t>Fleurbot</t>
  </si>
  <si>
    <t>WSUP-FR037</t>
  </si>
  <si>
    <t>Humpty Grumpty</t>
  </si>
  <si>
    <t>WSUP-FR038</t>
  </si>
  <si>
    <t>Dragohurlement</t>
  </si>
  <si>
    <t>WSUP-FR039</t>
  </si>
  <si>
    <t>Planckton</t>
  </si>
  <si>
    <t>WSUP-FR040</t>
  </si>
  <si>
    <t>Cerf-Volant Guérillero</t>
  </si>
  <si>
    <t>WSUP-FR041</t>
  </si>
  <si>
    <t>Combattant Electro-Psychique</t>
  </si>
  <si>
    <t>WSUP-FR042</t>
  </si>
  <si>
    <t>Evénement Stupéfiant</t>
  </si>
  <si>
    <t>WSUP-FR043</t>
  </si>
  <si>
    <t>Chagrin Fantoruse</t>
  </si>
  <si>
    <t>WSUP-FR044</t>
  </si>
  <si>
    <t>P.E. Ravisseur</t>
  </si>
  <si>
    <t>WSUP-FR045</t>
  </si>
  <si>
    <t>Murmure Spirituel</t>
  </si>
  <si>
    <t>WSUP-FR046</t>
  </si>
  <si>
    <t>Radiopière XYZ</t>
  </si>
  <si>
    <t>WSUP-FR047</t>
  </si>
  <si>
    <t>Grand Chevalier de la Flamme</t>
  </si>
  <si>
    <t>WSUP-FR048</t>
  </si>
  <si>
    <t>BOXeur</t>
  </si>
  <si>
    <t>WSUP-FR049</t>
  </si>
  <si>
    <t>Dragon Kabuki</t>
  </si>
  <si>
    <t>WSUP-FR050</t>
  </si>
  <si>
    <t>Pendule Impénétrable</t>
  </si>
  <si>
    <t>WSUP-FR051</t>
  </si>
  <si>
    <t>Dragon Légendaire Blanc</t>
  </si>
  <si>
    <t>WSUP-FR052</t>
  </si>
  <si>
    <t>Magicien Légendaire Sombre</t>
  </si>
  <si>
    <t>WCS-001</t>
  </si>
  <si>
    <t>Kanan the Swordmistress</t>
  </si>
  <si>
    <t>WCS-AE403</t>
  </si>
  <si>
    <t>WCS-AE503</t>
  </si>
  <si>
    <t>Firewing Pegasus</t>
  </si>
  <si>
    <t>WCS-EN403</t>
  </si>
  <si>
    <t>DL1-F001</t>
  </si>
  <si>
    <t>DL1-F002</t>
  </si>
  <si>
    <t>Couleur</t>
  </si>
  <si>
    <t>DL1-001</t>
  </si>
  <si>
    <t>DL1-002</t>
  </si>
  <si>
    <t>DL2-FR001</t>
  </si>
  <si>
    <t>DL2-FR002</t>
  </si>
  <si>
    <t>DL3-001</t>
  </si>
  <si>
    <t>DL4-001</t>
  </si>
  <si>
    <t>Machine King</t>
  </si>
  <si>
    <t>DL5-FR001</t>
  </si>
  <si>
    <t>Restructer Revolution</t>
  </si>
  <si>
    <t>DL6-FR001</t>
  </si>
  <si>
    <t>Toon Gemini Elfe</t>
  </si>
  <si>
    <t>EP1-EN000</t>
  </si>
  <si>
    <t>Card of Sanctity</t>
  </si>
  <si>
    <t>DL7-FR001</t>
  </si>
  <si>
    <t>EM1-EN001</t>
  </si>
  <si>
    <t>DL8-FR001</t>
  </si>
  <si>
    <t>Pluie Acide</t>
  </si>
  <si>
    <t>HL1-EN001</t>
  </si>
  <si>
    <t>Lord of the Lamp</t>
  </si>
  <si>
    <t>HL1-EN002</t>
  </si>
  <si>
    <t>HL1-EN003</t>
  </si>
  <si>
    <t>HL1-EN004</t>
  </si>
  <si>
    <t>Levia-Dragon - Daedalus</t>
  </si>
  <si>
    <t>HL1-EN005</t>
  </si>
  <si>
    <t>Fusion Gate</t>
  </si>
  <si>
    <t>HL1-EN006</t>
  </si>
  <si>
    <t>SJC-EN001</t>
  </si>
  <si>
    <t>Cyber-Stein</t>
  </si>
  <si>
    <t>SJC-EN002</t>
  </si>
  <si>
    <t>SJC-EN003</t>
  </si>
  <si>
    <t>Shrink</t>
  </si>
  <si>
    <t>SP1-EN001</t>
  </si>
  <si>
    <t>SP1-EN002</t>
  </si>
  <si>
    <t>SP1-EN003</t>
  </si>
  <si>
    <t>SP1-EN004</t>
  </si>
  <si>
    <t>DL9-EN001</t>
  </si>
  <si>
    <t>Last Day of Witch</t>
  </si>
  <si>
    <t>PT1-EN002</t>
  </si>
  <si>
    <t>PT1-FR001</t>
  </si>
  <si>
    <t>DL10-EN001</t>
  </si>
  <si>
    <t>Breath of Light</t>
  </si>
  <si>
    <t>HL2-EN001</t>
  </si>
  <si>
    <t>HL2-EN002</t>
  </si>
  <si>
    <t>HL2-EN003</t>
  </si>
  <si>
    <t>HL2-EN004</t>
  </si>
  <si>
    <t>HL2-EN005</t>
  </si>
  <si>
    <t>HL2-EN006</t>
  </si>
  <si>
    <t>SP2-EN001</t>
  </si>
  <si>
    <t>SP2-EN002</t>
  </si>
  <si>
    <t>HL03-EN001</t>
  </si>
  <si>
    <t>HL03-EN002</t>
  </si>
  <si>
    <t>HL03-EN003</t>
  </si>
  <si>
    <t>HL03-EN004</t>
  </si>
  <si>
    <t>HL03-EN005</t>
  </si>
  <si>
    <t>HL03-EN006</t>
  </si>
  <si>
    <t>HL03-EN007</t>
  </si>
  <si>
    <t>WCPS-AE603</t>
  </si>
  <si>
    <t>WCPS-AE703</t>
  </si>
  <si>
    <t>Testament of the Arcane Lords</t>
  </si>
  <si>
    <t>WCPS-AE803</t>
  </si>
  <si>
    <t>Chimaera, the Master of Beasts</t>
  </si>
  <si>
    <t>WCPS-AE903</t>
  </si>
  <si>
    <t>Tyr, the Vanquishing Warlord</t>
  </si>
  <si>
    <t>WCPS-EN700</t>
  </si>
  <si>
    <t>Get Your Game On!</t>
  </si>
  <si>
    <t>PT02-EN001</t>
  </si>
  <si>
    <t>PT02-FR002</t>
  </si>
  <si>
    <t>SP02-EN003</t>
  </si>
  <si>
    <t>Hidden Soldiers</t>
  </si>
  <si>
    <t>SP02-EN004</t>
  </si>
  <si>
    <t>Justi-Break</t>
  </si>
  <si>
    <t>SJCS-EN004</t>
  </si>
  <si>
    <t>Crush Card Virus</t>
  </si>
  <si>
    <t>SJCS-EN005</t>
  </si>
  <si>
    <t>Gold Sarcophagus</t>
  </si>
  <si>
    <t>SJCS-EN006</t>
  </si>
  <si>
    <t>Doomcaliber Knight</t>
  </si>
  <si>
    <t>SJCS-EN007</t>
  </si>
  <si>
    <t>HL04-EN001</t>
  </si>
  <si>
    <t>HL04-EN002</t>
  </si>
  <si>
    <t>HL04-EN003</t>
  </si>
  <si>
    <t>HL04-EN004</t>
  </si>
  <si>
    <t>HL04-EN005</t>
  </si>
  <si>
    <t>Kycoo the Ghost Destroyer</t>
  </si>
  <si>
    <t>HL04-EN006</t>
  </si>
  <si>
    <t>HL05-EN001</t>
  </si>
  <si>
    <t>HL05-EN002</t>
  </si>
  <si>
    <t>Green Gadget</t>
  </si>
  <si>
    <t>HL05-EN003</t>
  </si>
  <si>
    <t>HL05-EN004</t>
  </si>
  <si>
    <t>Dekoichi the Battlechanted Locomotive</t>
  </si>
  <si>
    <t>HL05-EN005</t>
  </si>
  <si>
    <t>HL05-EN006</t>
  </si>
  <si>
    <t>PT03-EN001</t>
  </si>
  <si>
    <t>PT03-FR002</t>
  </si>
  <si>
    <t>Airman, HEROS Elémentaire</t>
  </si>
  <si>
    <t>HL06-FR001</t>
  </si>
  <si>
    <t>HL06-FR002</t>
  </si>
  <si>
    <t>HL06-FR003</t>
  </si>
  <si>
    <t>HL06-FR004</t>
  </si>
  <si>
    <t>HL06-FR005</t>
  </si>
  <si>
    <t>HL06-FR006</t>
  </si>
  <si>
    <t>HL07-EN005</t>
  </si>
  <si>
    <t>HL07-EN006</t>
  </si>
  <si>
    <t>Yellow Gadget</t>
  </si>
  <si>
    <t>HL07-FR001</t>
  </si>
  <si>
    <t>HL07-FR002</t>
  </si>
  <si>
    <t>HL07-FR003</t>
  </si>
  <si>
    <t>HL07-FR004</t>
  </si>
  <si>
    <t>YCSW-EN001</t>
  </si>
  <si>
    <t>YCSW-EN002</t>
  </si>
  <si>
    <t>YCSW-EN003</t>
  </si>
  <si>
    <t>YCSW-EN004</t>
  </si>
  <si>
    <t>Blood Mefist</t>
  </si>
  <si>
    <t>YCSW-EN005</t>
  </si>
  <si>
    <t>Digvorzhak, King of Heavy Industry</t>
  </si>
  <si>
    <t>YCSW-EN006</t>
  </si>
  <si>
    <t>Number 106: Giant Hand</t>
  </si>
  <si>
    <t>YCSW-EN007</t>
  </si>
  <si>
    <t>Ascension Sky Dragon</t>
  </si>
  <si>
    <t>WCPP-EN001</t>
  </si>
  <si>
    <t>Droll Bird</t>
  </si>
  <si>
    <t>WCPP-EN002</t>
  </si>
  <si>
    <t>Key Mace</t>
  </si>
  <si>
    <t>WCPP-EN003</t>
  </si>
  <si>
    <t>Obese Marmot of Nefariousness</t>
  </si>
  <si>
    <t>WCPP-EN004</t>
  </si>
  <si>
    <t>Wilmee</t>
  </si>
  <si>
    <t>WCPP-EN005</t>
  </si>
  <si>
    <t>Key Mace #2</t>
  </si>
  <si>
    <t>WCPP-EN006</t>
  </si>
  <si>
    <t>Great Bill</t>
  </si>
  <si>
    <t>WCPP-EN007</t>
  </si>
  <si>
    <t>Alligator's Sword</t>
  </si>
  <si>
    <t>WCPP-EN008</t>
  </si>
  <si>
    <t>Monster Eye</t>
  </si>
  <si>
    <t>WCPP-EN009</t>
  </si>
  <si>
    <t>Red-Eyes Darkness Dragon</t>
  </si>
  <si>
    <t>WCPP-EN010</t>
  </si>
  <si>
    <t>WCPP-EN011</t>
  </si>
  <si>
    <t>Infernal Flame Emperor</t>
  </si>
  <si>
    <t>WCPP-EN012</t>
  </si>
  <si>
    <t>Ocean Dragon Lord - Neo-Daedalus</t>
  </si>
  <si>
    <t>WCPP-EN013</t>
  </si>
  <si>
    <t>Gilford the Legend</t>
  </si>
  <si>
    <t>WCPP-EN014</t>
  </si>
  <si>
    <t>Dark Eradicator Warlock</t>
  </si>
  <si>
    <t>WCPP-EN015</t>
  </si>
  <si>
    <t>Exxod, Master of The Guard</t>
  </si>
  <si>
    <t>WCPP-EN016</t>
  </si>
  <si>
    <t>Simorgh, Bird of Divinity</t>
  </si>
  <si>
    <t>WCPP-EN017</t>
  </si>
  <si>
    <t>Super Conductor Tyranno</t>
  </si>
  <si>
    <t>WCPP-EN018</t>
  </si>
  <si>
    <t>Ancient Gear Gadjiltron Dragon</t>
  </si>
  <si>
    <t>WCPP-EN019</t>
  </si>
  <si>
    <t>WCPP-EN020</t>
  </si>
  <si>
    <t>Mooyan Curry</t>
  </si>
  <si>
    <t>2010-AE003</t>
  </si>
  <si>
    <t>Aggiba, the Malevolent Sh'nn S'yo</t>
  </si>
  <si>
    <t>DLD1-FR001</t>
  </si>
  <si>
    <t>DLD1-FR002</t>
  </si>
  <si>
    <t>DLD1-FR003</t>
  </si>
  <si>
    <t>DLD1-FR004</t>
  </si>
  <si>
    <t>DLD1-FR005</t>
  </si>
  <si>
    <t>DEM1-FR001</t>
  </si>
  <si>
    <t>DEM1-FR002</t>
  </si>
  <si>
    <t>DEM1-FR003</t>
  </si>
  <si>
    <t>DEM1-FR004</t>
  </si>
  <si>
    <t>DEM1-FR005</t>
  </si>
  <si>
    <t>DEM1-FR006</t>
  </si>
  <si>
    <t>DEM1-FR007</t>
  </si>
  <si>
    <t>DEM1-FR008</t>
  </si>
  <si>
    <t>DEM1-FR009</t>
  </si>
  <si>
    <t>DEM1-FR010</t>
  </si>
  <si>
    <t>DEM1-FR011</t>
  </si>
  <si>
    <t>DEM1-FR012</t>
  </si>
  <si>
    <t>DEM1-FR013</t>
  </si>
  <si>
    <t>DEM1-FR014</t>
  </si>
  <si>
    <t>DEM1-FR015</t>
  </si>
  <si>
    <t>DEM1-FR016</t>
  </si>
  <si>
    <t>DEM1-FR017</t>
  </si>
  <si>
    <t>DEM1-FR018</t>
  </si>
  <si>
    <t>DEM1-FR019</t>
  </si>
  <si>
    <t>DEM1-FR020</t>
  </si>
  <si>
    <t>WQ11-EN001</t>
  </si>
  <si>
    <t>WQ11-EN002</t>
  </si>
  <si>
    <t>WQ11-EN003</t>
  </si>
  <si>
    <t>2011-AE003</t>
  </si>
  <si>
    <t>Stardust Divinity</t>
  </si>
  <si>
    <t>WP11-EN001</t>
  </si>
  <si>
    <t>WP11-EN002</t>
  </si>
  <si>
    <t>WP11-EN003</t>
  </si>
  <si>
    <t>WP11-EN004</t>
  </si>
  <si>
    <t>WP11-EN005</t>
  </si>
  <si>
    <t>WP11-EN006</t>
  </si>
  <si>
    <t>WP11-EN007</t>
  </si>
  <si>
    <t>WP11-EN008</t>
  </si>
  <si>
    <t>WP11-EN009</t>
  </si>
  <si>
    <t>WP11-EN010</t>
  </si>
  <si>
    <t>WP11-EN011</t>
  </si>
  <si>
    <t>WP11-EN012</t>
  </si>
  <si>
    <t>WP11-EN013</t>
  </si>
  <si>
    <t>WP11-EN014</t>
  </si>
  <si>
    <t>WP11-EN015</t>
  </si>
  <si>
    <t>WP11-EN016</t>
  </si>
  <si>
    <t>WP11-EN017</t>
  </si>
  <si>
    <t>WP11-EN018</t>
  </si>
  <si>
    <t>WP11-EN019</t>
  </si>
  <si>
    <t>WP11-EN020</t>
  </si>
  <si>
    <t>BATT-EN013</t>
  </si>
  <si>
    <t>BATT-EN014</t>
  </si>
  <si>
    <t>Mystical Shine Ball</t>
  </si>
  <si>
    <t>BATT-EN015</t>
  </si>
  <si>
    <t>BATT-EN016</t>
  </si>
  <si>
    <t>BATT-EN017</t>
  </si>
  <si>
    <t>BATT-EN018</t>
  </si>
  <si>
    <t>BATT-EN019</t>
  </si>
  <si>
    <t>BATT-EN020</t>
  </si>
  <si>
    <t>BATT-FR001</t>
  </si>
  <si>
    <t>BATT-FR002</t>
  </si>
  <si>
    <t>BATT-FR003</t>
  </si>
  <si>
    <t>BATT-FR004</t>
  </si>
  <si>
    <t>BATT-FR005</t>
  </si>
  <si>
    <t>BATT-FR006</t>
  </si>
  <si>
    <t>BATT-FR007</t>
  </si>
  <si>
    <t>BATT-FR008</t>
  </si>
  <si>
    <t>BATT-FR009</t>
  </si>
  <si>
    <t>BATT-FR010</t>
  </si>
  <si>
    <t>BATT-FR011</t>
  </si>
  <si>
    <t>BATT-FR012</t>
  </si>
  <si>
    <t>2012-AE003</t>
  </si>
  <si>
    <t>King Landia the Goldfang</t>
  </si>
  <si>
    <t>2013-AE003</t>
  </si>
  <si>
    <t>Legendary Dragon of White</t>
  </si>
  <si>
    <t>2014-AE003</t>
  </si>
  <si>
    <t>Grandopolis, The Eternal Golden City</t>
  </si>
  <si>
    <t>Trophée Summer Cup 2008</t>
  </si>
  <si>
    <t>DEM2-FR001</t>
  </si>
  <si>
    <t>DEM2-FR002</t>
  </si>
  <si>
    <t>DEM2-FR003</t>
  </si>
  <si>
    <t>DEM2-FR004</t>
  </si>
  <si>
    <t>DEM2-FR005</t>
  </si>
  <si>
    <t>DEM2-FR006</t>
  </si>
  <si>
    <t>DEM2-FR007</t>
  </si>
  <si>
    <t>DEM2-FR008</t>
  </si>
  <si>
    <t>DEM2-FR009</t>
  </si>
  <si>
    <t>DEM2-FR010</t>
  </si>
  <si>
    <t>DEM2-FR011</t>
  </si>
  <si>
    <t>DEM2-FR012</t>
  </si>
  <si>
    <t>DEM2-FR013</t>
  </si>
  <si>
    <t>DEM2-FR014</t>
  </si>
  <si>
    <t>DEM2-FR015</t>
  </si>
  <si>
    <t>DEM2-FR016</t>
  </si>
  <si>
    <t>DEM2-FR017</t>
  </si>
  <si>
    <t>DEM2-FR018</t>
  </si>
  <si>
    <t>DEM2-FR019</t>
  </si>
  <si>
    <t>DEM2-FR020</t>
  </si>
  <si>
    <t>Tournois</t>
  </si>
  <si>
    <t>DL09-FR001</t>
  </si>
  <si>
    <t>DL09-FR002</t>
  </si>
  <si>
    <t>DL09-FR003</t>
  </si>
  <si>
    <t>DL09-FR004</t>
  </si>
  <si>
    <t>DL09-FR005</t>
  </si>
  <si>
    <t>DL09-FR006</t>
  </si>
  <si>
    <t>DL09-FR007</t>
  </si>
  <si>
    <t>DL09-FR008</t>
  </si>
  <si>
    <t>DL09-FR009</t>
  </si>
  <si>
    <t>DL09-FR010</t>
  </si>
  <si>
    <t>DL09-FR011</t>
  </si>
  <si>
    <t>DL09-FR012</t>
  </si>
  <si>
    <t>DL09-FR013</t>
  </si>
  <si>
    <t>DL09-FR014</t>
  </si>
  <si>
    <t>DL09-FR015</t>
  </si>
  <si>
    <t>DL09-FR016</t>
  </si>
  <si>
    <t>DL09-FR017</t>
  </si>
  <si>
    <t>DL09-FR018</t>
  </si>
  <si>
    <t>DL09-FR019</t>
  </si>
  <si>
    <t>DL09-FR020</t>
  </si>
  <si>
    <t>DL11-FR001</t>
  </si>
  <si>
    <t>DL11-FR002</t>
  </si>
  <si>
    <t>DL11-FR003</t>
  </si>
  <si>
    <t>DL11-FR004</t>
  </si>
  <si>
    <t>DL11-FR005</t>
  </si>
  <si>
    <t>DL11-FR006</t>
  </si>
  <si>
    <t>DL11-FR007</t>
  </si>
  <si>
    <t>DL11-FR008</t>
  </si>
  <si>
    <t>DL11-FR009</t>
  </si>
  <si>
    <t>DL11-FR010</t>
  </si>
  <si>
    <t>DL11-FR011</t>
  </si>
  <si>
    <t>DL11-FR012</t>
  </si>
  <si>
    <t>DL11-FR013</t>
  </si>
  <si>
    <t>DL11-FR014</t>
  </si>
  <si>
    <t>DL11-FR015</t>
  </si>
  <si>
    <t>DL11-FR016</t>
  </si>
  <si>
    <t>DL11-FR017</t>
  </si>
  <si>
    <t>DL11-FR018</t>
  </si>
  <si>
    <t>DL11-FR019</t>
  </si>
  <si>
    <t>DL11-FR020</t>
  </si>
  <si>
    <t>DL12-FR001</t>
  </si>
  <si>
    <t>Néos, Héros Elementaire</t>
  </si>
  <si>
    <t>DL12-FR002</t>
  </si>
  <si>
    <t>DL12-FR003</t>
  </si>
  <si>
    <t>DL12-FR004</t>
  </si>
  <si>
    <t>DL12-FR005</t>
  </si>
  <si>
    <t>DL12-FR006</t>
  </si>
  <si>
    <t>DL12-FR007</t>
  </si>
  <si>
    <t>DL12-FR008</t>
  </si>
  <si>
    <t>DL12-FR009</t>
  </si>
  <si>
    <t>DL12-FR010</t>
  </si>
  <si>
    <t>DL12-FR011</t>
  </si>
  <si>
    <t>Super Vehicroid - Alliance Furtive</t>
  </si>
  <si>
    <t>DL12-FR012</t>
  </si>
  <si>
    <t>DL12-FR013</t>
  </si>
  <si>
    <t>DL12-FR014</t>
  </si>
  <si>
    <t>DL12-FR015</t>
  </si>
  <si>
    <t>DL12-FR016</t>
  </si>
  <si>
    <t>DL12-FR017</t>
  </si>
  <si>
    <t>DL12-FR018</t>
  </si>
  <si>
    <t>DL12-FR019</t>
  </si>
  <si>
    <t>DL12-FR020</t>
  </si>
  <si>
    <t>DL13-FR001</t>
  </si>
  <si>
    <t>DL13-FR002</t>
  </si>
  <si>
    <t>DL13-FR003</t>
  </si>
  <si>
    <t>DL13-FR004</t>
  </si>
  <si>
    <t>DL13-FR005</t>
  </si>
  <si>
    <t>DL13-FR006</t>
  </si>
  <si>
    <t>DL13-FR007</t>
  </si>
  <si>
    <t>DL13-FR008</t>
  </si>
  <si>
    <t>DL13-FR009</t>
  </si>
  <si>
    <t>DL13-FR010</t>
  </si>
  <si>
    <t>DL13-FR011</t>
  </si>
  <si>
    <t>DL13-FR012</t>
  </si>
  <si>
    <t>DL13-FR013</t>
  </si>
  <si>
    <t>DL13-FR014</t>
  </si>
  <si>
    <t>DL13-FR015</t>
  </si>
  <si>
    <t>DL13-FR016</t>
  </si>
  <si>
    <t>DL13-FR017</t>
  </si>
  <si>
    <t>DL13-FR018</t>
  </si>
  <si>
    <t>DL13-FR019</t>
  </si>
  <si>
    <t>DL13-FR020</t>
  </si>
  <si>
    <t>DL14-FR001</t>
  </si>
  <si>
    <t>DL14-FR002</t>
  </si>
  <si>
    <t>DL14-FR003</t>
  </si>
  <si>
    <t>DL14-FR004</t>
  </si>
  <si>
    <t>DL14-FR005</t>
  </si>
  <si>
    <t>DL14-FR006</t>
  </si>
  <si>
    <t>DL14-FR007</t>
  </si>
  <si>
    <t>DL14-FR008</t>
  </si>
  <si>
    <t>DL14-FR009</t>
  </si>
  <si>
    <t>DL14-FR010</t>
  </si>
  <si>
    <t>DL14-FR011</t>
  </si>
  <si>
    <t>DL14-FR012</t>
  </si>
  <si>
    <t>DL14-FR013</t>
  </si>
  <si>
    <t>DL14-FR014</t>
  </si>
  <si>
    <t>DL14-FR015</t>
  </si>
  <si>
    <t>DL14-FR016</t>
  </si>
  <si>
    <t>DL14-FR017</t>
  </si>
  <si>
    <t>DL14-FR018</t>
  </si>
  <si>
    <t>DL14-FR019</t>
  </si>
  <si>
    <t>DL14-FR020</t>
  </si>
  <si>
    <t>DL15-FR001</t>
  </si>
  <si>
    <t>DL15-FR002</t>
  </si>
  <si>
    <t>DL15-FR003</t>
  </si>
  <si>
    <t>DL15-FR004</t>
  </si>
  <si>
    <t>DL15-FR005</t>
  </si>
  <si>
    <t>DL15-FR006</t>
  </si>
  <si>
    <t>DL15-FR007</t>
  </si>
  <si>
    <t>DL15-FR008</t>
  </si>
  <si>
    <t>DL15-FR009</t>
  </si>
  <si>
    <t>DL15-FR010</t>
  </si>
  <si>
    <t>DL15-FR011</t>
  </si>
  <si>
    <t>DL15-FR012</t>
  </si>
  <si>
    <t>DL15-FR013</t>
  </si>
  <si>
    <t>DL15-FR014</t>
  </si>
  <si>
    <t>DL15-FR015</t>
  </si>
  <si>
    <t>DL15-FR016</t>
  </si>
  <si>
    <t>DL15-FR017</t>
  </si>
  <si>
    <t>DL15-FR018</t>
  </si>
  <si>
    <t>DL15-FR019</t>
  </si>
  <si>
    <t>DL15-FR020</t>
  </si>
  <si>
    <t>DL16-FR001</t>
  </si>
  <si>
    <t>DL16-FR002</t>
  </si>
  <si>
    <t>DL16-FR003</t>
  </si>
  <si>
    <t>DL16-FR004</t>
  </si>
  <si>
    <t>DL16-FR005</t>
  </si>
  <si>
    <t>DL16-FR006</t>
  </si>
  <si>
    <t>DL16-FR007</t>
  </si>
  <si>
    <t>DL16-FR008</t>
  </si>
  <si>
    <t>DL16-FR009</t>
  </si>
  <si>
    <t>DL16-FR010</t>
  </si>
  <si>
    <t>Soleil le Suprême</t>
  </si>
  <si>
    <t>DL16-FR011</t>
  </si>
  <si>
    <t>DL16-FR012</t>
  </si>
  <si>
    <t>DL16-FR013</t>
  </si>
  <si>
    <t>DL16-FR014</t>
  </si>
  <si>
    <t>DL16-FR015</t>
  </si>
  <si>
    <t>Échange d'Âme de Bête</t>
  </si>
  <si>
    <t>DL16-FR016</t>
  </si>
  <si>
    <t>DL16-FR017</t>
  </si>
  <si>
    <t>DL16-FR018</t>
  </si>
  <si>
    <t>DL16-FR019</t>
  </si>
  <si>
    <t>DL16-FR020</t>
  </si>
  <si>
    <t>Chute des Ténèbres</t>
  </si>
  <si>
    <t>DL17-FR001</t>
  </si>
  <si>
    <t>DL17-FR002</t>
  </si>
  <si>
    <t>DL17-FR003</t>
  </si>
  <si>
    <t>DL17-FR004</t>
  </si>
  <si>
    <t>DL17-FR005</t>
  </si>
  <si>
    <t>DL17-FR006</t>
  </si>
  <si>
    <t>DL17-FR007</t>
  </si>
  <si>
    <t>DL17-FR008</t>
  </si>
  <si>
    <t>DL17-FR009</t>
  </si>
  <si>
    <t>DL17-FR010</t>
  </si>
  <si>
    <t>DL17-FR011</t>
  </si>
  <si>
    <t>DL17-FR012</t>
  </si>
  <si>
    <t>DL17-FR013</t>
  </si>
  <si>
    <t>DL17-FR014</t>
  </si>
  <si>
    <t>DL17-FR015</t>
  </si>
  <si>
    <t>DL17-FR016</t>
  </si>
  <si>
    <t>DL17-FR017</t>
  </si>
  <si>
    <t>DL17-FR018</t>
  </si>
  <si>
    <t>DL17-FR019</t>
  </si>
  <si>
    <t>DL17-FR020</t>
  </si>
  <si>
    <t>DL18-FR001</t>
  </si>
  <si>
    <t>DL18-FR002</t>
  </si>
  <si>
    <t>DL18-FR003</t>
  </si>
  <si>
    <t>DL18-FR004</t>
  </si>
  <si>
    <t>DL18-FR005</t>
  </si>
  <si>
    <t>DL18-FR006</t>
  </si>
  <si>
    <t>DL18-FR007</t>
  </si>
  <si>
    <t>DL18-FR008</t>
  </si>
  <si>
    <t>DL18-FR009</t>
  </si>
  <si>
    <t>DL18-FR010</t>
  </si>
  <si>
    <t>DL18-FR011</t>
  </si>
  <si>
    <t>DL18-FR012</t>
  </si>
  <si>
    <t>DL18-FR013</t>
  </si>
  <si>
    <t>DL18-FR014</t>
  </si>
  <si>
    <t>DL18-FR015</t>
  </si>
  <si>
    <t>DL18-FR016</t>
  </si>
  <si>
    <t>DL18-FR017</t>
  </si>
  <si>
    <t>DL18-FR018</t>
  </si>
  <si>
    <t>DL18-FR019</t>
  </si>
  <si>
    <t>DL18-FR020</t>
  </si>
  <si>
    <t>Bleu</t>
  </si>
  <si>
    <t>Bronze</t>
  </si>
  <si>
    <t>Bleu Clair</t>
  </si>
  <si>
    <t>Vert</t>
  </si>
  <si>
    <t>Rouge</t>
  </si>
  <si>
    <t>Violet</t>
  </si>
  <si>
    <t>Total</t>
  </si>
  <si>
    <t>Collection</t>
  </si>
  <si>
    <t>Extension</t>
  </si>
  <si>
    <t>Type d'extension</t>
  </si>
  <si>
    <t>Feuille Excel</t>
  </si>
  <si>
    <t>Nombre de Cartes</t>
  </si>
  <si>
    <t>Nombre de Cartes manquantes</t>
  </si>
  <si>
    <t>Total Cartes</t>
  </si>
  <si>
    <t>LDD</t>
  </si>
  <si>
    <t>La Légende du Dragon Blanc aux Yeux Bleus</t>
  </si>
  <si>
    <t>LDD-C</t>
  </si>
  <si>
    <t>La Légende du Dragon Blanc aux Yeux Bleus (Canadien)</t>
  </si>
  <si>
    <t>MRD</t>
  </si>
  <si>
    <t>Métal Raiders</t>
  </si>
  <si>
    <t>MDM</t>
  </si>
  <si>
    <t>Le Maître des Magies</t>
  </si>
  <si>
    <t>SDP</t>
  </si>
  <si>
    <t>LDC</t>
  </si>
  <si>
    <t>Labyrinthe des Cauchemars</t>
  </si>
  <si>
    <t>MFC</t>
  </si>
  <si>
    <t>Magician's Force</t>
  </si>
  <si>
    <t>LOD</t>
  </si>
  <si>
    <t>Legacy of Darkness</t>
  </si>
  <si>
    <t>PGD</t>
  </si>
  <si>
    <t>Pharaonic Guardian</t>
  </si>
  <si>
    <t>DCR</t>
  </si>
  <si>
    <t>La Crise des Ténèbres</t>
  </si>
  <si>
    <t>IOC</t>
  </si>
  <si>
    <t>Invasion des Ténèbres</t>
  </si>
  <si>
    <t>AST</t>
  </si>
  <si>
    <t>Sanctuaire Ancestral</t>
  </si>
  <si>
    <t>SOD</t>
  </si>
  <si>
    <t>L'Âme du Duelliste</t>
  </si>
  <si>
    <t>RDS</t>
  </si>
  <si>
    <t>Avènement du Destin</t>
  </si>
  <si>
    <t>FET</t>
  </si>
  <si>
    <t>Eternité Brûlante</t>
  </si>
  <si>
    <t>TLM</t>
  </si>
  <si>
    <t>Le Millénaire Perdu</t>
  </si>
  <si>
    <t>CRV</t>
  </si>
  <si>
    <t>Révolution Cybernétique</t>
  </si>
  <si>
    <t>EEN</t>
  </si>
  <si>
    <t>Energie Elémentaire</t>
  </si>
  <si>
    <t>SOI</t>
  </si>
  <si>
    <t>L'Ombre de l'Infini</t>
  </si>
  <si>
    <t>EOJ</t>
  </si>
  <si>
    <t>Ennemi du Bien</t>
  </si>
  <si>
    <t>POTD</t>
  </si>
  <si>
    <t>Puissance du Duelliste</t>
  </si>
  <si>
    <t>CDIP</t>
  </si>
  <si>
    <t>L'Impact des Cyberténèbres</t>
  </si>
  <si>
    <t>STON</t>
  </si>
  <si>
    <t>L'Attaque de Néos</t>
  </si>
  <si>
    <t>FOTB</t>
  </si>
  <si>
    <t>Force du Destructeur</t>
  </si>
  <si>
    <t>TAEV</t>
  </si>
  <si>
    <t>Evolution Tactique</t>
  </si>
  <si>
    <t>GLAS</t>
  </si>
  <si>
    <t>L'Assaut du Gladiateur</t>
  </si>
  <si>
    <t>PTDN</t>
  </si>
  <si>
    <t>Ténèbres Fantômes</t>
  </si>
  <si>
    <t>LODT</t>
  </si>
  <si>
    <t>TDGS</t>
  </si>
  <si>
    <t>La Genèse du Duelliste</t>
  </si>
  <si>
    <t>CSOC</t>
  </si>
  <si>
    <t>La Croisée du Chaos</t>
  </si>
  <si>
    <t>CRMS</t>
  </si>
  <si>
    <t>La Crise Ecarlate</t>
  </si>
  <si>
    <t>RGBT</t>
  </si>
  <si>
    <t>Rage des Guerriers</t>
  </si>
  <si>
    <t>ANPR</t>
  </si>
  <si>
    <t>Ancienne Prophétie</t>
  </si>
  <si>
    <t>SOVR</t>
  </si>
  <si>
    <t>Pouvoir de la Poussière d'Etoile</t>
  </si>
  <si>
    <t>ABPF</t>
  </si>
  <si>
    <t>Puissance Absolue</t>
  </si>
  <si>
    <t>TSHD</t>
  </si>
  <si>
    <t>Les Ténèbres Scintillantes</t>
  </si>
  <si>
    <t>DREV</t>
  </si>
  <si>
    <t>Révolution des Duellistes</t>
  </si>
  <si>
    <t>STBL</t>
  </si>
  <si>
    <t>Explosion des Etoiles</t>
  </si>
  <si>
    <t>STOR</t>
  </si>
  <si>
    <t>La Tempête de Ragnarök</t>
  </si>
  <si>
    <t>EXVC</t>
  </si>
  <si>
    <t>Victoire Absolue</t>
  </si>
  <si>
    <t>GENF</t>
  </si>
  <si>
    <t>PHSW</t>
  </si>
  <si>
    <t>Onde de Choc du Photon</t>
  </si>
  <si>
    <t>ORCS</t>
  </si>
  <si>
    <t>L'Ordre du Chaos</t>
  </si>
  <si>
    <t>GAOV</t>
  </si>
  <si>
    <t>Le Seigneur de la Galaxie</t>
  </si>
  <si>
    <t>REDU</t>
  </si>
  <si>
    <t>Le Retour du Duelliste</t>
  </si>
  <si>
    <t>ABYR</t>
  </si>
  <si>
    <t>L'Ascension des Abysses</t>
  </si>
  <si>
    <t>CBLZ</t>
  </si>
  <si>
    <t>Le Feu du Cosmos</t>
  </si>
  <si>
    <t>LTGY</t>
  </si>
  <si>
    <t>Le Seigneur de la Galaxie Tachyon</t>
  </si>
  <si>
    <t>JOTL</t>
  </si>
  <si>
    <t>Le Jugement de la Lumière</t>
  </si>
  <si>
    <t>SHSP</t>
  </si>
  <si>
    <t>Spectres de l'Ombre</t>
  </si>
  <si>
    <t>LVAL</t>
  </si>
  <si>
    <t>L'Héritage des Braves</t>
  </si>
  <si>
    <t>PRIO</t>
  </si>
  <si>
    <t>Origine Primitive</t>
  </si>
  <si>
    <t>DUEA</t>
  </si>
  <si>
    <t>L'Alliance des Duellistes</t>
  </si>
  <si>
    <t>NECH</t>
  </si>
  <si>
    <t>Les Nouveaux Challengers</t>
  </si>
  <si>
    <t>SECE</t>
  </si>
  <si>
    <t>Les Secrets de l'Eternité</t>
  </si>
  <si>
    <t>CROS</t>
  </si>
  <si>
    <t>Les Âmes Croisées</t>
  </si>
  <si>
    <t>Boosters</t>
  </si>
  <si>
    <t>LDD-MRD-MDM-SDP-LDC</t>
  </si>
  <si>
    <t>Total Cartes manquantes</t>
  </si>
  <si>
    <t>DCR-IOC-AST-SOD-RDS</t>
  </si>
  <si>
    <t>FET-TLM-CRV-EEN-SOI</t>
  </si>
  <si>
    <t>EOJ-POTD-CDIP-STON-FOTB</t>
  </si>
  <si>
    <t>TAEV-GLAS-PTDN-LODT-TDGS</t>
  </si>
  <si>
    <t>CSOC-CRMS-RGBT-ANPR-SOVR</t>
  </si>
  <si>
    <t>ABPF-TSHD-DREV-STBL-STOR</t>
  </si>
  <si>
    <t>EXVC-GENF-PHSW-ORCS-GAOV</t>
  </si>
  <si>
    <t>REDU-ABYR-CBLZ-LTGY-JOTL</t>
  </si>
  <si>
    <t>SHSP-LVAL-PRIO-DUEA-NECH</t>
  </si>
  <si>
    <t>DB1</t>
  </si>
  <si>
    <t>Dark Beginning 1</t>
  </si>
  <si>
    <t>DR1</t>
  </si>
  <si>
    <t>Sombre Révélation Volume 1</t>
  </si>
  <si>
    <t>DB2</t>
  </si>
  <si>
    <t>Genèse Ténébreuse 2</t>
  </si>
  <si>
    <t>DR2</t>
  </si>
  <si>
    <t>Sombre Révélation Volume 2</t>
  </si>
  <si>
    <t>DR3</t>
  </si>
  <si>
    <t>Sombre Révélation Volume 3</t>
  </si>
  <si>
    <t>DR04</t>
  </si>
  <si>
    <t>Dark Revelation Volume 4</t>
  </si>
  <si>
    <t>GLD1</t>
  </si>
  <si>
    <t>Gold Series</t>
  </si>
  <si>
    <t>RP01</t>
  </si>
  <si>
    <t>Retro Pack</t>
  </si>
  <si>
    <t>DLG1</t>
  </si>
  <si>
    <t>Dark Legends</t>
  </si>
  <si>
    <t>GLD2</t>
  </si>
  <si>
    <t>Collection Gold 2009</t>
  </si>
  <si>
    <t>RP02</t>
  </si>
  <si>
    <t>Retro Pack 2</t>
  </si>
  <si>
    <t>GLD3</t>
  </si>
  <si>
    <t>Collection Gold 3</t>
  </si>
  <si>
    <t>GLD4</t>
  </si>
  <si>
    <t>Collection Gold 4 - Edition Pyramides</t>
  </si>
  <si>
    <t>LCGX</t>
  </si>
  <si>
    <t>Legendary Collection 2: The Duel Academy Years</t>
  </si>
  <si>
    <t>RYMP</t>
  </si>
  <si>
    <t>Méga-Pack Jaune Râ</t>
  </si>
  <si>
    <t>BP01</t>
  </si>
  <si>
    <t>Battle Pack l'Aube Epique</t>
  </si>
  <si>
    <t>GLD5</t>
  </si>
  <si>
    <t>Collection Gold - La Mine Hantée</t>
  </si>
  <si>
    <t>LCYW</t>
  </si>
  <si>
    <t>Collection Légendaire 3 : Le Monde de Yugi</t>
  </si>
  <si>
    <t>SP13</t>
  </si>
  <si>
    <t>Pack Etoile 2013</t>
  </si>
  <si>
    <t>BP02</t>
  </si>
  <si>
    <t>Battle Pack 2 : La Guerre des Géants</t>
  </si>
  <si>
    <t>LCJW</t>
  </si>
  <si>
    <t>Collection Légendaire 4 : Le Monde de Joey</t>
  </si>
  <si>
    <t>WGRT</t>
  </si>
  <si>
    <t>La Guerre des Géants Recommence</t>
  </si>
  <si>
    <t>SP14</t>
  </si>
  <si>
    <t>Pack Etoile 2014</t>
  </si>
  <si>
    <t>PGLD</t>
  </si>
  <si>
    <t>Gold Premium</t>
  </si>
  <si>
    <t>BP03</t>
  </si>
  <si>
    <t>Battle Pack 3 : La Ligue des Monstres</t>
  </si>
  <si>
    <t>MP14</t>
  </si>
  <si>
    <t>Mega Pack 2014</t>
  </si>
  <si>
    <t>LC5D</t>
  </si>
  <si>
    <t>Collection Légendaire 5d's</t>
  </si>
  <si>
    <t>PGL2</t>
  </si>
  <si>
    <t>Gold Premium 2</t>
  </si>
  <si>
    <t>Boosters de Réédition</t>
  </si>
  <si>
    <t>DDY</t>
  </si>
  <si>
    <t>Deck de Démarrage Yugi</t>
  </si>
  <si>
    <t>DDK</t>
  </si>
  <si>
    <t>Deck de Démarrage Kaiba</t>
  </si>
  <si>
    <t>DDJ</t>
  </si>
  <si>
    <t>Deck de Démarrage Joey</t>
  </si>
  <si>
    <t>DDP</t>
  </si>
  <si>
    <t>Deck de Démarrage Pegasus</t>
  </si>
  <si>
    <t>SKE</t>
  </si>
  <si>
    <t>Deck de Démarrage Kaiba Evolution</t>
  </si>
  <si>
    <t>SYE</t>
  </si>
  <si>
    <t>Deck de Démarrage Yugi Evolution</t>
  </si>
  <si>
    <t>YSD</t>
  </si>
  <si>
    <t>Deck de Démarrage GX</t>
  </si>
  <si>
    <t>YSDJ</t>
  </si>
  <si>
    <t>Deck de Démarrage Jaden Yuki</t>
  </si>
  <si>
    <t>YSDS</t>
  </si>
  <si>
    <t>Deck de Démarrage Syrus Truesdale</t>
  </si>
  <si>
    <t>5DS1</t>
  </si>
  <si>
    <t>Deck de Démarrage 5D's</t>
  </si>
  <si>
    <t>5DS2</t>
  </si>
  <si>
    <t>Deck de Démarrage 2009</t>
  </si>
  <si>
    <t>5DS3</t>
  </si>
  <si>
    <t>Deck de Démarrage : L’Outil du Duelliste</t>
  </si>
  <si>
    <t>YS11</t>
  </si>
  <si>
    <t>Deck de Démarrage - L'Avènement des Xyz</t>
  </si>
  <si>
    <t>YS12</t>
  </si>
  <si>
    <t>Deck de Démarrage - Symphonie Xyz</t>
  </si>
  <si>
    <t>YS13</t>
  </si>
  <si>
    <t>Super Deck de Démarrage 2013</t>
  </si>
  <si>
    <t>YSKR</t>
  </si>
  <si>
    <t>Deck de Démarrage Kaiba Revient</t>
  </si>
  <si>
    <t>YSYR</t>
  </si>
  <si>
    <t>Deck de Démarrage Yugi Revient</t>
  </si>
  <si>
    <t>YS14</t>
  </si>
  <si>
    <t>Super Deck de Démarrage 2014</t>
  </si>
  <si>
    <t>Deck de Démarrage</t>
  </si>
  <si>
    <t>SD1</t>
  </si>
  <si>
    <t>Rugissement des Dragons</t>
  </si>
  <si>
    <t>SD2</t>
  </si>
  <si>
    <t>Folie Zombie</t>
  </si>
  <si>
    <t>SD3</t>
  </si>
  <si>
    <t>Souffle de la Destruction</t>
  </si>
  <si>
    <t>SD4</t>
  </si>
  <si>
    <t>La Fureur des Profondeurs</t>
  </si>
  <si>
    <t>SD5</t>
  </si>
  <si>
    <t>Triomphe du Guerrier</t>
  </si>
  <si>
    <t>Deck de Structure</t>
  </si>
  <si>
    <t>SD6</t>
  </si>
  <si>
    <t>Le Jugement du Magicien</t>
  </si>
  <si>
    <t>SD7</t>
  </si>
  <si>
    <t>Forteresse Invincible</t>
  </si>
  <si>
    <t>SD8</t>
  </si>
  <si>
    <t>Le Seigneur des Tempêtes</t>
  </si>
  <si>
    <t>SD09</t>
  </si>
  <si>
    <t>Rage du Dinosaure</t>
  </si>
  <si>
    <t>SD10</t>
  </si>
  <si>
    <t>Ré-Volt des Machines</t>
  </si>
  <si>
    <t>SDRL</t>
  </si>
  <si>
    <t>La Résurrection des Grands Dragons</t>
  </si>
  <si>
    <t>SDDE</t>
  </si>
  <si>
    <t>L'Empereur des Ténèbres</t>
  </si>
  <si>
    <t>SDZW</t>
  </si>
  <si>
    <t>Le Monde des Zombies</t>
  </si>
  <si>
    <t>SDSC</t>
  </si>
  <si>
    <t>L'Ordre du Magicien</t>
  </si>
  <si>
    <t>SDWS</t>
  </si>
  <si>
    <t>L'Attaque des Guerriers</t>
  </si>
  <si>
    <t>SDMM</t>
  </si>
  <si>
    <t>Dévastation Méchabot</t>
  </si>
  <si>
    <t>SDMA</t>
  </si>
  <si>
    <t>Deck de Structure Marik</t>
  </si>
  <si>
    <t>SDDL</t>
  </si>
  <si>
    <t>Légion Dragunité</t>
  </si>
  <si>
    <t>SDLS</t>
  </si>
  <si>
    <t>Le Sanctuaire Perdu</t>
  </si>
  <si>
    <t>SDGU</t>
  </si>
  <si>
    <t>SDDC</t>
  </si>
  <si>
    <t>Le Choc des Dragons</t>
  </si>
  <si>
    <t>SDWA</t>
  </si>
  <si>
    <t>Seigneurs de Guerre Samouraï</t>
  </si>
  <si>
    <t>SDRE</t>
  </si>
  <si>
    <t>Le Royaume de L'Empereur des Mers</t>
  </si>
  <si>
    <t>SDOK</t>
  </si>
  <si>
    <t>SDBE</t>
  </si>
  <si>
    <t>La Saga du Dragon Blanc aux Yeux Bleus</t>
  </si>
  <si>
    <t>SDCR</t>
  </si>
  <si>
    <t>Revolution Cyber Dragon</t>
  </si>
  <si>
    <t>SDLI</t>
  </si>
  <si>
    <t>SDGR</t>
  </si>
  <si>
    <t>Déchaînement Geargia</t>
  </si>
  <si>
    <t>SDHS</t>
  </si>
  <si>
    <t>L'Assaut des Héros</t>
  </si>
  <si>
    <t>DTP1</t>
  </si>
  <si>
    <t>Duel Terminal - Preview</t>
  </si>
  <si>
    <t>DT01</t>
  </si>
  <si>
    <t>Duel Terminal 1</t>
  </si>
  <si>
    <t>DT02</t>
  </si>
  <si>
    <t>Duel Terminal 2</t>
  </si>
  <si>
    <t>DT03</t>
  </si>
  <si>
    <t>Duel Terminal 3</t>
  </si>
  <si>
    <t>DT07</t>
  </si>
  <si>
    <t>Duel Terminal 7</t>
  </si>
  <si>
    <t>DT06</t>
  </si>
  <si>
    <t>Duel Terminal 6</t>
  </si>
  <si>
    <t>DT05</t>
  </si>
  <si>
    <t>Duel Terminal 5</t>
  </si>
  <si>
    <t>DT04</t>
  </si>
  <si>
    <t>Duel Terminal 4</t>
  </si>
  <si>
    <t>FL1</t>
  </si>
  <si>
    <t>Forbidden Legacy</t>
  </si>
  <si>
    <t>MC1</t>
  </si>
  <si>
    <t>Master Collection Volume 1</t>
  </si>
  <si>
    <t>MC2</t>
  </si>
  <si>
    <t>Master Collection Volume 2</t>
  </si>
  <si>
    <t>JMP</t>
  </si>
  <si>
    <t>GSE</t>
  </si>
  <si>
    <t>GX Special Edition</t>
  </si>
  <si>
    <t>DPK</t>
  </si>
  <si>
    <t>Pack du Duelliste GX</t>
  </si>
  <si>
    <t>DMG</t>
  </si>
  <si>
    <t>Duel Master's Guide</t>
  </si>
  <si>
    <t>GXNG</t>
  </si>
  <si>
    <t>GX Next Generation Blister Pack</t>
  </si>
  <si>
    <t>UE02</t>
  </si>
  <si>
    <t>Ultimate Edition Promotional Cards: Series 2</t>
  </si>
  <si>
    <t>LDPP</t>
  </si>
  <si>
    <t>Light and Darkness Power Pack</t>
  </si>
  <si>
    <t>TWED</t>
  </si>
  <si>
    <t>Edition du Crépuscule</t>
  </si>
  <si>
    <t>LC01</t>
  </si>
  <si>
    <t>Legendary Collection</t>
  </si>
  <si>
    <t>XSPU</t>
  </si>
  <si>
    <t>X-Saber Power Up</t>
  </si>
  <si>
    <t>DPCT</t>
  </si>
  <si>
    <t>Collection Pack du Duelliste 2011</t>
  </si>
  <si>
    <t>DPC5 </t>
  </si>
  <si>
    <t>Collection Pack du Duelliste</t>
  </si>
  <si>
    <t>HASE</t>
  </si>
  <si>
    <t>Edition Spéciale Arsenal Mystérieux</t>
  </si>
  <si>
    <t>LC02</t>
  </si>
  <si>
    <t>SAAS</t>
  </si>
  <si>
    <t>Samurai Assault</t>
  </si>
  <si>
    <t>H5SE</t>
  </si>
  <si>
    <t>Edition Spéciale Arsenal Mystérieux 5</t>
  </si>
  <si>
    <t>LC03</t>
  </si>
  <si>
    <t>LC04</t>
  </si>
  <si>
    <t>FFSE</t>
  </si>
  <si>
    <t>Fire Fists Special Edition</t>
  </si>
  <si>
    <t>LC05</t>
  </si>
  <si>
    <t>NKRT</t>
  </si>
  <si>
    <t>Editions Spéciales</t>
  </si>
  <si>
    <t>San Diego Comic-Con</t>
  </si>
  <si>
    <t>TKN1</t>
  </si>
  <si>
    <t>TKN2</t>
  </si>
  <si>
    <t>TKN3</t>
  </si>
  <si>
    <t>TKN4</t>
  </si>
  <si>
    <t>Toy's R' Us Throwdown</t>
  </si>
  <si>
    <t>Jetons 3</t>
  </si>
  <si>
    <t>Ancient Prophecy Plus</t>
  </si>
  <si>
    <t>Stardust Overdrive Plus</t>
  </si>
  <si>
    <t>Absolute Powerforce Plus</t>
  </si>
  <si>
    <t>Tokens 4</t>
  </si>
  <si>
    <t>Jetons</t>
  </si>
  <si>
    <t>Dark Duel Stories</t>
  </si>
  <si>
    <t>DDS</t>
  </si>
  <si>
    <t>Gameboy Worldwide Edition</t>
  </si>
  <si>
    <t>GBI</t>
  </si>
  <si>
    <t>Eternal Duelist Soul</t>
  </si>
  <si>
    <t>EDS</t>
  </si>
  <si>
    <t>Forbidden Memories</t>
  </si>
  <si>
    <t>FMR</t>
  </si>
  <si>
    <t>Worldwide Edition</t>
  </si>
  <si>
    <t>Power of Chaos : Yugi the Destiny</t>
  </si>
  <si>
    <t>SDD</t>
  </si>
  <si>
    <t>PCY</t>
  </si>
  <si>
    <t>Les Cartes Sacrées</t>
  </si>
  <si>
    <t>TSC</t>
  </si>
  <si>
    <t>World Championship Tournament 2004</t>
  </si>
  <si>
    <t>WC4</t>
  </si>
  <si>
    <t>Power of Chaos : Kaiba the Revenge</t>
  </si>
  <si>
    <t>PCK</t>
  </si>
  <si>
    <t>Reshef le Destructeur</t>
  </si>
  <si>
    <t>ROD</t>
  </si>
  <si>
    <t>The Duelists of the Roses</t>
  </si>
  <si>
    <t>DOR</t>
  </si>
  <si>
    <t>Yu-Gi-Oh! ZEXAL World Duel Carnival</t>
  </si>
  <si>
    <t>ZDC1</t>
  </si>
  <si>
    <t>World Championship 2011 : Over the Nexus</t>
  </si>
  <si>
    <t>WC11</t>
  </si>
  <si>
    <t>Tag Force 5</t>
  </si>
  <si>
    <t>TF05</t>
  </si>
  <si>
    <t>Duel Transer</t>
  </si>
  <si>
    <t>YDT1</t>
  </si>
  <si>
    <t>World Championship 2010 : Reverse of Arcadia</t>
  </si>
  <si>
    <t>WC10</t>
  </si>
  <si>
    <t>Tag Force 4</t>
  </si>
  <si>
    <t>TF04</t>
  </si>
  <si>
    <t>Wheelie Breakers</t>
  </si>
  <si>
    <t>WB01</t>
  </si>
  <si>
    <t>Stardust Accelerator World Championship 2009</t>
  </si>
  <si>
    <t>WC09</t>
  </si>
  <si>
    <t>Tag Force 3</t>
  </si>
  <si>
    <t>GX06</t>
  </si>
  <si>
    <t>World Championship Tournament 2008</t>
  </si>
  <si>
    <t>WC08</t>
  </si>
  <si>
    <t>Tag Force Evolution</t>
  </si>
  <si>
    <t>GX05</t>
  </si>
  <si>
    <t>Card Almanac</t>
  </si>
  <si>
    <t>YDB1</t>
  </si>
  <si>
    <t>Tag Force 2</t>
  </si>
  <si>
    <t>GX04</t>
  </si>
  <si>
    <t>World Championship Tournament 2007</t>
  </si>
  <si>
    <t>WC07</t>
  </si>
  <si>
    <t>Spirit Caller</t>
  </si>
  <si>
    <t>GX03</t>
  </si>
  <si>
    <t>Tag Force</t>
  </si>
  <si>
    <t>GX02</t>
  </si>
  <si>
    <t>Duel Academy</t>
  </si>
  <si>
    <t>GX1</t>
  </si>
  <si>
    <t>World Championship Tournament 2006</t>
  </si>
  <si>
    <t>WC6</t>
  </si>
  <si>
    <t>Nightmare Troubadour</t>
  </si>
  <si>
    <t>NTR</t>
  </si>
  <si>
    <t>Destiny Board Traveler</t>
  </si>
  <si>
    <t>DBT</t>
  </si>
  <si>
    <t>Le Jour du Duelliste : World Championship 2005</t>
  </si>
  <si>
    <t>WC5</t>
  </si>
  <si>
    <t>Capsule Monster Coliseum</t>
  </si>
  <si>
    <t>CMC</t>
  </si>
  <si>
    <t>L'Aube de la Destinée</t>
  </si>
  <si>
    <t>DOD</t>
  </si>
  <si>
    <t>L'Empire des Illusions</t>
  </si>
  <si>
    <t>TFK</t>
  </si>
  <si>
    <t>Power of Chaos : Joey the Passion</t>
  </si>
  <si>
    <t>PCJ</t>
  </si>
  <si>
    <t>Jeux Vidéos</t>
  </si>
  <si>
    <t>Shonen Jump Magazine</t>
  </si>
  <si>
    <t>JUMP</t>
  </si>
  <si>
    <t>Yu-Gi-Oh! The Movie Ani-Manga</t>
  </si>
  <si>
    <t>YMA</t>
  </si>
  <si>
    <t>Manga Hits</t>
  </si>
  <si>
    <t>YMM</t>
  </si>
  <si>
    <t>Manga Yu-Gi-Oh! GX Volume 1</t>
  </si>
  <si>
    <t>YG01</t>
  </si>
  <si>
    <t>Manga Yu-Gi-Oh! GX Volume 2</t>
  </si>
  <si>
    <t>Manga Yu-Gi-Oh! 5D's Volume 1</t>
  </si>
  <si>
    <t>Manga Yu-Gi-Oh! GX Volume 6</t>
  </si>
  <si>
    <t>YG06</t>
  </si>
  <si>
    <t>YF01</t>
  </si>
  <si>
    <t>YG02</t>
  </si>
  <si>
    <t>Manga Yu-Gi-Oh! GX Volume 3</t>
  </si>
  <si>
    <t>YG03</t>
  </si>
  <si>
    <t>Manga Yu-Gi-Oh! R Volume 4</t>
  </si>
  <si>
    <t>YR04</t>
  </si>
  <si>
    <t>Manga Yu-Gi-Oh! R Volume 3</t>
  </si>
  <si>
    <t>YR03</t>
  </si>
  <si>
    <t>Manga Yu-Gi-Oh! GX Volume 4</t>
  </si>
  <si>
    <t>YG04</t>
  </si>
  <si>
    <t>Manga Yu-Gi-Oh! R Volume 1</t>
  </si>
  <si>
    <t>YR01</t>
  </si>
  <si>
    <t>Manga Yu-Gi-Oh! GX Volume 5</t>
  </si>
  <si>
    <t>YG05</t>
  </si>
  <si>
    <t>Manga Yu-Gi-Oh! R Volume 5</t>
  </si>
  <si>
    <t>YR05</t>
  </si>
  <si>
    <t>JMPS</t>
  </si>
  <si>
    <t>Manga Yu-Gi-Oh! 5D's Volume 7</t>
  </si>
  <si>
    <t>YF07</t>
  </si>
  <si>
    <t>Manga Yu-Gi-Oh! Zexal Volume 6</t>
  </si>
  <si>
    <t>YZ06</t>
  </si>
  <si>
    <t>Manga Yu-Gi-Oh! 5D's Volume 6</t>
  </si>
  <si>
    <t>YF06</t>
  </si>
  <si>
    <t>Manga Yu-Gi-Oh! Zexal Volume 4</t>
  </si>
  <si>
    <t>YZ04</t>
  </si>
  <si>
    <t>Manga Yu-Gi-Oh! Zexal Volume 3</t>
  </si>
  <si>
    <t>YZ03</t>
  </si>
  <si>
    <t>Manga Yu-Gi-Oh! Zexal Volume 5</t>
  </si>
  <si>
    <t>YZ05</t>
  </si>
  <si>
    <t>Manga Yu-Gi-Oh! 5D's Volume 5</t>
  </si>
  <si>
    <t>YF05</t>
  </si>
  <si>
    <t>Manga Yu-Gi-Oh! 5D's Volume 4</t>
  </si>
  <si>
    <t>YF04</t>
  </si>
  <si>
    <t>Manga Yu-Gi-Oh! Zexal Volume 2</t>
  </si>
  <si>
    <t>YZ02</t>
  </si>
  <si>
    <t>Manga Yu-Gi-Oh! 5D's Volume 3</t>
  </si>
  <si>
    <t>YF03</t>
  </si>
  <si>
    <t>Manga Yu-Gi-Oh! GX Volume 9</t>
  </si>
  <si>
    <t>YG09</t>
  </si>
  <si>
    <t>Manga Yu-Gi-Oh! Zexal Volume 1</t>
  </si>
  <si>
    <t>YZ01</t>
  </si>
  <si>
    <t>Manga Yu-Gi-Oh! 5D's Volume 2</t>
  </si>
  <si>
    <t>YF02</t>
  </si>
  <si>
    <t>Manga Yu-Gi-Oh! GX Volume 8</t>
  </si>
  <si>
    <t>YG08</t>
  </si>
  <si>
    <t>Manga Yu-Gi-Oh! GX Volume 7</t>
  </si>
  <si>
    <t>YG07</t>
  </si>
  <si>
    <t>DB1-DR1-DB2</t>
  </si>
  <si>
    <t>DR2-DR3-DR04</t>
  </si>
  <si>
    <t>GLD1-GLD2-GLD3-GLD4-GLD5</t>
  </si>
  <si>
    <t>RP01-DLG1-RP02</t>
  </si>
  <si>
    <t>LCGX-RYMP-LCYW</t>
  </si>
  <si>
    <t>BP01-SP13</t>
  </si>
  <si>
    <t>BP02-WGRT-SP14</t>
  </si>
  <si>
    <t>LCJW-LC5D</t>
  </si>
  <si>
    <t>PGLD-MP14-PGL2</t>
  </si>
  <si>
    <t>Promos (1)</t>
  </si>
  <si>
    <t>Tins Box</t>
  </si>
  <si>
    <t>Booster Pack Tins</t>
  </si>
  <si>
    <t>BPT</t>
  </si>
  <si>
    <t>Tins Box 2004</t>
  </si>
  <si>
    <t>CT1</t>
  </si>
  <si>
    <t>Tins Box 2005</t>
  </si>
  <si>
    <t>CT2</t>
  </si>
  <si>
    <t>Mega Tin 2014</t>
  </si>
  <si>
    <t>CT11</t>
  </si>
  <si>
    <t>Tin Box 2013</t>
  </si>
  <si>
    <t>CT10</t>
  </si>
  <si>
    <t>Tin Collection Zexal 2013</t>
  </si>
  <si>
    <t>ZTIN</t>
  </si>
  <si>
    <t>Tins Box 2012</t>
  </si>
  <si>
    <t>CT09</t>
  </si>
  <si>
    <t>Collection Premium 2012</t>
  </si>
  <si>
    <t>PRC1</t>
  </si>
  <si>
    <t>Tins Box 2011</t>
  </si>
  <si>
    <t>CT08</t>
  </si>
  <si>
    <t>Tins Box 2010</t>
  </si>
  <si>
    <t>CT07</t>
  </si>
  <si>
    <t>Tins Box 2006</t>
  </si>
  <si>
    <t>CT03</t>
  </si>
  <si>
    <t>Tins Box 2007</t>
  </si>
  <si>
    <t>CT04</t>
  </si>
  <si>
    <t>Tins Box 2008</t>
  </si>
  <si>
    <t>CT05</t>
  </si>
  <si>
    <t>Collection Pack du Duelliste 2009</t>
  </si>
  <si>
    <t>Tins Box 2009</t>
  </si>
  <si>
    <t>CT06</t>
  </si>
  <si>
    <t>Packs de Tournoi</t>
  </si>
  <si>
    <t>Pack de Tournoi 1ère Saison</t>
  </si>
  <si>
    <t>TP1</t>
  </si>
  <si>
    <t>Tournament Pack 2nd Season</t>
  </si>
  <si>
    <t>TP2</t>
  </si>
  <si>
    <t>Tournament Pack 3rd Season</t>
  </si>
  <si>
    <t>TP3</t>
  </si>
  <si>
    <t>Tournament Pack 4</t>
  </si>
  <si>
    <t>TP4</t>
  </si>
  <si>
    <t>Pack de Tournoi 5</t>
  </si>
  <si>
    <t>TP5</t>
  </si>
  <si>
    <t>Pack de Tournoi 6</t>
  </si>
  <si>
    <t>TP6</t>
  </si>
  <si>
    <t>Pack de Tournoi 7</t>
  </si>
  <si>
    <t>TP7</t>
  </si>
  <si>
    <t>Pack de Tournoi 8</t>
  </si>
  <si>
    <t>TP8</t>
  </si>
  <si>
    <t>Paquet du Champion 1</t>
  </si>
  <si>
    <t>CP01</t>
  </si>
  <si>
    <t>Paquet du Champion 2</t>
  </si>
  <si>
    <t>CP02</t>
  </si>
  <si>
    <t>Paquet Astral Six</t>
  </si>
  <si>
    <t>AP06</t>
  </si>
  <si>
    <t>Paquet Astral Quatre</t>
  </si>
  <si>
    <t>AP04</t>
  </si>
  <si>
    <t>Paquet Astral Cinq</t>
  </si>
  <si>
    <t>AP05</t>
  </si>
  <si>
    <t>Paquet du Champion 3</t>
  </si>
  <si>
    <t>CP03</t>
  </si>
  <si>
    <t>Paquet Turbo - Numéro Six</t>
  </si>
  <si>
    <t>TU06</t>
  </si>
  <si>
    <t>Paquet Turbo - Numéro Un</t>
  </si>
  <si>
    <t>TU01</t>
  </si>
  <si>
    <t>Paquet Astral Un</t>
  </si>
  <si>
    <t>AP01</t>
  </si>
  <si>
    <t>Paquet Turbo - Numéro Trois</t>
  </si>
  <si>
    <t>TU03</t>
  </si>
  <si>
    <t>Paquet Astral Trois</t>
  </si>
  <si>
    <t>AP03</t>
  </si>
  <si>
    <t>Paquet Astral Deux</t>
  </si>
  <si>
    <t>AP02</t>
  </si>
  <si>
    <t>Paquet du Champion 4</t>
  </si>
  <si>
    <t>CP04</t>
  </si>
  <si>
    <t>Paquet du Champion 5</t>
  </si>
  <si>
    <t>CP05</t>
  </si>
  <si>
    <t>Paquet du Champion 6</t>
  </si>
  <si>
    <t>CP06</t>
  </si>
  <si>
    <t>Paquet Turbo - Numéro Deux</t>
  </si>
  <si>
    <t>TU02</t>
  </si>
  <si>
    <t>Paquet Turbo - Numéro Huit</t>
  </si>
  <si>
    <t>TU08</t>
  </si>
  <si>
    <t>Paquet Turbo - Numéro Sept</t>
  </si>
  <si>
    <t>TU07</t>
  </si>
  <si>
    <t>Paquet Turbo - Numéro Cinq</t>
  </si>
  <si>
    <t>TU05</t>
  </si>
  <si>
    <t>Paquet Turbo - Numéro Quatre</t>
  </si>
  <si>
    <t>TU04</t>
  </si>
  <si>
    <t>Paquet du Champion 8</t>
  </si>
  <si>
    <t>CP08</t>
  </si>
  <si>
    <t>Paquet du Champion 7</t>
  </si>
  <si>
    <t>CP07</t>
  </si>
  <si>
    <t>Pack du Duelliste</t>
  </si>
  <si>
    <t>Pack du Duelliste Jaden Yuki</t>
  </si>
  <si>
    <t>DP1</t>
  </si>
  <si>
    <t>Pack du Duelliste Chazz Princeton</t>
  </si>
  <si>
    <t>DP2</t>
  </si>
  <si>
    <t>Pack du Duelliste Jaden Yuki 2</t>
  </si>
  <si>
    <t>DP03</t>
  </si>
  <si>
    <t>Pack du Duelliste Zane Truesdale</t>
  </si>
  <si>
    <t>DP04</t>
  </si>
  <si>
    <t>Pack du Duelliste Aster Phoenix</t>
  </si>
  <si>
    <t>DP05</t>
  </si>
  <si>
    <t>Pack du Duelliste Jaden Yuki 3</t>
  </si>
  <si>
    <t>DP06</t>
  </si>
  <si>
    <t>Pack du Duelliste Jessie Anderson</t>
  </si>
  <si>
    <t>DP07</t>
  </si>
  <si>
    <t>Pack du Duelliste Yusei</t>
  </si>
  <si>
    <t>DP08</t>
  </si>
  <si>
    <t>Pack du Duelliste Yugi</t>
  </si>
  <si>
    <t>DPYG</t>
  </si>
  <si>
    <t>Pack du Duelliste Yusei 2</t>
  </si>
  <si>
    <t>DP09</t>
  </si>
  <si>
    <t>Pack du Duelliste Kaiba</t>
  </si>
  <si>
    <t>DPKB</t>
  </si>
  <si>
    <t>Pack du Duelliste Crow</t>
  </si>
  <si>
    <t>DP11</t>
  </si>
  <si>
    <t>Pack du Duelliste Yusei 3</t>
  </si>
  <si>
    <t>DP10</t>
  </si>
  <si>
    <t>Promos (2)</t>
  </si>
  <si>
    <t>Packs Exclusifs</t>
  </si>
  <si>
    <t>McDonald's Promotional Cards: Series 1</t>
  </si>
  <si>
    <t>MP1</t>
  </si>
  <si>
    <t>EP1</t>
  </si>
  <si>
    <t>Movie Pack</t>
  </si>
  <si>
    <t>MOV</t>
  </si>
  <si>
    <t>10ème Anniversaire Movie Promo</t>
  </si>
  <si>
    <t>MOV2</t>
  </si>
  <si>
    <t>Movie Pack 3D</t>
  </si>
  <si>
    <t>YMP1</t>
  </si>
  <si>
    <t>Duel Disk - Yusei Version</t>
  </si>
  <si>
    <t>DDY1</t>
  </si>
  <si>
    <t>Anniversary Pack</t>
  </si>
  <si>
    <t>YAP1</t>
  </si>
  <si>
    <t>Paquet Premium 2</t>
  </si>
  <si>
    <t>PP02</t>
  </si>
  <si>
    <t>Elemental Hero Collection 2</t>
  </si>
  <si>
    <t>EHC2</t>
  </si>
  <si>
    <t>Elemental Hero Collection 1</t>
  </si>
  <si>
    <t>EHC1</t>
  </si>
  <si>
    <t>Paquet Premium 1</t>
  </si>
  <si>
    <t>PP01</t>
  </si>
  <si>
    <t>McDonald's Promotional Cards: Series 2</t>
  </si>
  <si>
    <t>MDP2</t>
  </si>
  <si>
    <t>Mattel Action Figure Promotional Cards: Series 3</t>
  </si>
  <si>
    <t>MF03</t>
  </si>
  <si>
    <t>Mattel Action Figure Promotional Cards: Series 2</t>
  </si>
  <si>
    <t>MF02</t>
  </si>
  <si>
    <t>Ultimate Beginner's Pack</t>
  </si>
  <si>
    <t>UBP1</t>
  </si>
  <si>
    <t>Mattel Action Figure Promotional Cards: Series 1</t>
  </si>
  <si>
    <t>MF01</t>
  </si>
  <si>
    <t>Arsenal Mystérieux</t>
  </si>
  <si>
    <t>Autre Booster</t>
  </si>
  <si>
    <t>HA01</t>
  </si>
  <si>
    <t>Arsenal Mystérieux 2</t>
  </si>
  <si>
    <t>HA02</t>
  </si>
  <si>
    <t>Arsenal Mystérieux 3</t>
  </si>
  <si>
    <t>HA03</t>
  </si>
  <si>
    <t>Arsenal Mystérieux 4 - Le Triomphe de Trishula</t>
  </si>
  <si>
    <t>HA04</t>
  </si>
  <si>
    <t>Arsenal Mystérieux 5 - Invasion Colonie de Chrome</t>
  </si>
  <si>
    <t>HA05</t>
  </si>
  <si>
    <t>Arsenal Mystérieux 6 - Omega Xyz</t>
  </si>
  <si>
    <t>HA06</t>
  </si>
  <si>
    <t>Arsenal Mystérieux 7 - Le Chevalier des Etoiles</t>
  </si>
  <si>
    <t>HA07</t>
  </si>
  <si>
    <t>Chasseurs de Numéros</t>
  </si>
  <si>
    <t>NUMH</t>
  </si>
  <si>
    <t>Les Superstars Mondiales</t>
  </si>
  <si>
    <t>WSUP</t>
  </si>
  <si>
    <t>Les Forces Secrètes</t>
  </si>
  <si>
    <t>THSF</t>
  </si>
  <si>
    <t>Les Dragons de Légende</t>
  </si>
  <si>
    <t>DRLG</t>
  </si>
  <si>
    <t>Duelist League Participation Cards Series 1</t>
  </si>
  <si>
    <t>DL1</t>
  </si>
  <si>
    <t>DL2</t>
  </si>
  <si>
    <t>DL3</t>
  </si>
  <si>
    <t>DL4</t>
  </si>
  <si>
    <t>DL5</t>
  </si>
  <si>
    <t>DL6</t>
  </si>
  <si>
    <t>DL7</t>
  </si>
  <si>
    <t>DL8</t>
  </si>
  <si>
    <t>DL9</t>
  </si>
  <si>
    <t>DL10</t>
  </si>
  <si>
    <t>Duelist League Participation Cards Series 2</t>
  </si>
  <si>
    <t>Duelist League Participation Cards Series 3</t>
  </si>
  <si>
    <t>Duelist League Participation Cards Series 4</t>
  </si>
  <si>
    <t>Duelist League Participation Cards Series 5</t>
  </si>
  <si>
    <t>Duelist League Participation Cards Series 6</t>
  </si>
  <si>
    <t>Duelist League Participation Cards Series 7</t>
  </si>
  <si>
    <t>Duelist League Participation Cards Series 8</t>
  </si>
  <si>
    <t>Duelist League Participation Cards Series 9</t>
  </si>
  <si>
    <t>Duelist League Participation Cards Series 10</t>
  </si>
  <si>
    <t>Yu-Gi-Oh! Trading Card Game Tour 2004</t>
  </si>
  <si>
    <t>EM1</t>
  </si>
  <si>
    <t>Hobby League 1</t>
  </si>
  <si>
    <t>HL1</t>
  </si>
  <si>
    <t>Sneak Preview Series 1</t>
  </si>
  <si>
    <t>SP1</t>
  </si>
  <si>
    <t>Hobby League 2</t>
  </si>
  <si>
    <t>HL2</t>
  </si>
  <si>
    <t>Sneak Preview Series 2</t>
  </si>
  <si>
    <t>SP2</t>
  </si>
  <si>
    <t>Hobby League 3</t>
  </si>
  <si>
    <t>HL03</t>
  </si>
  <si>
    <t>SP02</t>
  </si>
  <si>
    <t>HL04</t>
  </si>
  <si>
    <t>HL05</t>
  </si>
  <si>
    <t>HL06</t>
  </si>
  <si>
    <t>HL07</t>
  </si>
  <si>
    <t>Hobby League 4</t>
  </si>
  <si>
    <t>Hobby League 5</t>
  </si>
  <si>
    <t>Hobby League 6</t>
  </si>
  <si>
    <t>Hobby League 7</t>
  </si>
  <si>
    <t>World Championship 2010 Card Pack</t>
  </si>
  <si>
    <t>WCPP</t>
  </si>
  <si>
    <t>Duelist League Demo 2010</t>
  </si>
  <si>
    <t>DLD1</t>
  </si>
  <si>
    <t>Demo Pack</t>
  </si>
  <si>
    <t>DEM1</t>
  </si>
  <si>
    <t>Duelist League 12</t>
  </si>
  <si>
    <t>DL12</t>
  </si>
  <si>
    <t>DL11</t>
  </si>
  <si>
    <t>Duelist League 11</t>
  </si>
  <si>
    <t>DL13</t>
  </si>
  <si>
    <t>Duelist League 13</t>
  </si>
  <si>
    <t>DL14</t>
  </si>
  <si>
    <t>Duelist League 14</t>
  </si>
  <si>
    <t>DL15</t>
  </si>
  <si>
    <t>Duelist League 15</t>
  </si>
  <si>
    <t>DL16</t>
  </si>
  <si>
    <t>Duelist League 16</t>
  </si>
  <si>
    <t>DL17</t>
  </si>
  <si>
    <t>Duelist League 17</t>
  </si>
  <si>
    <t>DL18</t>
  </si>
  <si>
    <t>Duelist League 18</t>
  </si>
  <si>
    <t>Duelist League 2010</t>
  </si>
  <si>
    <t>DL09</t>
  </si>
  <si>
    <t>World Championship 2011 Card Pack</t>
  </si>
  <si>
    <t>WP11</t>
  </si>
  <si>
    <t>Battle Pack Tournament</t>
  </si>
  <si>
    <t>BATT</t>
  </si>
  <si>
    <t>Demo Deck 2015</t>
  </si>
  <si>
    <t>DEM2</t>
  </si>
  <si>
    <t>Duelist League</t>
  </si>
  <si>
    <t>Prize Cards</t>
  </si>
  <si>
    <t>World Championship Series Promos</t>
  </si>
  <si>
    <t>WCS</t>
  </si>
  <si>
    <t>Yu-Gi-Oh! National Championships 2011</t>
  </si>
  <si>
    <t>WQ11</t>
  </si>
  <si>
    <t>Yu-Gi-Oh! Championship Series</t>
  </si>
  <si>
    <t>YCSW</t>
  </si>
  <si>
    <t>Pharaoh's Tour Championship 2007</t>
  </si>
  <si>
    <t>PT03</t>
  </si>
  <si>
    <t>Shonen Jump Championship Series</t>
  </si>
  <si>
    <t>SJCS</t>
  </si>
  <si>
    <t>Pharaoh's Tour Championship 2006</t>
  </si>
  <si>
    <t>PT02</t>
  </si>
  <si>
    <t>WCPS</t>
  </si>
  <si>
    <t>Pharaoh's Tour Championship 2005 + Summer Cup 2008</t>
  </si>
  <si>
    <t>PT1</t>
  </si>
  <si>
    <t>SJC</t>
  </si>
  <si>
    <t>Kids WB Duel of Destiny</t>
  </si>
  <si>
    <t>Packs du Duelliste</t>
  </si>
  <si>
    <t>Decks de Démarrage</t>
  </si>
  <si>
    <t>Decks de Structure (1)</t>
  </si>
  <si>
    <t>Decks de Structure (2)</t>
  </si>
  <si>
    <t>LDD.C-MFC-LOD-PGD-DCR</t>
  </si>
  <si>
    <t>Dark Crisis</t>
  </si>
  <si>
    <t>Vampire Lord</t>
  </si>
  <si>
    <t>Battle Footballer</t>
  </si>
  <si>
    <t>Common</t>
  </si>
  <si>
    <t>Nin-Ken Dog</t>
  </si>
  <si>
    <t>Acrobat Monkey</t>
  </si>
  <si>
    <t>Arsenal Summoner</t>
  </si>
  <si>
    <t>Guardian Elma</t>
  </si>
  <si>
    <t>Guardian Ceal</t>
  </si>
  <si>
    <t>Guardian Grarl</t>
  </si>
  <si>
    <t>Guardian Baou</t>
  </si>
  <si>
    <t>Guardian Kay'est</t>
  </si>
  <si>
    <t>Guardian Tryce</t>
  </si>
  <si>
    <t>Cyber Raider</t>
  </si>
  <si>
    <t>Little-Winguard</t>
  </si>
  <si>
    <t>Des Feral Imp</t>
  </si>
  <si>
    <t>Shinato, King of a Higher Plane</t>
  </si>
  <si>
    <t>Dark Flare Knight</t>
  </si>
  <si>
    <t>Mirage Knight</t>
  </si>
  <si>
    <t>Berserk Dragon</t>
  </si>
  <si>
    <t>Gyaku-Gire Panda</t>
  </si>
  <si>
    <t>Blindly Loyal Goblin</t>
  </si>
  <si>
    <t>Despair from the Dark</t>
  </si>
  <si>
    <t>Fear from the Dark</t>
  </si>
  <si>
    <t>Dark Scorpion - Chick the Yellow</t>
  </si>
  <si>
    <t>D.D. Warrior Lady</t>
  </si>
  <si>
    <t>Thousand Needles</t>
  </si>
  <si>
    <t>Shinato's Ark</t>
  </si>
  <si>
    <t>A Deal with Dark Ruler</t>
  </si>
  <si>
    <t>Contract with Exodia</t>
  </si>
  <si>
    <t>Butterfly Dagger - Elma</t>
  </si>
  <si>
    <t>Shooting Star Bow - Ceal</t>
  </si>
  <si>
    <t>Gravity Axe - Grarl</t>
  </si>
  <si>
    <t>Wicked-Breaking Flamberge - Baou</t>
  </si>
  <si>
    <t>Rod of Silence - Kay'est</t>
  </si>
  <si>
    <t>Twin Swords of Flashing Light - Tryce</t>
  </si>
  <si>
    <t>Precious Cards from Beyond</t>
  </si>
  <si>
    <t>Rod of the Mind's Eye</t>
  </si>
  <si>
    <t>Fairy of the Spring</t>
  </si>
  <si>
    <t>Token Thanksgiving</t>
  </si>
  <si>
    <t>Morale Boost</t>
  </si>
  <si>
    <t>Non-Spellcasting Area</t>
  </si>
  <si>
    <t>Different Dimension Gate</t>
  </si>
  <si>
    <t>Final Attack Orders</t>
  </si>
  <si>
    <t>Staunch Defender</t>
  </si>
  <si>
    <t>Ojama Trio</t>
  </si>
  <si>
    <t>Arsenal Robber</t>
  </si>
  <si>
    <t>Really Eternal Rest</t>
  </si>
  <si>
    <t>Kaiser Glider</t>
  </si>
  <si>
    <t>Interdimensional Matter Transporter</t>
  </si>
  <si>
    <t>Cost Down</t>
  </si>
  <si>
    <t>D.D. Trainer</t>
  </si>
  <si>
    <t>Ojama Green</t>
  </si>
  <si>
    <t>Archfiend Soldier</t>
  </si>
  <si>
    <t>Pandemonium Watchbear</t>
  </si>
  <si>
    <t>Sasuke Samurai #2</t>
  </si>
  <si>
    <t>Dark Scorpion - Gorg the Strong</t>
  </si>
  <si>
    <t>Dark Scorpion - Meanae the Thorn</t>
  </si>
  <si>
    <t>Outstanding Dog Marron</t>
  </si>
  <si>
    <t>Great Maju Garzett</t>
  </si>
  <si>
    <t>Iron Blacksmith Kotetsu</t>
  </si>
  <si>
    <t>Goblin of Greed</t>
  </si>
  <si>
    <t>Mefist the Infernal General</t>
  </si>
  <si>
    <t>Vilepawn Archfiend</t>
  </si>
  <si>
    <t>Shadowknight Archfiend</t>
  </si>
  <si>
    <t>Darkbishop Archfiend</t>
  </si>
  <si>
    <t>Desrook Archfiend</t>
  </si>
  <si>
    <t>Infernalqueen Archfiend</t>
  </si>
  <si>
    <t>Terrorking Archfiend</t>
  </si>
  <si>
    <t>Skull Archfiend of Lightning</t>
  </si>
  <si>
    <t>Metallizing Parasite - Lunatite</t>
  </si>
  <si>
    <t>Legendary Flame Lord</t>
  </si>
  <si>
    <t>Dark Master - Zorc</t>
  </si>
  <si>
    <t>Spell Reproduction</t>
  </si>
  <si>
    <t>Dragged Down into the Grave</t>
  </si>
  <si>
    <t>Incandescent Ordeal</t>
  </si>
  <si>
    <t>Contract with the Abyss</t>
  </si>
  <si>
    <t>Contract with the Dark Master</t>
  </si>
  <si>
    <t>Falling Down</t>
  </si>
  <si>
    <t>Checkmate</t>
  </si>
  <si>
    <t>Cestus of Dagla</t>
  </si>
  <si>
    <t>Final Countdown</t>
  </si>
  <si>
    <t>Archfiend's Oath</t>
  </si>
  <si>
    <t>Mustering of the Dark Scorpions</t>
  </si>
  <si>
    <t>Pandemonium</t>
  </si>
  <si>
    <t>Altar for Tribute</t>
  </si>
  <si>
    <t>Frozen Soul</t>
  </si>
  <si>
    <t>Battle-Scarred</t>
  </si>
  <si>
    <t>Dark Scorpion Combination</t>
  </si>
  <si>
    <t>Archfiend's Roar</t>
  </si>
  <si>
    <t>Dice Re-Roll</t>
  </si>
  <si>
    <t>Spell Vanishing</t>
  </si>
  <si>
    <t>Sakuretsu Armor</t>
  </si>
  <si>
    <t>Ray of Hope</t>
  </si>
  <si>
    <t>Judgment of Anubis</t>
  </si>
  <si>
    <t>YS15-FRD00</t>
  </si>
  <si>
    <t>D/D/D Pendragon, le Roi Dragon</t>
  </si>
  <si>
    <t>YS15-FRD01</t>
  </si>
  <si>
    <t>YS15-FRD02</t>
  </si>
  <si>
    <t>YS15-FRD03</t>
  </si>
  <si>
    <t>YS15-FRD04</t>
  </si>
  <si>
    <t>YS15-FRD05</t>
  </si>
  <si>
    <t>YS15-FRD06</t>
  </si>
  <si>
    <t>YS15-FRD07</t>
  </si>
  <si>
    <t>YS15-FRD08</t>
  </si>
  <si>
    <t>YS15-FRD09</t>
  </si>
  <si>
    <t>YS15-FRD10</t>
  </si>
  <si>
    <t>YS15-FRD11</t>
  </si>
  <si>
    <t>YS15-FRD12</t>
  </si>
  <si>
    <t>YS15-FRD13</t>
  </si>
  <si>
    <t>YS15-FRD14</t>
  </si>
  <si>
    <t>YS15-FRD15</t>
  </si>
  <si>
    <t>YS15-FRD16</t>
  </si>
  <si>
    <t>YS15-FRD17</t>
  </si>
  <si>
    <t>YS15-FRD18</t>
  </si>
  <si>
    <t>YS15-FRD19</t>
  </si>
  <si>
    <t>YS15-FRD20</t>
  </si>
  <si>
    <t>YS15-FRY00</t>
  </si>
  <si>
    <t>Dragon Sabre Aux Yeux Impairs</t>
  </si>
  <si>
    <t>YS15-FRY01</t>
  </si>
  <si>
    <t>YS15-FRY02</t>
  </si>
  <si>
    <t>YS15-FRY03</t>
  </si>
  <si>
    <t>YS15-FRY04</t>
  </si>
  <si>
    <t>YS15-FRY05</t>
  </si>
  <si>
    <t>YS15-FRY06</t>
  </si>
  <si>
    <t>YS15-FRY07</t>
  </si>
  <si>
    <t>YS15-FRY08</t>
  </si>
  <si>
    <t>YS15-FRY09</t>
  </si>
  <si>
    <t>YS15-FRY10</t>
  </si>
  <si>
    <t>YS15-FRY11</t>
  </si>
  <si>
    <t>YS15-FRY12</t>
  </si>
  <si>
    <t>YS15-FRY13</t>
  </si>
  <si>
    <t>YS15-FRY14</t>
  </si>
  <si>
    <t>YS15-FRY15</t>
  </si>
  <si>
    <t>YS15-FRY16</t>
  </si>
  <si>
    <t>YS15-FRY17</t>
  </si>
  <si>
    <t>YS15-FRY18</t>
  </si>
  <si>
    <t>YS15-FRY19</t>
  </si>
  <si>
    <t>YS15-FRY20</t>
  </si>
  <si>
    <t>YS15</t>
  </si>
  <si>
    <t>Deck de Démarrage 2 Joueurs Yuya &amp; Declan</t>
  </si>
  <si>
    <t>AP07</t>
  </si>
  <si>
    <t>Paquet Astral Sept</t>
  </si>
  <si>
    <t>AP07-FR001</t>
  </si>
  <si>
    <t>AP07-FR002</t>
  </si>
  <si>
    <t>AP07-FR003</t>
  </si>
  <si>
    <t>AP07-FR004</t>
  </si>
  <si>
    <t>AP07-FR005</t>
  </si>
  <si>
    <t>AP07-FR006</t>
  </si>
  <si>
    <t>AP07-FR007</t>
  </si>
  <si>
    <t>AP07-FR008</t>
  </si>
  <si>
    <t>AP07-FR009</t>
  </si>
  <si>
    <t>AP07-FR010</t>
  </si>
  <si>
    <t>AP07-FR011</t>
  </si>
  <si>
    <t>AP07-FR012</t>
  </si>
  <si>
    <t>AP07-FR013</t>
  </si>
  <si>
    <t>AP07-FR014</t>
  </si>
  <si>
    <t>Envahisseur d’une Autre Dimension</t>
  </si>
  <si>
    <t>AP07-FR015</t>
  </si>
  <si>
    <t>AP07-FR016</t>
  </si>
  <si>
    <t>AP07-FR017</t>
  </si>
  <si>
    <t>AP07-FR018</t>
  </si>
  <si>
    <t>AP07-FR019</t>
  </si>
  <si>
    <t>AP07-FR020</t>
  </si>
  <si>
    <t>Confrerie du Poing de Feu - Esprit</t>
  </si>
  <si>
    <t>AP07-FR021</t>
  </si>
  <si>
    <t>Chasseur d’Âme</t>
  </si>
  <si>
    <t>AP07-FR022</t>
  </si>
  <si>
    <t>AP07-FR023</t>
  </si>
  <si>
    <t>AP07-FR024</t>
  </si>
  <si>
    <t>AP07-FR025</t>
  </si>
  <si>
    <t>AP07-FR026</t>
  </si>
  <si>
    <t>AP07-FR027</t>
  </si>
  <si>
    <t>Saber Force Starter Deck</t>
  </si>
  <si>
    <t>Dark Legion Starter Deck</t>
  </si>
  <si>
    <t>YS15-ENF00</t>
  </si>
  <si>
    <t>Odd-Eyes Saber Dragon</t>
  </si>
  <si>
    <t>YS15-ENF01</t>
  </si>
  <si>
    <t>Alexandrite Dragon</t>
  </si>
  <si>
    <t>YS15-ENF02</t>
  </si>
  <si>
    <t>YS15-ENF03</t>
  </si>
  <si>
    <t>Odd-Eyes Dragon</t>
  </si>
  <si>
    <t>YS15-ENF04</t>
  </si>
  <si>
    <t>YS15-ENF05</t>
  </si>
  <si>
    <t>YS15-ENF06</t>
  </si>
  <si>
    <t>Herald of Creation</t>
  </si>
  <si>
    <t>YS15-ENF07</t>
  </si>
  <si>
    <t>YS15-ENF08</t>
  </si>
  <si>
    <t>Mirage Dragon</t>
  </si>
  <si>
    <t>YS15-ENF09</t>
  </si>
  <si>
    <t>YS15-ENF10</t>
  </si>
  <si>
    <t>DUCKER Mobile Cannon</t>
  </si>
  <si>
    <t>YS15-ENF11</t>
  </si>
  <si>
    <t>YS15-ENF12</t>
  </si>
  <si>
    <t>The Calculator</t>
  </si>
  <si>
    <t>YS15-ENF13</t>
  </si>
  <si>
    <t>YS15-ENF14</t>
  </si>
  <si>
    <t>YS15-ENF15</t>
  </si>
  <si>
    <t>YS15-ENF16</t>
  </si>
  <si>
    <t>YS15-ENF17</t>
  </si>
  <si>
    <t>YS15-ENF18</t>
  </si>
  <si>
    <t>YS15-ENF19</t>
  </si>
  <si>
    <t>YS15-ENF20</t>
  </si>
  <si>
    <t>YS15-ENF21</t>
  </si>
  <si>
    <t>Mirror Force</t>
  </si>
  <si>
    <t>YS15-ENF22</t>
  </si>
  <si>
    <t>YS15-ENF23</t>
  </si>
  <si>
    <t>Pinpoint Guard</t>
  </si>
  <si>
    <t>YS15-ENF24</t>
  </si>
  <si>
    <t>YS15-ENF25</t>
  </si>
  <si>
    <t>YS15-ENF26</t>
  </si>
  <si>
    <t>YS15-ENF27</t>
  </si>
  <si>
    <t>YS15-ENL00</t>
  </si>
  <si>
    <t>D/D/D Dragon King Pendragon</t>
  </si>
  <si>
    <t>YS15-ENL01</t>
  </si>
  <si>
    <t>Beast of Talwar</t>
  </si>
  <si>
    <t>YS15-ENL02</t>
  </si>
  <si>
    <t>YS15-ENL03</t>
  </si>
  <si>
    <t>The Dragon Dwelling in the Cave</t>
  </si>
  <si>
    <t>YS15-ENL04</t>
  </si>
  <si>
    <t>Gravi-Crush Dragon</t>
  </si>
  <si>
    <t>YS15-ENL05</t>
  </si>
  <si>
    <t>YS15-ENL06</t>
  </si>
  <si>
    <t>Axe Dragonute</t>
  </si>
  <si>
    <t>YS15-ENL07</t>
  </si>
  <si>
    <t>Lancer Lindwurm</t>
  </si>
  <si>
    <t>YS15-ENL08</t>
  </si>
  <si>
    <t>YS15-ENL09</t>
  </si>
  <si>
    <t>YS15-ENL10</t>
  </si>
  <si>
    <t>Lancer Dragonute</t>
  </si>
  <si>
    <t>YS15-ENL11</t>
  </si>
  <si>
    <t>Theban Nightmare</t>
  </si>
  <si>
    <t>YS15-ENL12</t>
  </si>
  <si>
    <t>YS15-ENL13</t>
  </si>
  <si>
    <t>YS15-ENL14</t>
  </si>
  <si>
    <t>YS15-ENL15</t>
  </si>
  <si>
    <t>YS15-ENL16</t>
  </si>
  <si>
    <t>YS15-ENL17</t>
  </si>
  <si>
    <t>YS15-ENL18</t>
  </si>
  <si>
    <t>YS15-ENL19</t>
  </si>
  <si>
    <t>YS15-ENL20</t>
  </si>
  <si>
    <t>YS15-ENL21</t>
  </si>
  <si>
    <t>YS15-ENL22</t>
  </si>
  <si>
    <t>YS15-ENL23</t>
  </si>
  <si>
    <t>YS15-ENL24</t>
  </si>
  <si>
    <t>YS15-ENL25</t>
  </si>
  <si>
    <t>YS15-ENL26</t>
  </si>
  <si>
    <t>YS15-ENL27</t>
  </si>
  <si>
    <t>YS15-ENL28</t>
  </si>
  <si>
    <t>LOB-SRL-MRL-MRL.E-PSV-LON</t>
  </si>
  <si>
    <t>LOB</t>
  </si>
  <si>
    <t>SRL</t>
  </si>
  <si>
    <t>MRL</t>
  </si>
  <si>
    <t>MRL-E</t>
  </si>
  <si>
    <t>PSV</t>
  </si>
  <si>
    <t>LON</t>
  </si>
  <si>
    <t>Legend of Blue Eyes White Dragon</t>
  </si>
  <si>
    <t>Spell Ruler</t>
  </si>
  <si>
    <t>Magic Ruler</t>
  </si>
  <si>
    <t>Magic Ruler (Europe)</t>
  </si>
  <si>
    <t>Pharaoh's Servant</t>
  </si>
  <si>
    <t>Labyrinth of Nightmare</t>
  </si>
  <si>
    <t>LOB-000</t>
  </si>
  <si>
    <t>Tri-Horned Dragon</t>
  </si>
  <si>
    <t>LOB-001</t>
  </si>
  <si>
    <t>LOB-002</t>
  </si>
  <si>
    <t>LOB-003</t>
  </si>
  <si>
    <t>LOB-004</t>
  </si>
  <si>
    <t>LOB-005</t>
  </si>
  <si>
    <t>LOB-006</t>
  </si>
  <si>
    <t>LOB-007</t>
  </si>
  <si>
    <t>LOB-008</t>
  </si>
  <si>
    <t>Basic Insect</t>
  </si>
  <si>
    <t>LOB-009</t>
  </si>
  <si>
    <t>LOB-010</t>
  </si>
  <si>
    <t>LOB-011</t>
  </si>
  <si>
    <t>Dark Grey</t>
  </si>
  <si>
    <t>LOB-012</t>
  </si>
  <si>
    <t>Trial of Nightmare</t>
  </si>
  <si>
    <t>LOB-013</t>
  </si>
  <si>
    <t>LOB-014</t>
  </si>
  <si>
    <t>The 13th Grave</t>
  </si>
  <si>
    <t>LOB-015</t>
  </si>
  <si>
    <t>Charubin the Fire Knight</t>
  </si>
  <si>
    <t>LOB-016</t>
  </si>
  <si>
    <t>LOB-017</t>
  </si>
  <si>
    <t>Monster Egg</t>
  </si>
  <si>
    <t>LOB-018</t>
  </si>
  <si>
    <t>Firegrass</t>
  </si>
  <si>
    <t>LOB-019</t>
  </si>
  <si>
    <t>LOB-020</t>
  </si>
  <si>
    <t>LOB-021</t>
  </si>
  <si>
    <t>Fiend Reflection #2</t>
  </si>
  <si>
    <t>LOB-022</t>
  </si>
  <si>
    <t>Fusionist</t>
  </si>
  <si>
    <t>LOB-023</t>
  </si>
  <si>
    <t>Turtle Tiger</t>
  </si>
  <si>
    <t>LOB-024</t>
  </si>
  <si>
    <t>LOB-025</t>
  </si>
  <si>
    <t>Petit Angel</t>
  </si>
  <si>
    <t>LOB-026</t>
  </si>
  <si>
    <t>Hinotama Soul</t>
  </si>
  <si>
    <t>LOB-027</t>
  </si>
  <si>
    <t>LOB-028</t>
  </si>
  <si>
    <t>Kagemusha of the Blue Flame</t>
  </si>
  <si>
    <t>LOB-029</t>
  </si>
  <si>
    <t>Flame Ghost</t>
  </si>
  <si>
    <t>LOB-030</t>
  </si>
  <si>
    <t>Two-Mouth Darkruler</t>
  </si>
  <si>
    <t>LOB-031</t>
  </si>
  <si>
    <t>Dissolverock</t>
  </si>
  <si>
    <t>LOB-032</t>
  </si>
  <si>
    <t>Root Water</t>
  </si>
  <si>
    <t>LOB-033</t>
  </si>
  <si>
    <t>The Furious Sea King</t>
  </si>
  <si>
    <t>LOB-034</t>
  </si>
  <si>
    <t>Green Phantom King</t>
  </si>
  <si>
    <t>LOB-035</t>
  </si>
  <si>
    <t>Ray &amp; Temperature</t>
  </si>
  <si>
    <t>LOB-036</t>
  </si>
  <si>
    <t>King Fog</t>
  </si>
  <si>
    <t>LOB-037</t>
  </si>
  <si>
    <t>Mystical Sheep #2</t>
  </si>
  <si>
    <t>LOB-038</t>
  </si>
  <si>
    <t>LOB-039</t>
  </si>
  <si>
    <t>LOB-040</t>
  </si>
  <si>
    <t>Legendary Sword</t>
  </si>
  <si>
    <t>LOB-041</t>
  </si>
  <si>
    <t>Beast Fangs</t>
  </si>
  <si>
    <t>LOB-042</t>
  </si>
  <si>
    <t>Violet Crystal</t>
  </si>
  <si>
    <t>LOB-043</t>
  </si>
  <si>
    <t>Book of Secret Arts</t>
  </si>
  <si>
    <t>LOB-044</t>
  </si>
  <si>
    <t>Power of Kaishin</t>
  </si>
  <si>
    <t>LOB-045</t>
  </si>
  <si>
    <t>LOB-046</t>
  </si>
  <si>
    <t>Forest</t>
  </si>
  <si>
    <t>LOB-047</t>
  </si>
  <si>
    <t>Wasteland</t>
  </si>
  <si>
    <t>LOB-048</t>
  </si>
  <si>
    <t>Mountain</t>
  </si>
  <si>
    <t>LOB-049</t>
  </si>
  <si>
    <t>LOB-050</t>
  </si>
  <si>
    <t>LOB-051</t>
  </si>
  <si>
    <t>LOB-052</t>
  </si>
  <si>
    <t>LOB-053</t>
  </si>
  <si>
    <t>LOB-054</t>
  </si>
  <si>
    <t>LOB-055</t>
  </si>
  <si>
    <t>Sparks</t>
  </si>
  <si>
    <t>LOB-056</t>
  </si>
  <si>
    <t>LOB-057</t>
  </si>
  <si>
    <t>LOB-058</t>
  </si>
  <si>
    <t>LOB-059</t>
  </si>
  <si>
    <t>LOB-060</t>
  </si>
  <si>
    <t>Remove Trap</t>
  </si>
  <si>
    <t>LOB-061</t>
  </si>
  <si>
    <t>Two-Pronged Attack</t>
  </si>
  <si>
    <t>LOB-062</t>
  </si>
  <si>
    <t>LOB-063</t>
  </si>
  <si>
    <t>LOB-064</t>
  </si>
  <si>
    <t>LOB-065</t>
  </si>
  <si>
    <t>Gravedigger Ghoul</t>
  </si>
  <si>
    <t>LOB-066</t>
  </si>
  <si>
    <t>LOB-067</t>
  </si>
  <si>
    <t>LOB-068</t>
  </si>
  <si>
    <t>LOB-069</t>
  </si>
  <si>
    <t>LOB-070</t>
  </si>
  <si>
    <t>LOB-071</t>
  </si>
  <si>
    <t>LOB-072</t>
  </si>
  <si>
    <t>Witty Phantom</t>
  </si>
  <si>
    <t>LOB-073</t>
  </si>
  <si>
    <t>LOB-074</t>
  </si>
  <si>
    <t>Hard Armor</t>
  </si>
  <si>
    <t>LOB-075</t>
  </si>
  <si>
    <t>Man Eater</t>
  </si>
  <si>
    <t>LOB-076</t>
  </si>
  <si>
    <t>M-Warrior #1</t>
  </si>
  <si>
    <t>LOB-077</t>
  </si>
  <si>
    <t>M-Warrior #2</t>
  </si>
  <si>
    <t>LOB-078</t>
  </si>
  <si>
    <t>LOB-079</t>
  </si>
  <si>
    <t>LOB-080</t>
  </si>
  <si>
    <t>Terra the Terrible</t>
  </si>
  <si>
    <t>LOB-081</t>
  </si>
  <si>
    <t>Frenzied Panda</t>
  </si>
  <si>
    <t>LOB-082</t>
  </si>
  <si>
    <t>LOB-083</t>
  </si>
  <si>
    <t>Meda Bat</t>
  </si>
  <si>
    <t>LOB-084</t>
  </si>
  <si>
    <t>Enchanting Mermaid</t>
  </si>
  <si>
    <t>LOB-085</t>
  </si>
  <si>
    <t>LOB-086</t>
  </si>
  <si>
    <t>Dragoness the Wicked Knight</t>
  </si>
  <si>
    <t>LOB-087</t>
  </si>
  <si>
    <t>One-Eyed Shield Dragon</t>
  </si>
  <si>
    <t>LOB-088</t>
  </si>
  <si>
    <t>Dark Energy</t>
  </si>
  <si>
    <t>LOB-089</t>
  </si>
  <si>
    <t>Laser Cannon Armor</t>
  </si>
  <si>
    <t>LOB-090</t>
  </si>
  <si>
    <t>Vile Germs</t>
  </si>
  <si>
    <t>LOB-091</t>
  </si>
  <si>
    <t>Silver Bow and Arrow</t>
  </si>
  <si>
    <t>LOB-092</t>
  </si>
  <si>
    <t>Dragon Treasure</t>
  </si>
  <si>
    <t>LOB-093</t>
  </si>
  <si>
    <t>Electro-Whip</t>
  </si>
  <si>
    <t>LOB-094</t>
  </si>
  <si>
    <t>Mystical Moon</t>
  </si>
  <si>
    <t>LOB-095</t>
  </si>
  <si>
    <t>LOB-096</t>
  </si>
  <si>
    <t>Machine Conversion Factory</t>
  </si>
  <si>
    <t>LOB-097</t>
  </si>
  <si>
    <t>Raise Body Heat</t>
  </si>
  <si>
    <t>LOB-098</t>
  </si>
  <si>
    <t>Follow Wind</t>
  </si>
  <si>
    <t>LOB-099</t>
  </si>
  <si>
    <t>LOB-100</t>
  </si>
  <si>
    <t>LOB-101</t>
  </si>
  <si>
    <t>LOB-102</t>
  </si>
  <si>
    <t>Metal Dragon</t>
  </si>
  <si>
    <t>LOB-103</t>
  </si>
  <si>
    <t>Spike Seadra</t>
  </si>
  <si>
    <t>LOB-104</t>
  </si>
  <si>
    <t>Tripwire Beast</t>
  </si>
  <si>
    <t>LOB-105</t>
  </si>
  <si>
    <t>Skull Red Bird</t>
  </si>
  <si>
    <t>LOB-106</t>
  </si>
  <si>
    <t>LOB-107</t>
  </si>
  <si>
    <t>Flower Wolf</t>
  </si>
  <si>
    <t>LOB-108</t>
  </si>
  <si>
    <t>LOB-109</t>
  </si>
  <si>
    <t>Sand Stone</t>
  </si>
  <si>
    <t>LOB-110</t>
  </si>
  <si>
    <t>LOB-111</t>
  </si>
  <si>
    <t>Misairuzame</t>
  </si>
  <si>
    <t>LOB-112</t>
  </si>
  <si>
    <t>Steel Ogre Grotto #1</t>
  </si>
  <si>
    <t>LOB-113</t>
  </si>
  <si>
    <t>Lesser Dragon</t>
  </si>
  <si>
    <t>LOB-114</t>
  </si>
  <si>
    <t>Darkworld Thorns</t>
  </si>
  <si>
    <t>LOB-115</t>
  </si>
  <si>
    <t>Drooling Lizard</t>
  </si>
  <si>
    <t>LOB-116</t>
  </si>
  <si>
    <t>Armored Starfish</t>
  </si>
  <si>
    <t>LOB-117</t>
  </si>
  <si>
    <t>Succubus Knight</t>
  </si>
  <si>
    <t>LOB-118</t>
  </si>
  <si>
    <t>LOB-119</t>
  </si>
  <si>
    <t>LOB-120</t>
  </si>
  <si>
    <t>LOB-121</t>
  </si>
  <si>
    <t>LOB-122</t>
  </si>
  <si>
    <t>LOB-123</t>
  </si>
  <si>
    <t>LOB-124</t>
  </si>
  <si>
    <t>LOB-125</t>
  </si>
  <si>
    <t>SRL-EN000</t>
  </si>
  <si>
    <t>SRL-EN001</t>
  </si>
  <si>
    <t>SRL-EN002</t>
  </si>
  <si>
    <t>SRL-EN003</t>
  </si>
  <si>
    <t>SRL-EN004</t>
  </si>
  <si>
    <t>Horn of Light</t>
  </si>
  <si>
    <t>SRL-EN005</t>
  </si>
  <si>
    <t>SRL-EN006</t>
  </si>
  <si>
    <t>SRL-EN007</t>
  </si>
  <si>
    <t>Metal Fish</t>
  </si>
  <si>
    <t>SRL-EN008</t>
  </si>
  <si>
    <t>SRL-EN009</t>
  </si>
  <si>
    <t>Queen Bird</t>
  </si>
  <si>
    <t>SRL-EN010</t>
  </si>
  <si>
    <t>SRL-EN011</t>
  </si>
  <si>
    <t>Peacock</t>
  </si>
  <si>
    <t>SRL-EN012</t>
  </si>
  <si>
    <t>SRL-EN013</t>
  </si>
  <si>
    <t>Guardian of the Throne Room</t>
  </si>
  <si>
    <t>SRL-EN014</t>
  </si>
  <si>
    <t>Fire Kraken</t>
  </si>
  <si>
    <t>SRL-EN015</t>
  </si>
  <si>
    <t>SRL-EN016</t>
  </si>
  <si>
    <t>SRL-EN017</t>
  </si>
  <si>
    <t>Tyhone #2</t>
  </si>
  <si>
    <t>SRL-EN018</t>
  </si>
  <si>
    <t>Ancient One of the Deep Forest</t>
  </si>
  <si>
    <t>SRL-EN019</t>
  </si>
  <si>
    <t>SRL-EN020</t>
  </si>
  <si>
    <t>Weather Report</t>
  </si>
  <si>
    <t>SRL-EN021</t>
  </si>
  <si>
    <t>Mechanical Snail</t>
  </si>
  <si>
    <t>SRL-EN022</t>
  </si>
  <si>
    <t>Giant Turtle Who Feeds on Flames</t>
  </si>
  <si>
    <t>SRL-EN023</t>
  </si>
  <si>
    <t>Liquid Beast</t>
  </si>
  <si>
    <t>SRL-EN024</t>
  </si>
  <si>
    <t>SRL-EN025</t>
  </si>
  <si>
    <t>High Tide Gyojin</t>
  </si>
  <si>
    <t>SRL-EN026</t>
  </si>
  <si>
    <t>SRL-EN027</t>
  </si>
  <si>
    <t>Whiptail Crow</t>
  </si>
  <si>
    <t>SRL-EN028</t>
  </si>
  <si>
    <t>SRL-EN029</t>
  </si>
  <si>
    <t>SRL-EN030</t>
  </si>
  <si>
    <t>SRL-EN031</t>
  </si>
  <si>
    <t>SRL-EN032</t>
  </si>
  <si>
    <t>Curse of Fiend</t>
  </si>
  <si>
    <t>SRL-EN033</t>
  </si>
  <si>
    <t>SRL-EN034</t>
  </si>
  <si>
    <t>SRL-EN035</t>
  </si>
  <si>
    <t>SRL-EN036</t>
  </si>
  <si>
    <t>SRL-EN037</t>
  </si>
  <si>
    <t>SRL-EN038</t>
  </si>
  <si>
    <t>SRL-EN039</t>
  </si>
  <si>
    <t>SRL-EN040</t>
  </si>
  <si>
    <t>Darkness Approaches</t>
  </si>
  <si>
    <t>SRL-EN041</t>
  </si>
  <si>
    <t>SRL-EN042</t>
  </si>
  <si>
    <t>SRL-EN043</t>
  </si>
  <si>
    <t>SRL-EN044</t>
  </si>
  <si>
    <t>SRL-EN045</t>
  </si>
  <si>
    <t>SRL-EN046</t>
  </si>
  <si>
    <t>SRL-EN047</t>
  </si>
  <si>
    <t>SRL-EN048</t>
  </si>
  <si>
    <t>SRL-EN049</t>
  </si>
  <si>
    <t>SRL-EN050</t>
  </si>
  <si>
    <t>Snake Fang</t>
  </si>
  <si>
    <t>SRL-EN051</t>
  </si>
  <si>
    <t>SRL-EN052</t>
  </si>
  <si>
    <t>SRL-EN053</t>
  </si>
  <si>
    <t>Psychic Kappa</t>
  </si>
  <si>
    <t>SRL-EN054</t>
  </si>
  <si>
    <t>SRL-EN055</t>
  </si>
  <si>
    <t>SRL-EN056</t>
  </si>
  <si>
    <t>Wall Shadow</t>
  </si>
  <si>
    <t>SRL-EN057</t>
  </si>
  <si>
    <t>Twin Long Rods #2</t>
  </si>
  <si>
    <t>SRL-EN058</t>
  </si>
  <si>
    <t>Stone Ogre Grotto</t>
  </si>
  <si>
    <t>SRL-EN059</t>
  </si>
  <si>
    <t>Magical Labyrinth</t>
  </si>
  <si>
    <t>SRL-EN060</t>
  </si>
  <si>
    <t>SRL-EN061</t>
  </si>
  <si>
    <t>SRL-EN062</t>
  </si>
  <si>
    <t>Commencement Dance</t>
  </si>
  <si>
    <t>SRL-EN063</t>
  </si>
  <si>
    <t>Hamburger Recipe</t>
  </si>
  <si>
    <t>SRL-EN064</t>
  </si>
  <si>
    <t>House of Adhesive Tape</t>
  </si>
  <si>
    <t>SRL-EN065</t>
  </si>
  <si>
    <t>Eatgaboon</t>
  </si>
  <si>
    <t>SRL-EN066</t>
  </si>
  <si>
    <t>Turtle Oath</t>
  </si>
  <si>
    <t>SRL-EN067</t>
  </si>
  <si>
    <t>Performance of Sword</t>
  </si>
  <si>
    <t>SRL-EN068</t>
  </si>
  <si>
    <t>Hungry Burger</t>
  </si>
  <si>
    <t>SRL-EN069</t>
  </si>
  <si>
    <t>Crab Turtle</t>
  </si>
  <si>
    <t>SRL-EN070</t>
  </si>
  <si>
    <t>SRL-EN071</t>
  </si>
  <si>
    <t>SRL-EN072</t>
  </si>
  <si>
    <t>SRL-EN073</t>
  </si>
  <si>
    <t>SRL-EN074</t>
  </si>
  <si>
    <t>SRL-EN075</t>
  </si>
  <si>
    <t>SRL-EN076</t>
  </si>
  <si>
    <t>SRL-EN077</t>
  </si>
  <si>
    <t>SRL-EN078</t>
  </si>
  <si>
    <t>SRL-EN079</t>
  </si>
  <si>
    <t>SRL-EN080</t>
  </si>
  <si>
    <t>SRL-EN081</t>
  </si>
  <si>
    <t>SRL-EN082</t>
  </si>
  <si>
    <t>SRL-EN083</t>
  </si>
  <si>
    <t>SRL-EN084</t>
  </si>
  <si>
    <t>Dark Zebra</t>
  </si>
  <si>
    <t>SRL-EN085</t>
  </si>
  <si>
    <t>SRL-EN086</t>
  </si>
  <si>
    <t>SRL-EN087</t>
  </si>
  <si>
    <t>SRL-EN088</t>
  </si>
  <si>
    <t>SRL-EN089</t>
  </si>
  <si>
    <t>Boar Soldier</t>
  </si>
  <si>
    <t>SRL-EN090</t>
  </si>
  <si>
    <t>SRL-EN091</t>
  </si>
  <si>
    <t>SRL-EN092</t>
  </si>
  <si>
    <t>SRL-EN093</t>
  </si>
  <si>
    <t>SRL-EN094</t>
  </si>
  <si>
    <t>SRL-EN095</t>
  </si>
  <si>
    <t>SRL-EN096</t>
  </si>
  <si>
    <t>SRL-EN097</t>
  </si>
  <si>
    <t>SRL-EN098</t>
  </si>
  <si>
    <t>SRL-EN099</t>
  </si>
  <si>
    <t>SRL-EN100</t>
  </si>
  <si>
    <t>SRL-EN101</t>
  </si>
  <si>
    <t>SRL-EN102</t>
  </si>
  <si>
    <t>SRL-EN103</t>
  </si>
  <si>
    <t>Serpent Night Dragon</t>
  </si>
  <si>
    <t>MRL-000</t>
  </si>
  <si>
    <t>MRL-001</t>
  </si>
  <si>
    <t>MRL-002</t>
  </si>
  <si>
    <t>MRL-003</t>
  </si>
  <si>
    <t>MRL-004</t>
  </si>
  <si>
    <t>MRL-005</t>
  </si>
  <si>
    <t>MRL-006</t>
  </si>
  <si>
    <t>MRL-007</t>
  </si>
  <si>
    <t>MRL-008</t>
  </si>
  <si>
    <t>MRL-009</t>
  </si>
  <si>
    <t>MRL-010</t>
  </si>
  <si>
    <t>MRL-011</t>
  </si>
  <si>
    <t>MRL-012</t>
  </si>
  <si>
    <t>MRL-013</t>
  </si>
  <si>
    <t>MRL-014</t>
  </si>
  <si>
    <t>MRL-015</t>
  </si>
  <si>
    <t>MRL-016</t>
  </si>
  <si>
    <t>MRL-017</t>
  </si>
  <si>
    <t>MRL-018</t>
  </si>
  <si>
    <t>MRL-019</t>
  </si>
  <si>
    <t>MRL-020</t>
  </si>
  <si>
    <t>MRL-021</t>
  </si>
  <si>
    <t>MRL-022</t>
  </si>
  <si>
    <t>MRL-023</t>
  </si>
  <si>
    <t>MRL-024</t>
  </si>
  <si>
    <t>MRL-025</t>
  </si>
  <si>
    <t>MRL-026</t>
  </si>
  <si>
    <t>MRL-027</t>
  </si>
  <si>
    <t>MRL-028</t>
  </si>
  <si>
    <t>MRL-029</t>
  </si>
  <si>
    <t>MRL-030</t>
  </si>
  <si>
    <t>MRL-031</t>
  </si>
  <si>
    <t>MRL-032</t>
  </si>
  <si>
    <t>MRL-033</t>
  </si>
  <si>
    <t>MRL-034</t>
  </si>
  <si>
    <t>MRL-035</t>
  </si>
  <si>
    <t>MRL-036</t>
  </si>
  <si>
    <t>MRL-037</t>
  </si>
  <si>
    <t>MRL-038</t>
  </si>
  <si>
    <t>MRL-039</t>
  </si>
  <si>
    <t>MRL-040</t>
  </si>
  <si>
    <t>MRL-041</t>
  </si>
  <si>
    <t>MRL-042</t>
  </si>
  <si>
    <t>MRL-043</t>
  </si>
  <si>
    <t>MRL-044</t>
  </si>
  <si>
    <t>MRL-045</t>
  </si>
  <si>
    <t>MRL-046</t>
  </si>
  <si>
    <t>MRL-047</t>
  </si>
  <si>
    <t>MRL-048</t>
  </si>
  <si>
    <t>MRL-049</t>
  </si>
  <si>
    <t>MRL-050</t>
  </si>
  <si>
    <t>MRL-051</t>
  </si>
  <si>
    <t>MRL-052</t>
  </si>
  <si>
    <t>MRL-053</t>
  </si>
  <si>
    <t>MRL-054</t>
  </si>
  <si>
    <t>MRL-055</t>
  </si>
  <si>
    <t>MRL-056</t>
  </si>
  <si>
    <t>MRL-057</t>
  </si>
  <si>
    <t>MRL-058</t>
  </si>
  <si>
    <t>MRL-059</t>
  </si>
  <si>
    <t>MRL-060</t>
  </si>
  <si>
    <t>MRL-061</t>
  </si>
  <si>
    <t>MRL-062</t>
  </si>
  <si>
    <t>MRL-063</t>
  </si>
  <si>
    <t>MRL-064</t>
  </si>
  <si>
    <t>MRL-065</t>
  </si>
  <si>
    <t>MRL-066</t>
  </si>
  <si>
    <t>MRL-067</t>
  </si>
  <si>
    <t>MRL-068</t>
  </si>
  <si>
    <t>MRL-069</t>
  </si>
  <si>
    <t>MRL-070</t>
  </si>
  <si>
    <t>MRL-071</t>
  </si>
  <si>
    <t>MRL-072</t>
  </si>
  <si>
    <t>MRL-073</t>
  </si>
  <si>
    <t>MRL-074</t>
  </si>
  <si>
    <t>MRL-075</t>
  </si>
  <si>
    <t>MRL-076</t>
  </si>
  <si>
    <t>MRL-077</t>
  </si>
  <si>
    <t>MRL-078</t>
  </si>
  <si>
    <t>MRL-079</t>
  </si>
  <si>
    <t>MRL-080</t>
  </si>
  <si>
    <t>MRL-081</t>
  </si>
  <si>
    <t>MRL-082</t>
  </si>
  <si>
    <t>MRL-083</t>
  </si>
  <si>
    <t>MRL-084</t>
  </si>
  <si>
    <t>MRL-085</t>
  </si>
  <si>
    <t>MRL-086</t>
  </si>
  <si>
    <t>MRL-087</t>
  </si>
  <si>
    <t>MRL-088</t>
  </si>
  <si>
    <t>MRL-089</t>
  </si>
  <si>
    <t>MRL-090</t>
  </si>
  <si>
    <t>MRL-091</t>
  </si>
  <si>
    <t>MRL-092</t>
  </si>
  <si>
    <t>MRL-093</t>
  </si>
  <si>
    <t>MRL-094</t>
  </si>
  <si>
    <t>MRL-095</t>
  </si>
  <si>
    <t>MRL-096</t>
  </si>
  <si>
    <t>MRL-097</t>
  </si>
  <si>
    <t>MRL-098</t>
  </si>
  <si>
    <t>MRL-099</t>
  </si>
  <si>
    <t>MRL-100</t>
  </si>
  <si>
    <t>MRL-101</t>
  </si>
  <si>
    <t>MRL-102</t>
  </si>
  <si>
    <t>MRL-103</t>
  </si>
  <si>
    <t>MRL-E000</t>
  </si>
  <si>
    <t>MRL-E001</t>
  </si>
  <si>
    <t>MRL-E002</t>
  </si>
  <si>
    <t>MRL-E003</t>
  </si>
  <si>
    <t>MRL-E004</t>
  </si>
  <si>
    <t>MRL-E005</t>
  </si>
  <si>
    <t>MRL-E006</t>
  </si>
  <si>
    <t>MRL-E007</t>
  </si>
  <si>
    <t>MRL-E008</t>
  </si>
  <si>
    <t>MRL-E009</t>
  </si>
  <si>
    <t>MRL-E010</t>
  </si>
  <si>
    <t>MRL-E011</t>
  </si>
  <si>
    <t>MRL-E012</t>
  </si>
  <si>
    <t>MRL-E013</t>
  </si>
  <si>
    <t>MRL-E014</t>
  </si>
  <si>
    <t>MRL-E015</t>
  </si>
  <si>
    <t>MRL-E016</t>
  </si>
  <si>
    <t>MRL-E017</t>
  </si>
  <si>
    <t>MRL-E018</t>
  </si>
  <si>
    <t>MRL-E019</t>
  </si>
  <si>
    <t>MRL-E020</t>
  </si>
  <si>
    <t>MRL-E021</t>
  </si>
  <si>
    <t>MRL-E022</t>
  </si>
  <si>
    <t>MRL-E023</t>
  </si>
  <si>
    <t>MRL-E024</t>
  </si>
  <si>
    <t>MRL-E025</t>
  </si>
  <si>
    <t>MRL-E026</t>
  </si>
  <si>
    <t>MRL-E027</t>
  </si>
  <si>
    <t>MRL-E028</t>
  </si>
  <si>
    <t>MRL-E029</t>
  </si>
  <si>
    <t>MRL-E030</t>
  </si>
  <si>
    <t>MRL-E031</t>
  </si>
  <si>
    <t>MRL-E032</t>
  </si>
  <si>
    <t>MRL-E033</t>
  </si>
  <si>
    <t>MRL-E034</t>
  </si>
  <si>
    <t>MRL-E035</t>
  </si>
  <si>
    <t>MRL-E036</t>
  </si>
  <si>
    <t>MRL-E037</t>
  </si>
  <si>
    <t>MRL-E038</t>
  </si>
  <si>
    <t>MRL-E039</t>
  </si>
  <si>
    <t>MRL-E040</t>
  </si>
  <si>
    <t>MRL-E041</t>
  </si>
  <si>
    <t>MRL-E042</t>
  </si>
  <si>
    <t>MRL-E043</t>
  </si>
  <si>
    <t>MRL-E044</t>
  </si>
  <si>
    <t>MRL-E045</t>
  </si>
  <si>
    <t>MRL-E046</t>
  </si>
  <si>
    <t>MRL-E047</t>
  </si>
  <si>
    <t>MRL-E048</t>
  </si>
  <si>
    <t>MRL-E049</t>
  </si>
  <si>
    <t>MRL-E050</t>
  </si>
  <si>
    <t>MRL-E051</t>
  </si>
  <si>
    <t>MRL-E052</t>
  </si>
  <si>
    <t>MRL-E053</t>
  </si>
  <si>
    <t>MRL-E054</t>
  </si>
  <si>
    <t>MRL-E055</t>
  </si>
  <si>
    <t>MRL-E056</t>
  </si>
  <si>
    <t>MRL-E057</t>
  </si>
  <si>
    <t>MRL-E058</t>
  </si>
  <si>
    <t>MRL-E059</t>
  </si>
  <si>
    <t>MRL-E060</t>
  </si>
  <si>
    <t>MRL-E061</t>
  </si>
  <si>
    <t>MRL-E062</t>
  </si>
  <si>
    <t>MRL-E063</t>
  </si>
  <si>
    <t>MRL-E064</t>
  </si>
  <si>
    <t>MRL-E065</t>
  </si>
  <si>
    <t>MRL-E066</t>
  </si>
  <si>
    <t>MRL-E067</t>
  </si>
  <si>
    <t>MRL-E068</t>
  </si>
  <si>
    <t>MRL-E069</t>
  </si>
  <si>
    <t>MRL-E070</t>
  </si>
  <si>
    <t>MRL-E071</t>
  </si>
  <si>
    <t>MRL-E072</t>
  </si>
  <si>
    <t>MRL-E073</t>
  </si>
  <si>
    <t>MRL-E074</t>
  </si>
  <si>
    <t>MRL-E075</t>
  </si>
  <si>
    <t>MRL-E076</t>
  </si>
  <si>
    <t>MRL-E077</t>
  </si>
  <si>
    <t>MRL-E078</t>
  </si>
  <si>
    <t>MRL-E079</t>
  </si>
  <si>
    <t>MRL-E080</t>
  </si>
  <si>
    <t>MRL-E081</t>
  </si>
  <si>
    <t>MRL-E082</t>
  </si>
  <si>
    <t>MRL-E083</t>
  </si>
  <si>
    <t>MRL-E084</t>
  </si>
  <si>
    <t>MRL-E085</t>
  </si>
  <si>
    <t>MRL-E086</t>
  </si>
  <si>
    <t>MRL-E087</t>
  </si>
  <si>
    <t>MRL-E088</t>
  </si>
  <si>
    <t>MRL-E089</t>
  </si>
  <si>
    <t>MRL-E090</t>
  </si>
  <si>
    <t>MRL-E091</t>
  </si>
  <si>
    <t>MRL-E092</t>
  </si>
  <si>
    <t>MRL-E093</t>
  </si>
  <si>
    <t>MRL-E094</t>
  </si>
  <si>
    <t>MRL-E095</t>
  </si>
  <si>
    <t>MRL-E096</t>
  </si>
  <si>
    <t>MRL-E097</t>
  </si>
  <si>
    <t>MRL-E098</t>
  </si>
  <si>
    <t>MRL-E099</t>
  </si>
  <si>
    <t>MRL-E100</t>
  </si>
  <si>
    <t>MRL-E101</t>
  </si>
  <si>
    <t>MRL-E102</t>
  </si>
  <si>
    <t>MRL-E103</t>
  </si>
  <si>
    <t>MRL-E104</t>
  </si>
  <si>
    <t>MRL-E105</t>
  </si>
  <si>
    <t>Neo the Magic Swordsman</t>
  </si>
  <si>
    <t>MRL-E106</t>
  </si>
  <si>
    <t>Man-Eating Treasure Chest</t>
  </si>
  <si>
    <t>MRL-E107</t>
  </si>
  <si>
    <t>MRL-E108</t>
  </si>
  <si>
    <t>MRL-E109</t>
  </si>
  <si>
    <t>Pale Beast</t>
  </si>
  <si>
    <t>MRL-E110</t>
  </si>
  <si>
    <t>MRL-E111</t>
  </si>
  <si>
    <t>MRL-E112</t>
  </si>
  <si>
    <t>MRL-E113</t>
  </si>
  <si>
    <t>MRL-E114</t>
  </si>
  <si>
    <t>MRL-E115</t>
  </si>
  <si>
    <t>MRL-E116</t>
  </si>
  <si>
    <t>MRL-E117</t>
  </si>
  <si>
    <t>MRL-E118</t>
  </si>
  <si>
    <t>MRL-E119</t>
  </si>
  <si>
    <t>MRL-E120</t>
  </si>
  <si>
    <t>MRL-E121</t>
  </si>
  <si>
    <t>MRL-E122</t>
  </si>
  <si>
    <t>MRL-E123</t>
  </si>
  <si>
    <t>MRL-E124</t>
  </si>
  <si>
    <t>MRL-E125</t>
  </si>
  <si>
    <t>MRL-E126</t>
  </si>
  <si>
    <t>MRL-E127</t>
  </si>
  <si>
    <t>MRL-E128</t>
  </si>
  <si>
    <t>MRL-E129</t>
  </si>
  <si>
    <t>MRL-E130</t>
  </si>
  <si>
    <t>PSV-000</t>
  </si>
  <si>
    <t>PSV-001</t>
  </si>
  <si>
    <t>Steel Ogre Grotto #2</t>
  </si>
  <si>
    <t>PSV-002</t>
  </si>
  <si>
    <t>Three-Headed Geedo</t>
  </si>
  <si>
    <t>PSV-003</t>
  </si>
  <si>
    <t>PSV-004</t>
  </si>
  <si>
    <t>PSV-005</t>
  </si>
  <si>
    <t>PSV-006</t>
  </si>
  <si>
    <t>PSV-007</t>
  </si>
  <si>
    <t>PSV-008</t>
  </si>
  <si>
    <t>PSV-009</t>
  </si>
  <si>
    <t>Gift of the Mystical Elf</t>
  </si>
  <si>
    <t>PSV-010</t>
  </si>
  <si>
    <t>PSV-011</t>
  </si>
  <si>
    <t>PSV-012</t>
  </si>
  <si>
    <t>PSV-013</t>
  </si>
  <si>
    <t>Solomon's Lawbook</t>
  </si>
  <si>
    <t>PSV-014</t>
  </si>
  <si>
    <t>Earthshaker</t>
  </si>
  <si>
    <t>PSV-015</t>
  </si>
  <si>
    <t>PSV-016</t>
  </si>
  <si>
    <t>PSV-017</t>
  </si>
  <si>
    <t>Gust</t>
  </si>
  <si>
    <t>PSV-018</t>
  </si>
  <si>
    <t>Driving Snow</t>
  </si>
  <si>
    <t>PSV-019</t>
  </si>
  <si>
    <t>Armored Glass</t>
  </si>
  <si>
    <t>PSV-020</t>
  </si>
  <si>
    <t>World Suppression</t>
  </si>
  <si>
    <t>PSV-021</t>
  </si>
  <si>
    <t>Mystic Probe</t>
  </si>
  <si>
    <t>PSV-022</t>
  </si>
  <si>
    <t>Metal Detector</t>
  </si>
  <si>
    <t>PSV-023</t>
  </si>
  <si>
    <t>PSV-024</t>
  </si>
  <si>
    <t>Appropriate</t>
  </si>
  <si>
    <t>PSV-025</t>
  </si>
  <si>
    <t>PSV-026</t>
  </si>
  <si>
    <t>PSV-027</t>
  </si>
  <si>
    <t>The Regulation of Tribe</t>
  </si>
  <si>
    <t>PSV-028</t>
  </si>
  <si>
    <t>PSV-029</t>
  </si>
  <si>
    <t>Major Riot</t>
  </si>
  <si>
    <t>PSV-030</t>
  </si>
  <si>
    <t>PSV-031</t>
  </si>
  <si>
    <t>PSV-032</t>
  </si>
  <si>
    <t>PSV-033</t>
  </si>
  <si>
    <t>PSV-034</t>
  </si>
  <si>
    <t>PSV-035</t>
  </si>
  <si>
    <t>PSV-036</t>
  </si>
  <si>
    <t>PSV-037</t>
  </si>
  <si>
    <t>PSV-038</t>
  </si>
  <si>
    <t>PSV-039</t>
  </si>
  <si>
    <t>PSV-040</t>
  </si>
  <si>
    <t>PSV-041</t>
  </si>
  <si>
    <t>Flame Champion</t>
  </si>
  <si>
    <t>PSV-042</t>
  </si>
  <si>
    <t>Twin-Headed Fire Dragon</t>
  </si>
  <si>
    <t>PSV-043</t>
  </si>
  <si>
    <t>Darkfire Soldier #1</t>
  </si>
  <si>
    <t>PSV-044</t>
  </si>
  <si>
    <t>Mr. Volcano</t>
  </si>
  <si>
    <t>PSV-045</t>
  </si>
  <si>
    <t>Darkfire Soldier #2</t>
  </si>
  <si>
    <t>PSV-046</t>
  </si>
  <si>
    <t>PSV-047</t>
  </si>
  <si>
    <t>Cyber Falcon</t>
  </si>
  <si>
    <t>PSV-048</t>
  </si>
  <si>
    <t>Flying Kamakiri #2</t>
  </si>
  <si>
    <t>PSV-049</t>
  </si>
  <si>
    <t>Harpie's Brother</t>
  </si>
  <si>
    <t>PSV-050</t>
  </si>
  <si>
    <t>PSV-051</t>
  </si>
  <si>
    <t>PSV-052</t>
  </si>
  <si>
    <t>PSV-053</t>
  </si>
  <si>
    <t>PSV-054</t>
  </si>
  <si>
    <t>PSV-055</t>
  </si>
  <si>
    <t>PSV-056</t>
  </si>
  <si>
    <t>PSV-057</t>
  </si>
  <si>
    <t>PSV-058</t>
  </si>
  <si>
    <t>Dark Bat</t>
  </si>
  <si>
    <t>PSV-059</t>
  </si>
  <si>
    <t>PSV-060</t>
  </si>
  <si>
    <t>PSV-061</t>
  </si>
  <si>
    <t>PSV-062</t>
  </si>
  <si>
    <t>Cold Wave</t>
  </si>
  <si>
    <t>PSV-063</t>
  </si>
  <si>
    <t>PSV-064</t>
  </si>
  <si>
    <t>PSV-065</t>
  </si>
  <si>
    <t>PSV-066</t>
  </si>
  <si>
    <t>PSV-067</t>
  </si>
  <si>
    <t>PSV-068</t>
  </si>
  <si>
    <t>Insect Imitation</t>
  </si>
  <si>
    <t>PSV-069</t>
  </si>
  <si>
    <t>PSV-070</t>
  </si>
  <si>
    <t>PSV-071</t>
  </si>
  <si>
    <t>PSV-072</t>
  </si>
  <si>
    <t>PSV-073</t>
  </si>
  <si>
    <t>PSV-074</t>
  </si>
  <si>
    <t>PSV-075</t>
  </si>
  <si>
    <t>PSV-076</t>
  </si>
  <si>
    <t>PSV-077</t>
  </si>
  <si>
    <t>PSV-078</t>
  </si>
  <si>
    <t>PSV-079</t>
  </si>
  <si>
    <t>PSV-080</t>
  </si>
  <si>
    <t>Bite Shoes</t>
  </si>
  <si>
    <t>PSV-081</t>
  </si>
  <si>
    <t>PSV-082</t>
  </si>
  <si>
    <t>Invitation to a Dark Sleep</t>
  </si>
  <si>
    <t>PSV-083</t>
  </si>
  <si>
    <t>PSV-084</t>
  </si>
  <si>
    <t>PSV-085</t>
  </si>
  <si>
    <t>PSV-086</t>
  </si>
  <si>
    <t>PSV-087</t>
  </si>
  <si>
    <t>PSV-088</t>
  </si>
  <si>
    <t>PSV-089</t>
  </si>
  <si>
    <t>PSV-090</t>
  </si>
  <si>
    <t>PSV-091</t>
  </si>
  <si>
    <t>PSV-092</t>
  </si>
  <si>
    <t>Skull Mariner</t>
  </si>
  <si>
    <t>PSV-093</t>
  </si>
  <si>
    <t>The All-Seeing White Tiger</t>
  </si>
  <si>
    <t>PSV-094</t>
  </si>
  <si>
    <t>PSV-095</t>
  </si>
  <si>
    <t>Island Turtle</t>
  </si>
  <si>
    <t>PSV-096</t>
  </si>
  <si>
    <t>Wingweaver</t>
  </si>
  <si>
    <t>PSV-097</t>
  </si>
  <si>
    <t>Science Soldier</t>
  </si>
  <si>
    <t>PSV-098</t>
  </si>
  <si>
    <t>Souls of the Forgotten</t>
  </si>
  <si>
    <t>PSV-099</t>
  </si>
  <si>
    <t>PSV-100</t>
  </si>
  <si>
    <t>PSV-101</t>
  </si>
  <si>
    <t>PSV-102</t>
  </si>
  <si>
    <t>PSV-103</t>
  </si>
  <si>
    <t>PSV-104</t>
  </si>
  <si>
    <t>LON-000</t>
  </si>
  <si>
    <t>LON-001</t>
  </si>
  <si>
    <t>LON-002</t>
  </si>
  <si>
    <t>LON-003</t>
  </si>
  <si>
    <t>LON-004</t>
  </si>
  <si>
    <t>LON-005</t>
  </si>
  <si>
    <t>LON-006</t>
  </si>
  <si>
    <t>LON-007</t>
  </si>
  <si>
    <t>Flying Fish</t>
  </si>
  <si>
    <t>LON-008</t>
  </si>
  <si>
    <t>LON-009</t>
  </si>
  <si>
    <t>LON-010</t>
  </si>
  <si>
    <t>Gadget Soldier</t>
  </si>
  <si>
    <t>LON-011</t>
  </si>
  <si>
    <t>LON-012</t>
  </si>
  <si>
    <t>LON-013</t>
  </si>
  <si>
    <t>LON-014</t>
  </si>
  <si>
    <t>LON-015</t>
  </si>
  <si>
    <t>LON-016</t>
  </si>
  <si>
    <t>LON-017</t>
  </si>
  <si>
    <t>LON-018</t>
  </si>
  <si>
    <t>LON-019</t>
  </si>
  <si>
    <t>LON-020</t>
  </si>
  <si>
    <t>LON-021</t>
  </si>
  <si>
    <t>LON-022</t>
  </si>
  <si>
    <t>LON-023</t>
  </si>
  <si>
    <t>LON-024</t>
  </si>
  <si>
    <t>LON-025</t>
  </si>
  <si>
    <t>LON-026</t>
  </si>
  <si>
    <t>LON-027</t>
  </si>
  <si>
    <t>LON-028</t>
  </si>
  <si>
    <t>LON-029</t>
  </si>
  <si>
    <t>LON-030</t>
  </si>
  <si>
    <t>Lady Panther</t>
  </si>
  <si>
    <t>LON-031</t>
  </si>
  <si>
    <t>The Unfriendly Amazon</t>
  </si>
  <si>
    <t>LON-032</t>
  </si>
  <si>
    <t>LON-033</t>
  </si>
  <si>
    <t>Crimson Sentry</t>
  </si>
  <si>
    <t>LON-034</t>
  </si>
  <si>
    <t>LON-035</t>
  </si>
  <si>
    <t>Lady Assailant of Flames</t>
  </si>
  <si>
    <t>LON-036</t>
  </si>
  <si>
    <t>Fire Sorcerer</t>
  </si>
  <si>
    <t>LON-037</t>
  </si>
  <si>
    <t>LON-038</t>
  </si>
  <si>
    <t>LON-039</t>
  </si>
  <si>
    <t>Fairy Guardian</t>
  </si>
  <si>
    <t>LON-040</t>
  </si>
  <si>
    <t>Empress Mantis</t>
  </si>
  <si>
    <t>LON-041</t>
  </si>
  <si>
    <t>LON-042</t>
  </si>
  <si>
    <t>LON-043</t>
  </si>
  <si>
    <t>LON-044</t>
  </si>
  <si>
    <t>LON-045</t>
  </si>
  <si>
    <t>LON-046</t>
  </si>
  <si>
    <t>LON-047</t>
  </si>
  <si>
    <t>LON-048</t>
  </si>
  <si>
    <t>LON-049</t>
  </si>
  <si>
    <t>LON-050</t>
  </si>
  <si>
    <t>LON-051</t>
  </si>
  <si>
    <t>LON-052</t>
  </si>
  <si>
    <t>LON-053</t>
  </si>
  <si>
    <t>LON-054</t>
  </si>
  <si>
    <t>LON-055</t>
  </si>
  <si>
    <t>LON-056</t>
  </si>
  <si>
    <t>LON-057</t>
  </si>
  <si>
    <t>LON-058</t>
  </si>
  <si>
    <t>Flame Dancer</t>
  </si>
  <si>
    <t>LON-059</t>
  </si>
  <si>
    <t>Spherous Lady</t>
  </si>
  <si>
    <t>LON-060</t>
  </si>
  <si>
    <t>Lightning Conger</t>
  </si>
  <si>
    <t>LON-061</t>
  </si>
  <si>
    <t>Jowgen the Spiritualist</t>
  </si>
  <si>
    <t>LON-062</t>
  </si>
  <si>
    <t>LON-063</t>
  </si>
  <si>
    <t>Summoner of Illusions</t>
  </si>
  <si>
    <t>LON-064</t>
  </si>
  <si>
    <t>Bazoo the Soul-Eater</t>
  </si>
  <si>
    <t>LON-065</t>
  </si>
  <si>
    <t>LON-066</t>
  </si>
  <si>
    <t>Soul of Purity and Light</t>
  </si>
  <si>
    <t>LON-067</t>
  </si>
  <si>
    <t>Spirit of Flames</t>
  </si>
  <si>
    <t>LON-068</t>
  </si>
  <si>
    <t>Aqua Spirit</t>
  </si>
  <si>
    <t>LON-069</t>
  </si>
  <si>
    <t>The Rock Spirit</t>
  </si>
  <si>
    <t>LON-070</t>
  </si>
  <si>
    <t>Garuda the Wind Spirit</t>
  </si>
  <si>
    <t>LON-071</t>
  </si>
  <si>
    <t>Gilasaurus</t>
  </si>
  <si>
    <t>LON-072</t>
  </si>
  <si>
    <t>Tornado Bird</t>
  </si>
  <si>
    <t>LON-073</t>
  </si>
  <si>
    <t>Dreamsprite</t>
  </si>
  <si>
    <t>LON-074</t>
  </si>
  <si>
    <t>Zombyra the Dark</t>
  </si>
  <si>
    <t>LON-075</t>
  </si>
  <si>
    <t>Supply</t>
  </si>
  <si>
    <t>LON-076</t>
  </si>
  <si>
    <t>LON-077</t>
  </si>
  <si>
    <t>The Last Warrior from Another Planet</t>
  </si>
  <si>
    <t>LON-078</t>
  </si>
  <si>
    <t>Collected Power</t>
  </si>
  <si>
    <t>LON-079</t>
  </si>
  <si>
    <t>Dark Spirit of the Silent</t>
  </si>
  <si>
    <t>LON-080</t>
  </si>
  <si>
    <t>Royal Command</t>
  </si>
  <si>
    <t>LON-081</t>
  </si>
  <si>
    <t>Riryoku Field</t>
  </si>
  <si>
    <t>LON-082</t>
  </si>
  <si>
    <t>Skull Lair</t>
  </si>
  <si>
    <t>LON-083</t>
  </si>
  <si>
    <t>Graverobber's Retribution</t>
  </si>
  <si>
    <t>LON-084</t>
  </si>
  <si>
    <t>Deal of Phantom</t>
  </si>
  <si>
    <t>LON-085</t>
  </si>
  <si>
    <t>LON-086</t>
  </si>
  <si>
    <t>Blind Destruction</t>
  </si>
  <si>
    <t>LON-087</t>
  </si>
  <si>
    <t>The Emperor's Holiday</t>
  </si>
  <si>
    <t>LON-088</t>
  </si>
  <si>
    <t>Destiny Board</t>
  </si>
  <si>
    <t>LON-089</t>
  </si>
  <si>
    <t>Spirit Message "I"</t>
  </si>
  <si>
    <t>LON-090</t>
  </si>
  <si>
    <t>Spirit Message "N"</t>
  </si>
  <si>
    <t>LON-091</t>
  </si>
  <si>
    <t>Spirit Message "A"</t>
  </si>
  <si>
    <t>LON-092</t>
  </si>
  <si>
    <t>Spirit Message "L"</t>
  </si>
  <si>
    <t>LON-093</t>
  </si>
  <si>
    <t>The Dark Door</t>
  </si>
  <si>
    <t>LON-094</t>
  </si>
  <si>
    <t>Spiritualism</t>
  </si>
  <si>
    <t>LON-095</t>
  </si>
  <si>
    <t>Cyclon Laser</t>
  </si>
  <si>
    <t>LON-096</t>
  </si>
  <si>
    <t>Bait Doll</t>
  </si>
  <si>
    <t>LON-097</t>
  </si>
  <si>
    <t>LON-098</t>
  </si>
  <si>
    <t>LON-099</t>
  </si>
  <si>
    <t>Ekibyo Drakmord</t>
  </si>
  <si>
    <t>LON-100</t>
  </si>
  <si>
    <t>Miracle Dig</t>
  </si>
  <si>
    <t>LON-101</t>
  </si>
  <si>
    <t>Dragonic Attack</t>
  </si>
  <si>
    <t>LON-102</t>
  </si>
  <si>
    <t>Spirit Elimination</t>
  </si>
  <si>
    <t>LON-103</t>
  </si>
  <si>
    <t>Vengeful Bog Spirit</t>
  </si>
  <si>
    <t>LON-104</t>
  </si>
  <si>
    <t>BP03-SP15</t>
  </si>
  <si>
    <t>SP15</t>
  </si>
  <si>
    <t>Pack Etoile 2015</t>
  </si>
  <si>
    <t>SP15-FR001</t>
  </si>
  <si>
    <t>SP15-FR002</t>
  </si>
  <si>
    <t>SP15-FR003</t>
  </si>
  <si>
    <t>SP15-FR004</t>
  </si>
  <si>
    <t>SP15-FR005</t>
  </si>
  <si>
    <t>SP15-FR006</t>
  </si>
  <si>
    <t>SP15-FR007</t>
  </si>
  <si>
    <t>SP15-FR008</t>
  </si>
  <si>
    <t>SP15-FR009</t>
  </si>
  <si>
    <t>SP15-FR010</t>
  </si>
  <si>
    <t>SP15-FR011</t>
  </si>
  <si>
    <t>SP15-FR013</t>
  </si>
  <si>
    <t>Serpent à Fouet Potartiste</t>
  </si>
  <si>
    <t>SP15-FR014</t>
  </si>
  <si>
    <t>SP15-FR015</t>
  </si>
  <si>
    <t>SP15-FR016</t>
  </si>
  <si>
    <t>SP15-FR017</t>
  </si>
  <si>
    <t>SP15-FR018</t>
  </si>
  <si>
    <t>SP15-FR019</t>
  </si>
  <si>
    <t>SP15-FR020</t>
  </si>
  <si>
    <t>SP15-FR021</t>
  </si>
  <si>
    <t>SP15-FR022</t>
  </si>
  <si>
    <t>SP15-FR023</t>
  </si>
  <si>
    <t>SP15-FR024</t>
  </si>
  <si>
    <t>SP15-FR025</t>
  </si>
  <si>
    <t>SP15-FR026</t>
  </si>
  <si>
    <t>SP15-FR027</t>
  </si>
  <si>
    <t>SP15-FR028</t>
  </si>
  <si>
    <t>SP15-FR029</t>
  </si>
  <si>
    <t>SP15-FR030</t>
  </si>
  <si>
    <t>SP15-FR031</t>
  </si>
  <si>
    <t>SP15-FR032</t>
  </si>
  <si>
    <t>SP15-FR033</t>
  </si>
  <si>
    <t>SP15-FR034</t>
  </si>
  <si>
    <t>SP15-FR035</t>
  </si>
  <si>
    <t>SP15-FR037</t>
  </si>
  <si>
    <t>SP15-FR038</t>
  </si>
  <si>
    <t>SP15-FR039</t>
  </si>
  <si>
    <t>SP15-FR040</t>
  </si>
  <si>
    <t>SP15-FR041</t>
  </si>
  <si>
    <t>Festin de la Nature LV5</t>
  </si>
  <si>
    <t>SP15-FR042</t>
  </si>
  <si>
    <t>SP15-FR043</t>
  </si>
  <si>
    <t>SP15-FR044</t>
  </si>
  <si>
    <t>SP15-FR045</t>
  </si>
  <si>
    <t>SP15-FR046</t>
  </si>
  <si>
    <t>SP15-FR047</t>
  </si>
  <si>
    <t>SP15-FR048</t>
  </si>
  <si>
    <t>SP15-FR049</t>
  </si>
  <si>
    <t>SP15-FR012</t>
  </si>
  <si>
    <t>SP15-FR036</t>
  </si>
  <si>
    <t>SP15-FR050</t>
  </si>
  <si>
    <t>DDY-C</t>
  </si>
  <si>
    <t>SDY</t>
  </si>
  <si>
    <t>Deck de Démarrage Yugi (Canadien)</t>
  </si>
  <si>
    <t>DDK-C</t>
  </si>
  <si>
    <t>SDK</t>
  </si>
  <si>
    <t>SDJ</t>
  </si>
  <si>
    <t>Deck de Démarrage Kaiba (Canadien)</t>
  </si>
  <si>
    <t>Starter Deck Yugi</t>
  </si>
  <si>
    <t>Starter Deck Kaiba</t>
  </si>
  <si>
    <t>Starter Deck Joey</t>
  </si>
  <si>
    <t>Starter Deck Pegasus</t>
  </si>
  <si>
    <t>2015-EN003</t>
  </si>
  <si>
    <t>The Twin Kings, Founders of the Empire</t>
  </si>
  <si>
    <t>DDY-C001</t>
  </si>
  <si>
    <t>DDY-C002</t>
  </si>
  <si>
    <t>DDY-C003</t>
  </si>
  <si>
    <t>DDY-C004</t>
  </si>
  <si>
    <t>DDY-C005</t>
  </si>
  <si>
    <t>DDY-C006</t>
  </si>
  <si>
    <t>DDY-C007</t>
  </si>
  <si>
    <t>DDY-C008</t>
  </si>
  <si>
    <t>DDY-C009</t>
  </si>
  <si>
    <t>DDY-C010</t>
  </si>
  <si>
    <t>DDY-C011</t>
  </si>
  <si>
    <t>DDY-C012</t>
  </si>
  <si>
    <t>DDY-C013</t>
  </si>
  <si>
    <t>DDY-C014</t>
  </si>
  <si>
    <t>DDY-C015</t>
  </si>
  <si>
    <t>DDY-C016</t>
  </si>
  <si>
    <t>DDY-C017</t>
  </si>
  <si>
    <t>DDY-C018</t>
  </si>
  <si>
    <t>DDY-C019</t>
  </si>
  <si>
    <t>DDY-C020</t>
  </si>
  <si>
    <t>DDY-C021</t>
  </si>
  <si>
    <t>DDY-C022</t>
  </si>
  <si>
    <t>DDY-C023</t>
  </si>
  <si>
    <t>DDY-C024</t>
  </si>
  <si>
    <t>DDY-C025</t>
  </si>
  <si>
    <t>DDY-C026</t>
  </si>
  <si>
    <t>DDY-C027</t>
  </si>
  <si>
    <t>DDY-C028</t>
  </si>
  <si>
    <t>DDY-C029</t>
  </si>
  <si>
    <t>DDY-C030</t>
  </si>
  <si>
    <t>DDY-C031</t>
  </si>
  <si>
    <t>DDY-C032</t>
  </si>
  <si>
    <t>DDY-C033</t>
  </si>
  <si>
    <t>DDY-C034</t>
  </si>
  <si>
    <t>DDY-C035</t>
  </si>
  <si>
    <t>DDY-C036</t>
  </si>
  <si>
    <t>DDY-C037</t>
  </si>
  <si>
    <t>DDY-C038</t>
  </si>
  <si>
    <t>DDY-C039</t>
  </si>
  <si>
    <t>DDY-C040</t>
  </si>
  <si>
    <t>DDY-C041</t>
  </si>
  <si>
    <t>DDY-C042</t>
  </si>
  <si>
    <t>DDY-C043</t>
  </si>
  <si>
    <t>DDY-C044</t>
  </si>
  <si>
    <t>DDY-C045</t>
  </si>
  <si>
    <t>DDY-C046</t>
  </si>
  <si>
    <t>DDY-C047</t>
  </si>
  <si>
    <t>DDY-C048</t>
  </si>
  <si>
    <t>DDY-C049</t>
  </si>
  <si>
    <t>DDY-C050</t>
  </si>
  <si>
    <t>SDY-001</t>
  </si>
  <si>
    <t>SDY-002</t>
  </si>
  <si>
    <t>SDY-003</t>
  </si>
  <si>
    <t>SDY-004</t>
  </si>
  <si>
    <t>SDY-005</t>
  </si>
  <si>
    <t>SDY-006</t>
  </si>
  <si>
    <t>SDY-007</t>
  </si>
  <si>
    <t>SDY-008</t>
  </si>
  <si>
    <t>SDY-009</t>
  </si>
  <si>
    <t>SDY-010</t>
  </si>
  <si>
    <t>SDY-011</t>
  </si>
  <si>
    <t>Great White</t>
  </si>
  <si>
    <t>SDY-012</t>
  </si>
  <si>
    <t>SDY-013</t>
  </si>
  <si>
    <t>SDY-014</t>
  </si>
  <si>
    <t>SDY-015</t>
  </si>
  <si>
    <t>Doma the Angel of Silence</t>
  </si>
  <si>
    <t>SDY-016</t>
  </si>
  <si>
    <t>SDY-017</t>
  </si>
  <si>
    <t>SDY-018</t>
  </si>
  <si>
    <t>Claw Reacher</t>
  </si>
  <si>
    <t>SDY-019</t>
  </si>
  <si>
    <t>Mystic Clown</t>
  </si>
  <si>
    <t>SDY-020</t>
  </si>
  <si>
    <t>Sword of Dark Destruction</t>
  </si>
  <si>
    <t>SDY-021</t>
  </si>
  <si>
    <t>SDY-022</t>
  </si>
  <si>
    <t>SDY-023</t>
  </si>
  <si>
    <t>Dian Keto the Cure Master</t>
  </si>
  <si>
    <t>SDY-024</t>
  </si>
  <si>
    <t>Ancient Elf</t>
  </si>
  <si>
    <t>SDY-025</t>
  </si>
  <si>
    <t>Magical Ghost</t>
  </si>
  <si>
    <t>SDY-026</t>
  </si>
  <si>
    <t>SDY-027</t>
  </si>
  <si>
    <t>SDY-028</t>
  </si>
  <si>
    <t>SDY-029</t>
  </si>
  <si>
    <t>De-Spell</t>
  </si>
  <si>
    <t>SDY-030</t>
  </si>
  <si>
    <t>SDY-031</t>
  </si>
  <si>
    <t>SDY-032</t>
  </si>
  <si>
    <t>SDY-033</t>
  </si>
  <si>
    <t>The Stern Mystic</t>
  </si>
  <si>
    <t>SDY-034</t>
  </si>
  <si>
    <t>SDY-035</t>
  </si>
  <si>
    <t>SDY-036</t>
  </si>
  <si>
    <t>Baron of the Fiend Sword</t>
  </si>
  <si>
    <t>SDY-037</t>
  </si>
  <si>
    <t>SDY-038</t>
  </si>
  <si>
    <t>Sorcerer of the Doomed</t>
  </si>
  <si>
    <t>SDY-039</t>
  </si>
  <si>
    <t>Last Will</t>
  </si>
  <si>
    <t>SDY-040</t>
  </si>
  <si>
    <t>SDY-041</t>
  </si>
  <si>
    <t>SDY-042</t>
  </si>
  <si>
    <t>SDY-043</t>
  </si>
  <si>
    <t>Trap Master</t>
  </si>
  <si>
    <t>SDY-044</t>
  </si>
  <si>
    <t>SDY-045</t>
  </si>
  <si>
    <t>SDY-046</t>
  </si>
  <si>
    <t>SDY-047</t>
  </si>
  <si>
    <t>Reverse Trap</t>
  </si>
  <si>
    <t>SDY-048</t>
  </si>
  <si>
    <t>SDY-049</t>
  </si>
  <si>
    <t>Castle Walls</t>
  </si>
  <si>
    <t>SDY-050</t>
  </si>
  <si>
    <t>DDK-C001</t>
  </si>
  <si>
    <t>DDK-C002</t>
  </si>
  <si>
    <t>DDK-C003</t>
  </si>
  <si>
    <t>DDK-C004</t>
  </si>
  <si>
    <t>DDK-C005</t>
  </si>
  <si>
    <t>DDK-C006</t>
  </si>
  <si>
    <t>DDK-C007</t>
  </si>
  <si>
    <t>DDK-C008</t>
  </si>
  <si>
    <t>DDK-C009</t>
  </si>
  <si>
    <t>DDK-C010</t>
  </si>
  <si>
    <t>DDK-C011</t>
  </si>
  <si>
    <t>DDK-C012</t>
  </si>
  <si>
    <t>DDK-C013</t>
  </si>
  <si>
    <t>DDK-C014</t>
  </si>
  <si>
    <t>DDK-C015</t>
  </si>
  <si>
    <t>DDK-C016</t>
  </si>
  <si>
    <t>DDK-C017</t>
  </si>
  <si>
    <t>DDK-C018</t>
  </si>
  <si>
    <t>DDK-C019</t>
  </si>
  <si>
    <t>DDK-C020</t>
  </si>
  <si>
    <t>DDK-C021</t>
  </si>
  <si>
    <t>DDK-C022</t>
  </si>
  <si>
    <t>DDK-C023</t>
  </si>
  <si>
    <t>DDK-C024</t>
  </si>
  <si>
    <t>DDK-C025</t>
  </si>
  <si>
    <t>DDK-C026</t>
  </si>
  <si>
    <t>DDK-C027</t>
  </si>
  <si>
    <t>DDK-C028</t>
  </si>
  <si>
    <t>DDK-C029</t>
  </si>
  <si>
    <t>DDK-C030</t>
  </si>
  <si>
    <t>DDK-C031</t>
  </si>
  <si>
    <t>DDK-C032</t>
  </si>
  <si>
    <t>DDK-C033</t>
  </si>
  <si>
    <t>DDK-C034</t>
  </si>
  <si>
    <t>DDK-C035</t>
  </si>
  <si>
    <t>DDK-C036</t>
  </si>
  <si>
    <t>DDK-C037</t>
  </si>
  <si>
    <t>DDK-C038</t>
  </si>
  <si>
    <t>DDK-C039</t>
  </si>
  <si>
    <t>DDK-C040</t>
  </si>
  <si>
    <t>DDK-C041</t>
  </si>
  <si>
    <t>DDK-C042</t>
  </si>
  <si>
    <t>DDK-C043</t>
  </si>
  <si>
    <t>DDK-C044</t>
  </si>
  <si>
    <t>DDK-C045</t>
  </si>
  <si>
    <t>DDK-C046</t>
  </si>
  <si>
    <t>DDK-C047</t>
  </si>
  <si>
    <t>DDK-C048</t>
  </si>
  <si>
    <t>DDK-C049</t>
  </si>
  <si>
    <t>DDK-C050</t>
  </si>
  <si>
    <t>SDK-001</t>
  </si>
  <si>
    <t>SDK-002</t>
  </si>
  <si>
    <t>SDK-003</t>
  </si>
  <si>
    <t>SDK-004</t>
  </si>
  <si>
    <t>The Wicked Worm Beast</t>
  </si>
  <si>
    <t>SDK-005</t>
  </si>
  <si>
    <t>Battle Ox</t>
  </si>
  <si>
    <t>SDK-006</t>
  </si>
  <si>
    <t>Koumori Dragon</t>
  </si>
  <si>
    <t>SDK-007</t>
  </si>
  <si>
    <t>Judge Man</t>
  </si>
  <si>
    <t>SDK-008</t>
  </si>
  <si>
    <t>Rogue Doll</t>
  </si>
  <si>
    <t>SDK-009</t>
  </si>
  <si>
    <t>SDK-010</t>
  </si>
  <si>
    <t>SDK-011</t>
  </si>
  <si>
    <t>SDK-012</t>
  </si>
  <si>
    <t>Mystic Horseman</t>
  </si>
  <si>
    <t>SDK-013</t>
  </si>
  <si>
    <t>SDK-014</t>
  </si>
  <si>
    <t>Dark Titan of Terror</t>
  </si>
  <si>
    <t>SDK-015</t>
  </si>
  <si>
    <t>Dark Assailant</t>
  </si>
  <si>
    <t>SDK-016</t>
  </si>
  <si>
    <t>Master &amp; Expert</t>
  </si>
  <si>
    <t>SDK-017</t>
  </si>
  <si>
    <t>Unknown Warrior of Fiend</t>
  </si>
  <si>
    <t>SDK-018</t>
  </si>
  <si>
    <t>SDK-019</t>
  </si>
  <si>
    <t>Ogre of the Black Shadow</t>
  </si>
  <si>
    <t>SDK-020</t>
  </si>
  <si>
    <t>SDK-021</t>
  </si>
  <si>
    <t>Invigoration</t>
  </si>
  <si>
    <t>SDK-022</t>
  </si>
  <si>
    <t>SDK-023</t>
  </si>
  <si>
    <t>SDK-024</t>
  </si>
  <si>
    <t>Ryu-Kishin Powered</t>
  </si>
  <si>
    <t>SDK-025</t>
  </si>
  <si>
    <t>Swordstalker</t>
  </si>
  <si>
    <t>SDK-026</t>
  </si>
  <si>
    <t>SDK-027</t>
  </si>
  <si>
    <t>Rude Kaiser</t>
  </si>
  <si>
    <t>SDK-028</t>
  </si>
  <si>
    <t>Destroyer Golem</t>
  </si>
  <si>
    <t>SDK-029</t>
  </si>
  <si>
    <t>SDK-030</t>
  </si>
  <si>
    <t>D. Human</t>
  </si>
  <si>
    <t>SDK-031</t>
  </si>
  <si>
    <t>SDK-032</t>
  </si>
  <si>
    <t>SDK-033</t>
  </si>
  <si>
    <t>SDK-034</t>
  </si>
  <si>
    <t>SDK-035</t>
  </si>
  <si>
    <t>SDK-036</t>
  </si>
  <si>
    <t>SDK-037</t>
  </si>
  <si>
    <t>The Inexperienced Spy</t>
  </si>
  <si>
    <t>SDK-038</t>
  </si>
  <si>
    <t>SDK-039</t>
  </si>
  <si>
    <t>Ancient Telescope</t>
  </si>
  <si>
    <t>SDK-040</t>
  </si>
  <si>
    <t>Just Desserts</t>
  </si>
  <si>
    <t>SDK-041</t>
  </si>
  <si>
    <t>SDK-042</t>
  </si>
  <si>
    <t>SDK-043</t>
  </si>
  <si>
    <t>Mysterious Puppeteer</t>
  </si>
  <si>
    <t>SDK-044</t>
  </si>
  <si>
    <t>SDK-045</t>
  </si>
  <si>
    <t>SDK-046</t>
  </si>
  <si>
    <t>SDK-047</t>
  </si>
  <si>
    <t>SDK-048</t>
  </si>
  <si>
    <t>SDK-049</t>
  </si>
  <si>
    <t>SDK-050</t>
  </si>
  <si>
    <t>SDJ-001</t>
  </si>
  <si>
    <t>SDJ-002</t>
  </si>
  <si>
    <t>SDJ-003</t>
  </si>
  <si>
    <t>SDJ-004</t>
  </si>
  <si>
    <t>SDJ-005</t>
  </si>
  <si>
    <t>SDJ-006</t>
  </si>
  <si>
    <t>SDJ-007</t>
  </si>
  <si>
    <t>SDJ-008</t>
  </si>
  <si>
    <t>7 Colored Fish</t>
  </si>
  <si>
    <t>SDJ-009</t>
  </si>
  <si>
    <t>SDJ-010</t>
  </si>
  <si>
    <t>SDJ-011</t>
  </si>
  <si>
    <t>SDJ-012</t>
  </si>
  <si>
    <t>SDJ-013</t>
  </si>
  <si>
    <t>SDJ-014</t>
  </si>
  <si>
    <t>Milus Radiant</t>
  </si>
  <si>
    <t>SDJ-015</t>
  </si>
  <si>
    <t>SDJ-016</t>
  </si>
  <si>
    <t>SDJ-017</t>
  </si>
  <si>
    <t>SDJ-018</t>
  </si>
  <si>
    <t>SDJ-019</t>
  </si>
  <si>
    <t>SDJ-020</t>
  </si>
  <si>
    <t>Princess of Tsurugi</t>
  </si>
  <si>
    <t>SDJ-021</t>
  </si>
  <si>
    <t>SDJ-022</t>
  </si>
  <si>
    <t>SDJ-023</t>
  </si>
  <si>
    <t>SDJ-024</t>
  </si>
  <si>
    <t>SDJ-025</t>
  </si>
  <si>
    <t>SDJ-026</t>
  </si>
  <si>
    <t>SDJ-027</t>
  </si>
  <si>
    <t>SDJ-028</t>
  </si>
  <si>
    <t>SDJ-029</t>
  </si>
  <si>
    <t>SDJ-030</t>
  </si>
  <si>
    <t>SDJ-031</t>
  </si>
  <si>
    <t>Block Attack</t>
  </si>
  <si>
    <t>SDJ-032</t>
  </si>
  <si>
    <t>SDJ-033</t>
  </si>
  <si>
    <t>SDJ-034</t>
  </si>
  <si>
    <t>SDJ-035</t>
  </si>
  <si>
    <t>SDJ-036</t>
  </si>
  <si>
    <t>SDJ-037</t>
  </si>
  <si>
    <t>SDJ-038</t>
  </si>
  <si>
    <t>SDJ-039</t>
  </si>
  <si>
    <t>SDJ-040</t>
  </si>
  <si>
    <t>Shield &amp; Sword</t>
  </si>
  <si>
    <t>SDJ-041</t>
  </si>
  <si>
    <t>SDJ-042</t>
  </si>
  <si>
    <t>SDJ-043</t>
  </si>
  <si>
    <t>SDJ-044</t>
  </si>
  <si>
    <t>SDJ-045</t>
  </si>
  <si>
    <t>SDJ-046</t>
  </si>
  <si>
    <t>SDJ-047</t>
  </si>
  <si>
    <t>SDJ-048</t>
  </si>
  <si>
    <t>SDJ-049</t>
  </si>
  <si>
    <t>SDJ-050</t>
  </si>
  <si>
    <t>SDP-001</t>
  </si>
  <si>
    <t>SDP-002</t>
  </si>
  <si>
    <t>SDP-003</t>
  </si>
  <si>
    <t>SDP-004</t>
  </si>
  <si>
    <t>Illusionist Faceless Mage</t>
  </si>
  <si>
    <t>SDP-005</t>
  </si>
  <si>
    <t>SDP-006</t>
  </si>
  <si>
    <t>SDP-007</t>
  </si>
  <si>
    <t>SDP-008</t>
  </si>
  <si>
    <t>SDP-009</t>
  </si>
  <si>
    <t>Toon Alligator</t>
  </si>
  <si>
    <t>SDP-010</t>
  </si>
  <si>
    <t>SDP-011</t>
  </si>
  <si>
    <t>SDP-012</t>
  </si>
  <si>
    <t>SDP-013</t>
  </si>
  <si>
    <t>SDP-014</t>
  </si>
  <si>
    <t>Witch of the Black Forest</t>
  </si>
  <si>
    <t>SDP-015</t>
  </si>
  <si>
    <t>SDP-016</t>
  </si>
  <si>
    <t>SDP-017</t>
  </si>
  <si>
    <t>Dream Clown</t>
  </si>
  <si>
    <t>SDP-018</t>
  </si>
  <si>
    <t>SDP-019</t>
  </si>
  <si>
    <t>SDP-020</t>
  </si>
  <si>
    <t>SDP-021</t>
  </si>
  <si>
    <t>SDP-022</t>
  </si>
  <si>
    <t>SDP-023</t>
  </si>
  <si>
    <t>SDP-024</t>
  </si>
  <si>
    <t>SDP-025</t>
  </si>
  <si>
    <t>SDP-026</t>
  </si>
  <si>
    <t>SDP-027</t>
  </si>
  <si>
    <t>SDP-028</t>
  </si>
  <si>
    <t>SDP-029</t>
  </si>
  <si>
    <t>SDP-030</t>
  </si>
  <si>
    <t>SDP-031</t>
  </si>
  <si>
    <t>SDP-032</t>
  </si>
  <si>
    <t>Typhon D'espace Mystique</t>
  </si>
  <si>
    <t>SDP-033</t>
  </si>
  <si>
    <t>SDP-034</t>
  </si>
  <si>
    <t>SDP-035</t>
  </si>
  <si>
    <t>SDP-036</t>
  </si>
  <si>
    <t>SDP-037</t>
  </si>
  <si>
    <t>SDP-038</t>
  </si>
  <si>
    <t>SDP-039</t>
  </si>
  <si>
    <t>Ring of Magnetism</t>
  </si>
  <si>
    <t>SDP-040</t>
  </si>
  <si>
    <t>SDP-041</t>
  </si>
  <si>
    <t>SDP-042</t>
  </si>
  <si>
    <t>SDP-043</t>
  </si>
  <si>
    <t>SDP-044</t>
  </si>
  <si>
    <t>SDP-045</t>
  </si>
  <si>
    <t>SDP-046</t>
  </si>
  <si>
    <t>SDP-047</t>
  </si>
  <si>
    <t>Robbin' Goblin</t>
  </si>
  <si>
    <t>SDP-048</t>
  </si>
  <si>
    <t>SDP-049</t>
  </si>
  <si>
    <t>SDP-050</t>
  </si>
  <si>
    <t>Gryphon Wing</t>
  </si>
  <si>
    <t>Statut</t>
  </si>
  <si>
    <t>TKN4-EN025</t>
  </si>
  <si>
    <t>Token (Yusei)</t>
  </si>
  <si>
    <t>JUMP-EN073</t>
  </si>
  <si>
    <t>JUMP-EN074</t>
  </si>
  <si>
    <t>Frightfur Tiger</t>
  </si>
  <si>
    <t>Beast-Eyes Pendulum Dragon</t>
  </si>
  <si>
    <t>YZ07</t>
  </si>
  <si>
    <t>YF08</t>
  </si>
  <si>
    <t>YZ07-EN001</t>
  </si>
  <si>
    <t>YF08-EN001</t>
  </si>
  <si>
    <t>Number 23: Lancelot, Dark Knight of the Underworld</t>
  </si>
  <si>
    <t>Beelzeus of the Diabolic Dragons</t>
  </si>
  <si>
    <t>NUMH-DRLG-THSF-WSUP-DRL2</t>
  </si>
  <si>
    <t>DRL2</t>
  </si>
  <si>
    <t>Les Dragons de Légende 2</t>
  </si>
  <si>
    <t>DRL2-FR001</t>
  </si>
  <si>
    <t>Chevalier du Destin Timée</t>
  </si>
  <si>
    <t>DRL2-FR002</t>
  </si>
  <si>
    <t>Chevalier Légendaire Critias</t>
  </si>
  <si>
    <t>DRL2-FR003</t>
  </si>
  <si>
    <t>Dragon du Virus Maudit</t>
  </si>
  <si>
    <t>DRL2-FR004</t>
  </si>
  <si>
    <t>Dragon Explosion du Tyran</t>
  </si>
  <si>
    <t>DRL2-FR005</t>
  </si>
  <si>
    <t>Dragon Force de Miroir</t>
  </si>
  <si>
    <t>DRL2-FR006</t>
  </si>
  <si>
    <t>Le Croc de Critias</t>
  </si>
  <si>
    <t>DRL2-FR007</t>
  </si>
  <si>
    <t>Aile Tyran</t>
  </si>
  <si>
    <t>DRL2-FR008</t>
  </si>
  <si>
    <t>Chevalier Légendaire Hermocrate</t>
  </si>
  <si>
    <t>DRL2-FR009</t>
  </si>
  <si>
    <t>Marteau de Magie Temporelle</t>
  </si>
  <si>
    <t>DRL2-FR010</t>
  </si>
  <si>
    <t>Canon à Roquettes Hermocrate</t>
  </si>
  <si>
    <t>DRL2-FR011</t>
  </si>
  <si>
    <t>La Déesse Archère - Artémis</t>
  </si>
  <si>
    <t>DRL2-FR012</t>
  </si>
  <si>
    <t>Epée de Dragon Noir aux Yeux Rouges</t>
  </si>
  <si>
    <t>DRL2-FR013</t>
  </si>
  <si>
    <t>La Griffe d'Hermocrate</t>
  </si>
  <si>
    <t>DRL2-FR014</t>
  </si>
  <si>
    <t>Araignée à Roulette</t>
  </si>
  <si>
    <t>DRL2-FR015</t>
  </si>
  <si>
    <t>Entrave du Double Bras Magique</t>
  </si>
  <si>
    <t>DRL2-FR016</t>
  </si>
  <si>
    <t>Seigneur du Rouge</t>
  </si>
  <si>
    <t>DRL2-FR017</t>
  </si>
  <si>
    <t>Transmigration des Yeux Rouges</t>
  </si>
  <si>
    <t>DRL2-FR018</t>
  </si>
  <si>
    <t>Paladin du Dragon Noir</t>
  </si>
  <si>
    <t>DRL2-FR019</t>
  </si>
  <si>
    <t>Rituel du Dragon Noir</t>
  </si>
  <si>
    <t>DRL2-FR020</t>
  </si>
  <si>
    <t>Esprit des Yeux Rouges</t>
  </si>
  <si>
    <t>DRL2-FR021</t>
  </si>
  <si>
    <t>Brûlure des Yeux Rouges</t>
  </si>
  <si>
    <t>DRL2-FR022</t>
  </si>
  <si>
    <t>Golem Rouages Ancients Toon</t>
  </si>
  <si>
    <t>DRL2-FR023</t>
  </si>
  <si>
    <t>Royaume Toon</t>
  </si>
  <si>
    <t>DRL2-FR024</t>
  </si>
  <si>
    <t>Rembobinage Toon</t>
  </si>
  <si>
    <t>DRL2-FR025</t>
  </si>
  <si>
    <t>Ombre Toon</t>
  </si>
  <si>
    <t>DRL2-FR026</t>
  </si>
  <si>
    <t>Main Comique</t>
  </si>
  <si>
    <t>DRL2-FR027</t>
  </si>
  <si>
    <t>Doppelganger le Mimétique</t>
  </si>
  <si>
    <t>DRL2-FR028</t>
  </si>
  <si>
    <t>Masque Toon</t>
  </si>
  <si>
    <t>DRL2-FR029</t>
  </si>
  <si>
    <t>Mallette Toon</t>
  </si>
  <si>
    <t>DRL2-FR030</t>
  </si>
  <si>
    <t>Piècorma, Princesse de la Prédiction</t>
  </si>
  <si>
    <t>DRL2-FR031</t>
  </si>
  <si>
    <t>Pétalelfe, Princesse de la Prédiction</t>
  </si>
  <si>
    <t>DRL2-FR032</t>
  </si>
  <si>
    <t>Astromorrigan, Princesse de la Prédiction</t>
  </si>
  <si>
    <t>DRL2-FR033</t>
  </si>
  <si>
    <t>Flèchylphe, Princesse de la Prédiction</t>
  </si>
  <si>
    <t>DRL2-FR034</t>
  </si>
  <si>
    <t>Cristaldine, Princesse de la Prédiction</t>
  </si>
  <si>
    <t>DRL2-FR035</t>
  </si>
  <si>
    <t>Tarotrayon, Princesse de la Prédiction</t>
  </si>
  <si>
    <t>DRL2-FR036</t>
  </si>
  <si>
    <t>Rituel de la Prédiction</t>
  </si>
  <si>
    <t>DRL2-FR037</t>
  </si>
  <si>
    <t>Catastrophe du Chat Noir</t>
  </si>
  <si>
    <t>DRL2-FR038</t>
  </si>
  <si>
    <t>Réutilisation de Retournement</t>
  </si>
  <si>
    <t>DRL2-FR039</t>
  </si>
  <si>
    <t>Aquactrice Tétra</t>
  </si>
  <si>
    <t>DRL2-FR040</t>
  </si>
  <si>
    <t>Aquactrice Guppy</t>
  </si>
  <si>
    <t>DRL2-FR041</t>
  </si>
  <si>
    <t>Aquactrice Arowana</t>
  </si>
  <si>
    <t>DRL2-FR042</t>
  </si>
  <si>
    <t>Scène d'Aquarium</t>
  </si>
  <si>
    <t>DRL2-FR043</t>
  </si>
  <si>
    <t>Plateau d'Aquarium</t>
  </si>
  <si>
    <t>DRL2-FR044</t>
  </si>
  <si>
    <t>Lumière d'Aquarium</t>
  </si>
  <si>
    <t>DRL2-FR045</t>
  </si>
  <si>
    <t>Histoire Aqua - Urashima</t>
  </si>
  <si>
    <t>DCR000</t>
  </si>
  <si>
    <t>DCR001</t>
  </si>
  <si>
    <t>DCR002</t>
  </si>
  <si>
    <t>DCR003</t>
  </si>
  <si>
    <t>DCR004</t>
  </si>
  <si>
    <t>DCR005</t>
  </si>
  <si>
    <t>DCR006</t>
  </si>
  <si>
    <t>DCR007</t>
  </si>
  <si>
    <t>DCR008</t>
  </si>
  <si>
    <t>DCR009</t>
  </si>
  <si>
    <t>DCR010</t>
  </si>
  <si>
    <t>DCR011</t>
  </si>
  <si>
    <t>DCR012</t>
  </si>
  <si>
    <t>DCR013</t>
  </si>
  <si>
    <t>DCR014</t>
  </si>
  <si>
    <t>DCR015</t>
  </si>
  <si>
    <t>DCR016</t>
  </si>
  <si>
    <t>DCR017</t>
  </si>
  <si>
    <t>DCR018</t>
  </si>
  <si>
    <t>DCR019</t>
  </si>
  <si>
    <t>DCR020</t>
  </si>
  <si>
    <t>DCR021</t>
  </si>
  <si>
    <t>DCR022</t>
  </si>
  <si>
    <t>DCR023</t>
  </si>
  <si>
    <t>DCR024</t>
  </si>
  <si>
    <t>DCR025</t>
  </si>
  <si>
    <t>DCR026</t>
  </si>
  <si>
    <t>DCR027</t>
  </si>
  <si>
    <t>DCR028</t>
  </si>
  <si>
    <t>DCR029</t>
  </si>
  <si>
    <t>DCR030</t>
  </si>
  <si>
    <t>DCR031</t>
  </si>
  <si>
    <t>DCR032</t>
  </si>
  <si>
    <t>DCR033</t>
  </si>
  <si>
    <t>DCR034</t>
  </si>
  <si>
    <t>DCR035</t>
  </si>
  <si>
    <t>DCR036</t>
  </si>
  <si>
    <t>DCR037</t>
  </si>
  <si>
    <t>DCR038</t>
  </si>
  <si>
    <t>DCR039</t>
  </si>
  <si>
    <t>DCR040</t>
  </si>
  <si>
    <t>DCR041</t>
  </si>
  <si>
    <t>DCR042</t>
  </si>
  <si>
    <t>DCR043</t>
  </si>
  <si>
    <t>DCR044</t>
  </si>
  <si>
    <t>DCR045</t>
  </si>
  <si>
    <t>DCR046</t>
  </si>
  <si>
    <t>DCR047</t>
  </si>
  <si>
    <t>DCR048</t>
  </si>
  <si>
    <t>DCR049</t>
  </si>
  <si>
    <t>DCR050</t>
  </si>
  <si>
    <t>DCR051</t>
  </si>
  <si>
    <t>DCR052</t>
  </si>
  <si>
    <t>DCR053</t>
  </si>
  <si>
    <t>DCR054</t>
  </si>
  <si>
    <t>DCR055</t>
  </si>
  <si>
    <t>DCR056</t>
  </si>
  <si>
    <t>DCR057</t>
  </si>
  <si>
    <t>DCR058</t>
  </si>
  <si>
    <t>DCR059</t>
  </si>
  <si>
    <t>DCR060</t>
  </si>
  <si>
    <t>DCR061</t>
  </si>
  <si>
    <t>DCR062</t>
  </si>
  <si>
    <t>DCR063</t>
  </si>
  <si>
    <t>DCR064</t>
  </si>
  <si>
    <t>DCR065</t>
  </si>
  <si>
    <t>DCR066</t>
  </si>
  <si>
    <t>DCR067</t>
  </si>
  <si>
    <t>DCR068</t>
  </si>
  <si>
    <t>DCR069</t>
  </si>
  <si>
    <t>DCR070</t>
  </si>
  <si>
    <t>DCR071</t>
  </si>
  <si>
    <t>DCR072</t>
  </si>
  <si>
    <t>DCR073</t>
  </si>
  <si>
    <t>DCR074</t>
  </si>
  <si>
    <t>DCR075</t>
  </si>
  <si>
    <t>DCR076</t>
  </si>
  <si>
    <t>DCR077</t>
  </si>
  <si>
    <t>DCR078</t>
  </si>
  <si>
    <t>DCR079</t>
  </si>
  <si>
    <t>DCR080</t>
  </si>
  <si>
    <t>DCR081</t>
  </si>
  <si>
    <t>DCR082</t>
  </si>
  <si>
    <t>DCR083</t>
  </si>
  <si>
    <t>DCR084</t>
  </si>
  <si>
    <t>DCR085</t>
  </si>
  <si>
    <t>DCR086</t>
  </si>
  <si>
    <t>DCR087</t>
  </si>
  <si>
    <t>DCR088</t>
  </si>
  <si>
    <t>DCR089</t>
  </si>
  <si>
    <t>DCR090</t>
  </si>
  <si>
    <t>DCR091</t>
  </si>
  <si>
    <t>DCR092</t>
  </si>
  <si>
    <t>DCR093</t>
  </si>
  <si>
    <t>DCR094</t>
  </si>
  <si>
    <t>DCR095</t>
  </si>
  <si>
    <t>DCR096</t>
  </si>
  <si>
    <t>DCR097</t>
  </si>
  <si>
    <t>DCR098</t>
  </si>
  <si>
    <t>DCR099</t>
  </si>
  <si>
    <t>DCR100</t>
  </si>
  <si>
    <t>DCR101</t>
  </si>
  <si>
    <t>DCR102</t>
  </si>
  <si>
    <t>DCR103</t>
  </si>
  <si>
    <t>DCR104</t>
  </si>
  <si>
    <t>DCR105</t>
  </si>
  <si>
    <t>CROS-FRAE1</t>
  </si>
  <si>
    <t>CROS-FRAE2</t>
  </si>
  <si>
    <t>CROS-FRAE3</t>
  </si>
  <si>
    <t>Yeux d'Hésitation</t>
  </si>
  <si>
    <t>CROS-FRAE4</t>
  </si>
  <si>
    <t>Le Retour des Yeux Rouges</t>
  </si>
  <si>
    <t>SECE-CROS-CORE-</t>
  </si>
  <si>
    <t>CORE</t>
  </si>
  <si>
    <t>Le Choc des Rebellions</t>
  </si>
  <si>
    <t>CORE-FR000</t>
  </si>
  <si>
    <t>Dragons Célestes de Draconia</t>
  </si>
  <si>
    <t>CORE-FR001</t>
  </si>
  <si>
    <t>Dragon Carapace Mystère</t>
  </si>
  <si>
    <t>CORE-FR002</t>
  </si>
  <si>
    <t>Risebell l'Invocateur</t>
  </si>
  <si>
    <t>CORE-FR003</t>
  </si>
  <si>
    <t>Magicien Xiangke</t>
  </si>
  <si>
    <t>CORE-FR004</t>
  </si>
  <si>
    <t>Magicien Xiangsheng</t>
  </si>
  <si>
    <t>CORE-FR005</t>
  </si>
  <si>
    <t>Chameaunigo Potartiste</t>
  </si>
  <si>
    <t>CORE-FR006</t>
  </si>
  <si>
    <t>Goritambour Potartiste</t>
  </si>
  <si>
    <t>CORE-FR007</t>
  </si>
  <si>
    <t>Chalumeau Samouraï Supralourd</t>
  </si>
  <si>
    <t>CORE-FR008</t>
  </si>
  <si>
    <t>Opéra la Diva de la Musique</t>
  </si>
  <si>
    <t>CORE-FR009</t>
  </si>
  <si>
    <t>Tamtam la Diva de la Musique</t>
  </si>
  <si>
    <t>CORE-FR010</t>
  </si>
  <si>
    <t>Souris Peluchimal</t>
  </si>
  <si>
    <t>CORE-FR011</t>
  </si>
  <si>
    <t>D/D Pandore</t>
  </si>
  <si>
    <t>CORE-FR012</t>
  </si>
  <si>
    <t>Rose de Cristal</t>
  </si>
  <si>
    <t>CORE-FR013</t>
  </si>
  <si>
    <t>Raidraptor - Pie-Grièche Frisottante</t>
  </si>
  <si>
    <t>CORE-FR014</t>
  </si>
  <si>
    <t>Raidraptor - Pie-Grièche Chantante</t>
  </si>
  <si>
    <t>CORE-FR015</t>
  </si>
  <si>
    <t>Jongleur de Dommages Mageartiste</t>
  </si>
  <si>
    <t>CORE-FR016</t>
  </si>
  <si>
    <t>Mangeur de Flammes Mageartiste</t>
  </si>
  <si>
    <t>CORE-FR017</t>
  </si>
  <si>
    <t>Tour de Chapeau Mageartiste</t>
  </si>
  <si>
    <t>CORE-FR018</t>
  </si>
  <si>
    <t>Clown Farceur Mageartiste</t>
  </si>
  <si>
    <t>CORE-FR019</t>
  </si>
  <si>
    <t>Lanceur à Echasses Mageartiste</t>
  </si>
  <si>
    <t>CORE-FR020</t>
  </si>
  <si>
    <t>Dragon Flamboyant Noir aux Yeux Rouges</t>
  </si>
  <si>
    <t>CORE-FR021</t>
  </si>
  <si>
    <t>Pierre Noire Légendaire</t>
  </si>
  <si>
    <t>CORE-FR022</t>
  </si>
  <si>
    <t>Dragon de Métal Noir</t>
  </si>
  <si>
    <t>CORE-FR023</t>
  </si>
  <si>
    <t>Archdémon d'Eclairs aux Yeux Rouges</t>
  </si>
  <si>
    <t>CORE-FR024</t>
  </si>
  <si>
    <t>Veilleur du Sanctuaire</t>
  </si>
  <si>
    <t>CORE-FR025</t>
  </si>
  <si>
    <t>Luster Pendule, le Dracossassin</t>
  </si>
  <si>
    <t>CORE-FR026</t>
  </si>
  <si>
    <t>Ecuyer Chevaliardent</t>
  </si>
  <si>
    <t>CORE-FR027</t>
  </si>
  <si>
    <t>Croisé Chevaliardent</t>
  </si>
  <si>
    <t>CORE-FR028</t>
  </si>
  <si>
    <t>Templier Chevaliardent</t>
  </si>
  <si>
    <t>CORE-FR029</t>
  </si>
  <si>
    <t>Paladin Chevaliardent</t>
  </si>
  <si>
    <t>CORE-FR030</t>
  </si>
  <si>
    <t>Margrave Chevaliardent</t>
  </si>
  <si>
    <t>CORE-FR031</t>
  </si>
  <si>
    <t>Galant Chevaliardent</t>
  </si>
  <si>
    <t>CORE-FR032</t>
  </si>
  <si>
    <t>Lancier Chevaliardent</t>
  </si>
  <si>
    <t>CORE-FR033</t>
  </si>
  <si>
    <t>Champion Chevaliardent</t>
  </si>
  <si>
    <t>CORE-FR034</t>
  </si>
  <si>
    <t>Jasmin Arômage</t>
  </si>
  <si>
    <t>CORE-FR035</t>
  </si>
  <si>
    <t>Cananga Arômage</t>
  </si>
  <si>
    <t>CORE-FR036</t>
  </si>
  <si>
    <t>Romarin Arômage</t>
  </si>
  <si>
    <t>CORE-FR037</t>
  </si>
  <si>
    <t>Bergamote Arômage</t>
  </si>
  <si>
    <t>CORE-FR038</t>
  </si>
  <si>
    <t>Jarre Arômage</t>
  </si>
  <si>
    <t>CORE-FR039</t>
  </si>
  <si>
    <t>Infernoid Décatron</t>
  </si>
  <si>
    <t>CORE-FR040</t>
  </si>
  <si>
    <t>Oiseau de Paradis Perdu</t>
  </si>
  <si>
    <t>CORE-FR041</t>
  </si>
  <si>
    <t>Ravisseuse de Magie</t>
  </si>
  <si>
    <t>CORE-FR042</t>
  </si>
  <si>
    <t>Eccentrick Archdémon</t>
  </si>
  <si>
    <t>CORE-FR043</t>
  </si>
  <si>
    <t>Cyber Dragon Toon</t>
  </si>
  <si>
    <t>CORE-FR044</t>
  </si>
  <si>
    <t>Robobureau 005</t>
  </si>
  <si>
    <t>CORE-FR045</t>
  </si>
  <si>
    <t>Cancrelat Vengeur</t>
  </si>
  <si>
    <t>CORE-FR046</t>
  </si>
  <si>
    <t>D/D/D Oracle Roi d'Arc</t>
  </si>
  <si>
    <t>CORE-FR047</t>
  </si>
  <si>
    <t>Diamant Brillant, Dame Chevalier-Gemmes</t>
  </si>
  <si>
    <t>CORE-FR048</t>
  </si>
  <si>
    <t>Dragon Crâne Noir Archdémon</t>
  </si>
  <si>
    <t>CORE-FR048-UL</t>
  </si>
  <si>
    <t>CORE-FR049</t>
  </si>
  <si>
    <t>Infernoid Tierra</t>
  </si>
  <si>
    <t>CORE-FR049-UL</t>
  </si>
  <si>
    <t>CORE-FR050</t>
  </si>
  <si>
    <t>Ignister Proéminence, le Dracossassin Destructeur</t>
  </si>
  <si>
    <t>CORE-FR050-UL</t>
  </si>
  <si>
    <t>CORE-FR051</t>
  </si>
  <si>
    <t>Dragon de la Rébellion aux Yeux Impairs</t>
  </si>
  <si>
    <t>CORE-FR051-UL</t>
  </si>
  <si>
    <t>CORE-FR052</t>
  </si>
  <si>
    <t>D/D/D Tireur Roi Tell</t>
  </si>
  <si>
    <t>CORE-FR053</t>
  </si>
  <si>
    <t>Magicien Trapèze Mageartiste</t>
  </si>
  <si>
    <t>CORE-FR054</t>
  </si>
  <si>
    <t>Dragon de Métal Flamboyant aux Yeux Rouges</t>
  </si>
  <si>
    <t>CORE-FR054-G</t>
  </si>
  <si>
    <t>CORE-FR054-UL</t>
  </si>
  <si>
    <t>CORE-FR055</t>
  </si>
  <si>
    <t>Pianissimo</t>
  </si>
  <si>
    <t>CORE-FR056</t>
  </si>
  <si>
    <t>Fusion Brillante</t>
  </si>
  <si>
    <t>CORE-FR057</t>
  </si>
  <si>
    <t>Force du Raptor Magie-Rang-Plus</t>
  </si>
  <si>
    <t>CORE-FR058</t>
  </si>
  <si>
    <t>Barrière de Bulles</t>
  </si>
  <si>
    <t>CORE-FR059</t>
  </si>
  <si>
    <t>Fusion aux Yeux Rouges</t>
  </si>
  <si>
    <t>CORE-FR060</t>
  </si>
  <si>
    <t>Cartes de la Pierre Rouge</t>
  </si>
  <si>
    <t>CORE-FR061</t>
  </si>
  <si>
    <t>Phénix d'Enflamment</t>
  </si>
  <si>
    <t>CORE-FR062</t>
  </si>
  <si>
    <t>Jardin d'Arôma</t>
  </si>
  <si>
    <t>CORE-FR063</t>
  </si>
  <si>
    <t>Imaginaire du Vide</t>
  </si>
  <si>
    <t>CORE-FR064</t>
  </si>
  <si>
    <t>Cavalier de Soutien</t>
  </si>
  <si>
    <t>CORE-FR065</t>
  </si>
  <si>
    <t>Arrestation Erronée</t>
  </si>
  <si>
    <t>CORE-FR066</t>
  </si>
  <si>
    <t>CORE-FR067</t>
  </si>
  <si>
    <t>Jeu de la Poule-mouillée</t>
  </si>
  <si>
    <t>CORE-FR068</t>
  </si>
  <si>
    <t>Etincelle Brillante</t>
  </si>
  <si>
    <t>CORE-FR069</t>
  </si>
  <si>
    <t>Raidraptor - Retour</t>
  </si>
  <si>
    <t>CORE-FR070</t>
  </si>
  <si>
    <t>Rafale de Raptor</t>
  </si>
  <si>
    <t>CORE-FR071</t>
  </si>
  <si>
    <t>Boîte de Tours</t>
  </si>
  <si>
    <t>CORE-FR072</t>
  </si>
  <si>
    <t>CORE-FR073</t>
  </si>
  <si>
    <t>Impact Chevaliardent</t>
  </si>
  <si>
    <t>CORE-FR074</t>
  </si>
  <si>
    <t>Vents Humides</t>
  </si>
  <si>
    <t>CORE-FR075</t>
  </si>
  <si>
    <t>Vents Secs</t>
  </si>
  <si>
    <t>CORE-FR076</t>
  </si>
  <si>
    <t>Force de Miroir Violente</t>
  </si>
  <si>
    <t>CORE-FR077</t>
  </si>
  <si>
    <t>Flammes de Furet</t>
  </si>
  <si>
    <t>CORE-FR078</t>
  </si>
  <si>
    <t>Balance du Jugement</t>
  </si>
  <si>
    <t>CORE-FR079</t>
  </si>
  <si>
    <t>Argent Supplémentaire</t>
  </si>
  <si>
    <t>CORE-FR080</t>
  </si>
  <si>
    <t>Effets Secondaires ?</t>
  </si>
  <si>
    <t>CORE-FR081</t>
  </si>
  <si>
    <t>Extinction Programmée</t>
  </si>
  <si>
    <t>CORE-FR082</t>
  </si>
  <si>
    <t>Fermière Kozmo</t>
  </si>
  <si>
    <t>CORE-FR083</t>
  </si>
  <si>
    <t>Bonnesorcière Kozmo</t>
  </si>
  <si>
    <t>CORE-FR084</t>
  </si>
  <si>
    <t>Glisseur Kozmo</t>
  </si>
  <si>
    <t>CORE-FR085</t>
  </si>
  <si>
    <t>Précurseur Kozmo</t>
  </si>
  <si>
    <t>CORE-FR086</t>
  </si>
  <si>
    <t>Kozmoville</t>
  </si>
  <si>
    <t>CORE-FR087</t>
  </si>
  <si>
    <t>Dogoran, Kaiju des Flammes Enragées</t>
  </si>
  <si>
    <t>CORE-FR088</t>
  </si>
  <si>
    <t>Kumongous, Kaiju des Fils Gluants</t>
  </si>
  <si>
    <t>CORE-FR089</t>
  </si>
  <si>
    <t>Au Bord de Kyoutou</t>
  </si>
  <si>
    <t>CORE-FR090</t>
  </si>
  <si>
    <t>Griffe d'Argent Potartiste</t>
  </si>
  <si>
    <t>CORE-FR091</t>
  </si>
  <si>
    <t>Escher le Vassal de Glace</t>
  </si>
  <si>
    <t>CORE-FR092</t>
  </si>
  <si>
    <t>Fusion d'Absorption</t>
  </si>
  <si>
    <t>CORE-FR093</t>
  </si>
  <si>
    <t>Salutigre Potartiste</t>
  </si>
  <si>
    <t>CORE-FR094</t>
  </si>
  <si>
    <t>Ogre Shutendoji Samouraï Supralourd</t>
  </si>
  <si>
    <t>CORE-FR095</t>
  </si>
  <si>
    <t>Kendama Grande Vitesseroid</t>
  </si>
  <si>
    <t>CORE-FR096</t>
  </si>
  <si>
    <t>Dragong</t>
  </si>
  <si>
    <t>CORE-FR097</t>
  </si>
  <si>
    <t>Mandragon</t>
  </si>
  <si>
    <t>CORE-FR098</t>
  </si>
  <si>
    <t>Tatsunoko</t>
  </si>
  <si>
    <t>CORE-FR099</t>
  </si>
  <si>
    <t>Explosion Secrète</t>
  </si>
  <si>
    <t>CORE-FRSP1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</si>
</sst>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C]General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50"/>
      <color theme="1"/>
      <name val="Apple Chancery"/>
      <family val="4"/>
    </font>
    <font>
      <i/>
      <sz val="50"/>
      <color theme="1"/>
      <name val="Apple Chancery"/>
      <family val="4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7" fillId="0" borderId="0"/>
  </cellStyleXfs>
  <cellXfs count="85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Fill="1" applyBorder="1"/>
    <xf numFmtId="0" fontId="0" fillId="0" borderId="6" xfId="0" applyFill="1" applyBorder="1"/>
    <xf numFmtId="0" fontId="0" fillId="0" borderId="15" xfId="0" applyFill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7" fillId="0" borderId="30" xfId="1" applyBorder="1"/>
    <xf numFmtId="164" fontId="7" fillId="0" borderId="0" xfId="1"/>
    <xf numFmtId="164" fontId="7" fillId="0" borderId="0" xfId="1" applyAlignment="1">
      <alignment horizontal="center"/>
    </xf>
    <xf numFmtId="164" fontId="7" fillId="0" borderId="31" xfId="1" applyBorder="1"/>
    <xf numFmtId="164" fontId="7" fillId="0" borderId="32" xfId="1" applyBorder="1"/>
    <xf numFmtId="164" fontId="7" fillId="0" borderId="33" xfId="1" applyBorder="1" applyAlignment="1">
      <alignment horizontal="center"/>
    </xf>
    <xf numFmtId="164" fontId="7" fillId="0" borderId="34" xfId="1" applyBorder="1" applyAlignment="1">
      <alignment horizontal="center"/>
    </xf>
    <xf numFmtId="164" fontId="7" fillId="0" borderId="35" xfId="1" applyBorder="1" applyAlignment="1">
      <alignment horizontal="center"/>
    </xf>
    <xf numFmtId="164" fontId="8" fillId="0" borderId="36" xfId="1" applyFont="1" applyBorder="1" applyAlignment="1">
      <alignment horizontal="center"/>
    </xf>
    <xf numFmtId="164" fontId="8" fillId="0" borderId="37" xfId="1" applyFont="1" applyBorder="1" applyAlignment="1">
      <alignment horizontal="center"/>
    </xf>
    <xf numFmtId="0" fontId="6" fillId="0" borderId="0" xfId="0" applyFont="1" applyFill="1"/>
    <xf numFmtId="0" fontId="4" fillId="4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97"/>
  <sheetViews>
    <sheetView tabSelected="1" workbookViewId="0">
      <pane ySplit="2" topLeftCell="A3" activePane="bottomLeft" state="frozen"/>
      <selection pane="bottomLeft" sqref="A1:B1"/>
    </sheetView>
  </sheetViews>
  <sheetFormatPr defaultColWidth="9.140625" defaultRowHeight="15" x14ac:dyDescent="0.25"/>
  <cols>
    <col min="1" max="1" width="14.7109375" style="27" bestFit="1" customWidth="1"/>
    <col min="2" max="2" width="54.140625" bestFit="1" customWidth="1"/>
    <col min="3" max="3" width="21" style="27" bestFit="1" customWidth="1"/>
    <col min="4" max="4" width="21.85546875" style="27" bestFit="1" customWidth="1"/>
    <col min="5" max="5" width="33.5703125" style="27" bestFit="1" customWidth="1"/>
    <col min="6" max="6" width="29" style="28" bestFit="1" customWidth="1"/>
    <col min="7" max="7" width="10.28515625" style="82" bestFit="1" customWidth="1"/>
    <col min="8" max="8" width="9.140625" customWidth="1"/>
  </cols>
  <sheetData>
    <row r="1" spans="1:9" s="25" customFormat="1" ht="84.75" thickBot="1" x14ac:dyDescent="0.3">
      <c r="A1" s="83" t="s">
        <v>24180</v>
      </c>
      <c r="B1" s="84"/>
      <c r="C1" s="29" t="s">
        <v>24186</v>
      </c>
      <c r="D1" s="59">
        <f>SUM(D3:D1021)</f>
        <v>18777</v>
      </c>
      <c r="E1" s="29" t="s">
        <v>24298</v>
      </c>
      <c r="F1" s="60">
        <f>SUM(E3:E1021)</f>
        <v>0</v>
      </c>
      <c r="G1" s="82"/>
      <c r="I1" s="26"/>
    </row>
    <row r="2" spans="1:9" ht="15.75" thickBot="1" x14ac:dyDescent="0.3">
      <c r="A2" s="30" t="s">
        <v>1180</v>
      </c>
      <c r="B2" s="30" t="s">
        <v>24181</v>
      </c>
      <c r="C2" s="30" t="s">
        <v>24182</v>
      </c>
      <c r="D2" s="30" t="s">
        <v>24184</v>
      </c>
      <c r="E2" s="30" t="s">
        <v>24185</v>
      </c>
      <c r="F2" s="30" t="s">
        <v>24183</v>
      </c>
      <c r="G2" s="30" t="s">
        <v>26482</v>
      </c>
    </row>
    <row r="3" spans="1:9" x14ac:dyDescent="0.25">
      <c r="A3" s="33" t="s">
        <v>24187</v>
      </c>
      <c r="B3" s="6" t="s">
        <v>24188</v>
      </c>
      <c r="C3" s="34" t="s">
        <v>24296</v>
      </c>
      <c r="D3" s="34">
        <f>COUNTIF('LDD-MRD-MDM-SDP-LDC'!A:A,"LDD-*")</f>
        <v>103</v>
      </c>
      <c r="E3" s="34">
        <f>COUNTIFS('LDD-MRD-MDM-SDP-LDC'!A:A,"LDD-*",'LDD-MRD-MDM-SDP-LDC'!F:F,"=X")</f>
        <v>0</v>
      </c>
      <c r="F3" s="35" t="s">
        <v>24297</v>
      </c>
      <c r="G3" s="82" t="str">
        <f>IF(E3=0,"*complet*","")</f>
        <v>*complet*</v>
      </c>
    </row>
    <row r="4" spans="1:9" x14ac:dyDescent="0.25">
      <c r="A4" s="36" t="s">
        <v>24189</v>
      </c>
      <c r="B4" s="1" t="s">
        <v>24190</v>
      </c>
      <c r="C4" s="31" t="s">
        <v>24296</v>
      </c>
      <c r="D4" s="31">
        <f>COUNTIF('LDD.C-MFC-LOD-PGD-DCR'!A:A,"LDD-C*")</f>
        <v>126</v>
      </c>
      <c r="E4" s="31">
        <f>COUNTIFS('LDD.C-MFC-LOD-PGD-DCR'!A:A,"LDD-C*",'LDD.C-MFC-LOD-PGD-DCR'!F:F,"=X")</f>
        <v>0</v>
      </c>
      <c r="F4" s="37" t="s">
        <v>24939</v>
      </c>
      <c r="G4" s="82" t="str">
        <f t="shared" ref="G4:G75" si="0">IF(E4=0,"*complet*","")</f>
        <v>*complet*</v>
      </c>
    </row>
    <row r="5" spans="1:9" x14ac:dyDescent="0.25">
      <c r="A5" s="36" t="s">
        <v>24191</v>
      </c>
      <c r="B5" s="1" t="s">
        <v>24192</v>
      </c>
      <c r="C5" s="31" t="s">
        <v>24296</v>
      </c>
      <c r="D5" s="31">
        <f>COUNTIF('LDD-MRD-MDM-SDP-LDC'!A:A,"MRD-*")</f>
        <v>144</v>
      </c>
      <c r="E5" s="31">
        <f>COUNTIFS('LDD-MRD-MDM-SDP-LDC'!A:A,"MRD-*",'LDD-MRD-MDM-SDP-LDC'!F:F,"=X")</f>
        <v>0</v>
      </c>
      <c r="F5" s="37" t="s">
        <v>24297</v>
      </c>
      <c r="G5" s="82" t="str">
        <f t="shared" si="0"/>
        <v>*complet*</v>
      </c>
    </row>
    <row r="6" spans="1:9" x14ac:dyDescent="0.25">
      <c r="A6" s="36" t="s">
        <v>24193</v>
      </c>
      <c r="B6" s="1" t="s">
        <v>24194</v>
      </c>
      <c r="C6" s="31" t="s">
        <v>24296</v>
      </c>
      <c r="D6" s="31">
        <f>COUNTIF('LDD-MRD-MDM-SDP-LDC'!A:A,"MDM-*")</f>
        <v>131</v>
      </c>
      <c r="E6" s="31">
        <f>COUNTIFS('LDD-MRD-MDM-SDP-LDC'!A:A,"MDM-*",'LDD-MRD-MDM-SDP-LDC'!F:F,"=X")</f>
        <v>0</v>
      </c>
      <c r="F6" s="37" t="s">
        <v>24297</v>
      </c>
      <c r="G6" s="82" t="str">
        <f t="shared" si="0"/>
        <v>*complet*</v>
      </c>
    </row>
    <row r="7" spans="1:9" x14ac:dyDescent="0.25">
      <c r="A7" s="36" t="s">
        <v>24195</v>
      </c>
      <c r="B7" s="1" t="s">
        <v>2514</v>
      </c>
      <c r="C7" s="31" t="s">
        <v>24296</v>
      </c>
      <c r="D7" s="31">
        <f>COUNTIF('LDD-MRD-MDM-SDP-LDC'!A:A,"SDP-*")</f>
        <v>105</v>
      </c>
      <c r="E7" s="31">
        <f>COUNTIFS('LDD-MRD-MDM-SDP-LDC'!A:A,"SDP-*",'LDD-MRD-MDM-SDP-LDC'!F:F,"=X")</f>
        <v>0</v>
      </c>
      <c r="F7" s="37" t="s">
        <v>24297</v>
      </c>
      <c r="G7" s="82" t="str">
        <f t="shared" si="0"/>
        <v>*complet*</v>
      </c>
    </row>
    <row r="8" spans="1:9" x14ac:dyDescent="0.25">
      <c r="A8" s="36" t="s">
        <v>24196</v>
      </c>
      <c r="B8" s="1" t="s">
        <v>24197</v>
      </c>
      <c r="C8" s="31" t="s">
        <v>24296</v>
      </c>
      <c r="D8" s="31">
        <f>COUNTIF('LDD-MRD-MDM-SDP-LDC'!A:A,"LDC-*")</f>
        <v>105</v>
      </c>
      <c r="E8" s="31">
        <f>COUNTIFS('LDD-MRD-MDM-SDP-LDC'!A:A,"LDC-*",'LDD-MRD-MDM-SDP-LDC'!F:F,"=X")</f>
        <v>0</v>
      </c>
      <c r="F8" s="37" t="s">
        <v>24297</v>
      </c>
      <c r="G8" s="82" t="str">
        <f t="shared" si="0"/>
        <v>*complet*</v>
      </c>
    </row>
    <row r="9" spans="1:9" x14ac:dyDescent="0.25">
      <c r="A9" s="36" t="s">
        <v>25190</v>
      </c>
      <c r="B9" s="1" t="s">
        <v>25196</v>
      </c>
      <c r="C9" s="31" t="s">
        <v>24296</v>
      </c>
      <c r="D9" s="31">
        <f>COUNTIF('LOB-SRL-MRL-MRL.E-PSV-LON'!A:A,"LOB-*")</f>
        <v>126</v>
      </c>
      <c r="E9" s="31">
        <f>COUNTIFS('LOB-SRL-MRL-MRL.E-PSV-LON'!A:A,"LOB-*",'LOB-SRL-MRL-MRL.E-PSV-LON'!F:F,"=X")</f>
        <v>0</v>
      </c>
      <c r="F9" s="37" t="s">
        <v>25189</v>
      </c>
      <c r="G9" s="82" t="str">
        <f t="shared" si="0"/>
        <v>*complet*</v>
      </c>
    </row>
    <row r="10" spans="1:9" x14ac:dyDescent="0.25">
      <c r="A10" s="36" t="s">
        <v>25191</v>
      </c>
      <c r="B10" s="1" t="s">
        <v>25197</v>
      </c>
      <c r="C10" s="31" t="s">
        <v>24296</v>
      </c>
      <c r="D10" s="31">
        <f>COUNTIF('LOB-SRL-MRL-MRL.E-PSV-LON'!A:A,"SRL-*")</f>
        <v>104</v>
      </c>
      <c r="E10" s="31">
        <f>COUNTIFS('LOB-SRL-MRL-MRL.E-PSV-LON'!A:A,"SRL-*",'LOB-SRL-MRL-MRL.E-PSV-LON'!F:F,"=X")</f>
        <v>0</v>
      </c>
      <c r="F10" s="37" t="s">
        <v>25189</v>
      </c>
      <c r="G10" s="82" t="str">
        <f t="shared" si="0"/>
        <v>*complet*</v>
      </c>
    </row>
    <row r="11" spans="1:9" x14ac:dyDescent="0.25">
      <c r="A11" s="36" t="s">
        <v>25192</v>
      </c>
      <c r="B11" s="1" t="s">
        <v>25198</v>
      </c>
      <c r="C11" s="31" t="s">
        <v>24296</v>
      </c>
      <c r="D11" s="31">
        <f>COUNTIF('LOB-SRL-MRL-MRL.E-PSV-LON'!A:A,"MRL-0*")+COUNTIF('LOB-SRL-MRL-MRL.E-PSV-LON'!A:A,"MRL-1*")</f>
        <v>104</v>
      </c>
      <c r="E11" s="31">
        <f>COUNTIFS('LOB-SRL-MRL-MRL.E-PSV-LON'!A:A,"MRL-0*",'LOB-SRL-MRL-MRL.E-PSV-LON'!F:F,"=X")+COUNTIFS('LOB-SRL-MRL-MRL.E-PSV-LON'!A:A,"MRL-1*",'LOB-SRL-MRL-MRL.E-PSV-LON'!F:F,"=X")</f>
        <v>0</v>
      </c>
      <c r="F11" s="37" t="s">
        <v>25189</v>
      </c>
      <c r="G11" s="82" t="str">
        <f t="shared" si="0"/>
        <v>*complet*</v>
      </c>
    </row>
    <row r="12" spans="1:9" x14ac:dyDescent="0.25">
      <c r="A12" s="36" t="s">
        <v>25193</v>
      </c>
      <c r="B12" s="1" t="s">
        <v>25199</v>
      </c>
      <c r="C12" s="31" t="s">
        <v>24296</v>
      </c>
      <c r="D12" s="31">
        <f>COUNTIF('LOB-SRL-MRL-MRL.E-PSV-LON'!A:A,"MRL-E*")</f>
        <v>131</v>
      </c>
      <c r="E12" s="31">
        <f>COUNTIFS('LOB-SRL-MRL-MRL.E-PSV-LON'!A:A,"MRL-E*",'LOB-SRL-MRL-MRL.E-PSV-LON'!F:F,"=X")</f>
        <v>0</v>
      </c>
      <c r="F12" s="37" t="s">
        <v>25189</v>
      </c>
      <c r="G12" s="82" t="str">
        <f t="shared" si="0"/>
        <v>*complet*</v>
      </c>
    </row>
    <row r="13" spans="1:9" x14ac:dyDescent="0.25">
      <c r="A13" s="36" t="s">
        <v>25194</v>
      </c>
      <c r="B13" s="1" t="s">
        <v>25200</v>
      </c>
      <c r="C13" s="31" t="s">
        <v>24296</v>
      </c>
      <c r="D13" s="31">
        <f>COUNTIF('LOB-SRL-MRL-MRL.E-PSV-LON'!A:A,"PSV-*")</f>
        <v>105</v>
      </c>
      <c r="E13" s="31">
        <f>COUNTIFS('LOB-SRL-MRL-MRL.E-PSV-LON'!A:A,"PSV-*",'LOB-SRL-MRL-MRL.E-PSV-LON'!F:F,"=X")</f>
        <v>0</v>
      </c>
      <c r="F13" s="37" t="s">
        <v>25189</v>
      </c>
      <c r="G13" s="82" t="str">
        <f t="shared" si="0"/>
        <v>*complet*</v>
      </c>
    </row>
    <row r="14" spans="1:9" x14ac:dyDescent="0.25">
      <c r="A14" s="36" t="s">
        <v>25195</v>
      </c>
      <c r="B14" s="1" t="s">
        <v>25201</v>
      </c>
      <c r="C14" s="31" t="s">
        <v>24296</v>
      </c>
      <c r="D14" s="31">
        <f>COUNTIF('LOB-SRL-MRL-MRL.E-PSV-LON'!A:A,"LON-*")</f>
        <v>105</v>
      </c>
      <c r="E14" s="31">
        <f>COUNTIFS('LOB-SRL-MRL-MRL.E-PSV-LON'!A:A,"LON-*",'LOB-SRL-MRL-MRL.E-PSV-LON'!F:F,"=X")</f>
        <v>0</v>
      </c>
      <c r="F14" s="37" t="s">
        <v>25189</v>
      </c>
      <c r="G14" s="82" t="str">
        <f t="shared" si="0"/>
        <v>*complet*</v>
      </c>
    </row>
    <row r="15" spans="1:9" x14ac:dyDescent="0.25">
      <c r="A15" s="36" t="s">
        <v>24198</v>
      </c>
      <c r="B15" s="1" t="s">
        <v>24199</v>
      </c>
      <c r="C15" s="31" t="s">
        <v>24296</v>
      </c>
      <c r="D15" s="31">
        <f>COUNTIF('LDD.C-MFC-LOD-PGD-DCR'!A:A,"MFC-*")</f>
        <v>108</v>
      </c>
      <c r="E15" s="31">
        <f>COUNTIFS('LDD.C-MFC-LOD-PGD-DCR'!A:A,"MFC-*",'LDD.C-MFC-LOD-PGD-DCR'!F:F,"=X")</f>
        <v>0</v>
      </c>
      <c r="F15" s="37" t="s">
        <v>24939</v>
      </c>
      <c r="G15" s="82" t="str">
        <f t="shared" si="0"/>
        <v>*complet*</v>
      </c>
    </row>
    <row r="16" spans="1:9" x14ac:dyDescent="0.25">
      <c r="A16" s="36" t="s">
        <v>24200</v>
      </c>
      <c r="B16" s="1" t="s">
        <v>24201</v>
      </c>
      <c r="C16" s="31" t="s">
        <v>24296</v>
      </c>
      <c r="D16" s="31">
        <f>COUNTIF('LDD.C-MFC-LOD-PGD-DCR'!A:A,"LOD-*")</f>
        <v>101</v>
      </c>
      <c r="E16" s="31">
        <f>COUNTIFS('LDD.C-MFC-LOD-PGD-DCR'!A:A,"LOD-*",'LDD.C-MFC-LOD-PGD-DCR'!F:F,"=X")</f>
        <v>0</v>
      </c>
      <c r="F16" s="37" t="s">
        <v>24939</v>
      </c>
      <c r="G16" s="82" t="str">
        <f t="shared" si="0"/>
        <v>*complet*</v>
      </c>
    </row>
    <row r="17" spans="1:7" x14ac:dyDescent="0.25">
      <c r="A17" s="36" t="s">
        <v>24202</v>
      </c>
      <c r="B17" s="1" t="s">
        <v>24203</v>
      </c>
      <c r="C17" s="31" t="s">
        <v>24296</v>
      </c>
      <c r="D17" s="31">
        <f>COUNTIF('LDD.C-MFC-LOD-PGD-DCR'!A:A,"PGD-*")</f>
        <v>108</v>
      </c>
      <c r="E17" s="31">
        <f>COUNTIFS('LDD.C-MFC-LOD-PGD-DCR'!A:A,"PGD-*",'LDD.C-MFC-LOD-PGD-DCR'!F:F,"=X")</f>
        <v>0</v>
      </c>
      <c r="F17" s="37" t="s">
        <v>24939</v>
      </c>
      <c r="G17" s="82" t="str">
        <f t="shared" si="0"/>
        <v>*complet*</v>
      </c>
    </row>
    <row r="18" spans="1:7" x14ac:dyDescent="0.25">
      <c r="A18" s="36" t="s">
        <v>24204</v>
      </c>
      <c r="B18" s="1" t="s">
        <v>24940</v>
      </c>
      <c r="C18" s="31" t="s">
        <v>24296</v>
      </c>
      <c r="D18" s="31">
        <f>COUNTIF('LDD.C-MFC-LOD-PGD-DCR'!A:A,"DCR-*")</f>
        <v>0</v>
      </c>
      <c r="E18" s="31">
        <f>COUNTIFS('LDD.C-MFC-LOD-PGD-DCR'!A:A,"DCR-*",'LDD.C-MFC-LOD-PGD-DCR'!F:F,"=X")</f>
        <v>0</v>
      </c>
      <c r="F18" s="37" t="s">
        <v>24939</v>
      </c>
      <c r="G18" s="82" t="str">
        <f t="shared" si="0"/>
        <v>*complet*</v>
      </c>
    </row>
    <row r="19" spans="1:7" x14ac:dyDescent="0.25">
      <c r="A19" s="36" t="s">
        <v>24204</v>
      </c>
      <c r="B19" s="1" t="s">
        <v>24205</v>
      </c>
      <c r="C19" s="31" t="s">
        <v>24296</v>
      </c>
      <c r="D19" s="31">
        <f>COUNTIF('DCR-IOC-AST-SOD-RDS'!A:A,"DCR-*")</f>
        <v>106</v>
      </c>
      <c r="E19" s="31">
        <f>COUNTIFS('DCR-IOC-AST-SOD-RDS'!A:A,"DCR-*",'DCR-IOC-AST-SOD-RDS'!F:F,"=X")</f>
        <v>0</v>
      </c>
      <c r="F19" s="37" t="s">
        <v>24299</v>
      </c>
      <c r="G19" s="82" t="str">
        <f t="shared" si="0"/>
        <v>*complet*</v>
      </c>
    </row>
    <row r="20" spans="1:7" x14ac:dyDescent="0.25">
      <c r="A20" s="36" t="s">
        <v>24206</v>
      </c>
      <c r="B20" s="1" t="s">
        <v>24207</v>
      </c>
      <c r="C20" s="31" t="s">
        <v>24296</v>
      </c>
      <c r="D20" s="31">
        <f>COUNTIF('DCR-IOC-AST-SOD-RDS'!A:A,"IOC-*")</f>
        <v>116</v>
      </c>
      <c r="E20" s="31">
        <f>COUNTIFS('DCR-IOC-AST-SOD-RDS'!A:A,"IOC-*",'DCR-IOC-AST-SOD-RDS'!F:F,"=X")</f>
        <v>0</v>
      </c>
      <c r="F20" s="37" t="s">
        <v>24299</v>
      </c>
      <c r="G20" s="82" t="str">
        <f t="shared" si="0"/>
        <v>*complet*</v>
      </c>
    </row>
    <row r="21" spans="1:7" x14ac:dyDescent="0.25">
      <c r="A21" s="36" t="s">
        <v>24208</v>
      </c>
      <c r="B21" s="1" t="s">
        <v>24209</v>
      </c>
      <c r="C21" s="31" t="s">
        <v>24296</v>
      </c>
      <c r="D21" s="31">
        <f>COUNTIF('DCR-IOC-AST-SOD-RDS'!A:A,"AST-*")</f>
        <v>112</v>
      </c>
      <c r="E21" s="31">
        <f>COUNTIFS('DCR-IOC-AST-SOD-RDS'!A:A,"AST-*",'DCR-IOC-AST-SOD-RDS'!F:F,"=X")</f>
        <v>0</v>
      </c>
      <c r="F21" s="37" t="s">
        <v>24299</v>
      </c>
      <c r="G21" s="82" t="str">
        <f t="shared" si="0"/>
        <v>*complet*</v>
      </c>
    </row>
    <row r="22" spans="1:7" x14ac:dyDescent="0.25">
      <c r="A22" s="36" t="s">
        <v>24210</v>
      </c>
      <c r="B22" s="1" t="s">
        <v>24211</v>
      </c>
      <c r="C22" s="31" t="s">
        <v>24296</v>
      </c>
      <c r="D22" s="31">
        <f>COUNTIF('DCR-IOC-AST-SOD-RDS'!A:A,"SOD-*")</f>
        <v>85</v>
      </c>
      <c r="E22" s="31">
        <f>COUNTIFS('DCR-IOC-AST-SOD-RDS'!A:A,"SOD-*",'DCR-IOC-AST-SOD-RDS'!F:F,"=X")</f>
        <v>0</v>
      </c>
      <c r="F22" s="37" t="s">
        <v>24299</v>
      </c>
      <c r="G22" s="82" t="str">
        <f t="shared" si="0"/>
        <v>*complet*</v>
      </c>
    </row>
    <row r="23" spans="1:7" x14ac:dyDescent="0.25">
      <c r="A23" s="36" t="s">
        <v>24212</v>
      </c>
      <c r="B23" s="1" t="s">
        <v>24213</v>
      </c>
      <c r="C23" s="31" t="s">
        <v>24296</v>
      </c>
      <c r="D23" s="31">
        <f>COUNTIF('DCR-IOC-AST-SOD-RDS'!A:A,"RDS-*")</f>
        <v>89</v>
      </c>
      <c r="E23" s="31">
        <f>COUNTIFS('DCR-IOC-AST-SOD-RDS'!A:A,"RDS-*",'DCR-IOC-AST-SOD-RDS'!F:F,"=X")</f>
        <v>0</v>
      </c>
      <c r="F23" s="37" t="s">
        <v>24299</v>
      </c>
      <c r="G23" s="82" t="str">
        <f t="shared" si="0"/>
        <v>*complet*</v>
      </c>
    </row>
    <row r="24" spans="1:7" x14ac:dyDescent="0.25">
      <c r="A24" s="36" t="s">
        <v>24214</v>
      </c>
      <c r="B24" s="1" t="s">
        <v>24215</v>
      </c>
      <c r="C24" s="31" t="s">
        <v>24296</v>
      </c>
      <c r="D24" s="31">
        <f>COUNTIF('FET-TLM-CRV-EEN-SOI'!A:A,"FET-*")</f>
        <v>85</v>
      </c>
      <c r="E24" s="31">
        <f>COUNTIFS('FET-TLM-CRV-EEN-SOI'!A:A,"FET-*",'FET-TLM-CRV-EEN-SOI'!F:F,"=X")</f>
        <v>0</v>
      </c>
      <c r="F24" s="37" t="s">
        <v>24300</v>
      </c>
      <c r="G24" s="82" t="str">
        <f t="shared" si="0"/>
        <v>*complet*</v>
      </c>
    </row>
    <row r="25" spans="1:7" x14ac:dyDescent="0.25">
      <c r="A25" s="36" t="s">
        <v>24216</v>
      </c>
      <c r="B25" s="1" t="s">
        <v>24217</v>
      </c>
      <c r="C25" s="31" t="s">
        <v>24296</v>
      </c>
      <c r="D25" s="31">
        <f>COUNTIF('FET-TLM-CRV-EEN-SOI'!A:A,"TLM-*")</f>
        <v>89</v>
      </c>
      <c r="E25" s="31">
        <f>COUNTIFS('FET-TLM-CRV-EEN-SOI'!A:A,"TLM-*",'FET-TLM-CRV-EEN-SOI'!F:F,"=X")</f>
        <v>0</v>
      </c>
      <c r="F25" s="37" t="s">
        <v>24300</v>
      </c>
      <c r="G25" s="82" t="str">
        <f t="shared" si="0"/>
        <v>*complet*</v>
      </c>
    </row>
    <row r="26" spans="1:7" x14ac:dyDescent="0.25">
      <c r="A26" s="36" t="s">
        <v>24218</v>
      </c>
      <c r="B26" s="1" t="s">
        <v>24219</v>
      </c>
      <c r="C26" s="31" t="s">
        <v>24296</v>
      </c>
      <c r="D26" s="31">
        <f>COUNTIF('FET-TLM-CRV-EEN-SOI'!A:A,"CRV-*")</f>
        <v>85</v>
      </c>
      <c r="E26" s="31">
        <f>COUNTIFS('FET-TLM-CRV-EEN-SOI'!A:A,"CRV-*",'FET-TLM-CRV-EEN-SOI'!F:F,"=X")</f>
        <v>0</v>
      </c>
      <c r="F26" s="37" t="s">
        <v>24300</v>
      </c>
      <c r="G26" s="82" t="str">
        <f t="shared" si="0"/>
        <v>*complet*</v>
      </c>
    </row>
    <row r="27" spans="1:7" x14ac:dyDescent="0.25">
      <c r="A27" s="36" t="s">
        <v>24220</v>
      </c>
      <c r="B27" s="1" t="s">
        <v>24221</v>
      </c>
      <c r="C27" s="31" t="s">
        <v>24296</v>
      </c>
      <c r="D27" s="31">
        <f>COUNTIF('FET-TLM-CRV-EEN-SOI'!A:A,"EEN-*")</f>
        <v>89</v>
      </c>
      <c r="E27" s="31">
        <f>COUNTIFS('FET-TLM-CRV-EEN-SOI'!A:A,"EEN-*",'FET-TLM-CRV-EEN-SOI'!F:F,"=X")</f>
        <v>0</v>
      </c>
      <c r="F27" s="37" t="s">
        <v>24300</v>
      </c>
      <c r="G27" s="82" t="str">
        <f t="shared" si="0"/>
        <v>*complet*</v>
      </c>
    </row>
    <row r="28" spans="1:7" x14ac:dyDescent="0.25">
      <c r="A28" s="36" t="s">
        <v>24222</v>
      </c>
      <c r="B28" s="1" t="s">
        <v>24223</v>
      </c>
      <c r="C28" s="31" t="s">
        <v>24296</v>
      </c>
      <c r="D28" s="31">
        <f>COUNTIF('FET-TLM-CRV-EEN-SOI'!A:A,"SOI-*")</f>
        <v>89</v>
      </c>
      <c r="E28" s="31">
        <f>COUNTIFS('FET-TLM-CRV-EEN-SOI'!A:A,"SOI-*",'FET-TLM-CRV-EEN-SOI'!F:F,"=X")</f>
        <v>0</v>
      </c>
      <c r="F28" s="37" t="s">
        <v>24300</v>
      </c>
      <c r="G28" s="82" t="str">
        <f t="shared" si="0"/>
        <v>*complet*</v>
      </c>
    </row>
    <row r="29" spans="1:7" x14ac:dyDescent="0.25">
      <c r="A29" s="36" t="s">
        <v>24224</v>
      </c>
      <c r="B29" s="1" t="s">
        <v>24225</v>
      </c>
      <c r="C29" s="31" t="s">
        <v>24296</v>
      </c>
      <c r="D29" s="31">
        <f>COUNTIF('EOJ-POTD-CDIP-STON-FOTB'!A:A,"EOJ-*")</f>
        <v>85</v>
      </c>
      <c r="E29" s="31">
        <f>COUNTIFS('EOJ-POTD-CDIP-STON-FOTB'!A:A,"EOJ-*",'EOJ-POTD-CDIP-STON-FOTB'!F:F,"=X")</f>
        <v>0</v>
      </c>
      <c r="F29" s="37" t="s">
        <v>24301</v>
      </c>
      <c r="G29" s="82" t="str">
        <f t="shared" si="0"/>
        <v>*complet*</v>
      </c>
    </row>
    <row r="30" spans="1:7" x14ac:dyDescent="0.25">
      <c r="A30" s="36" t="s">
        <v>24226</v>
      </c>
      <c r="B30" s="1" t="s">
        <v>24227</v>
      </c>
      <c r="C30" s="31" t="s">
        <v>24296</v>
      </c>
      <c r="D30" s="31">
        <f>COUNTIF('EOJ-POTD-CDIP-STON-FOTB'!A:A,"POTD-*")</f>
        <v>85</v>
      </c>
      <c r="E30" s="31">
        <f>COUNTIFS('EOJ-POTD-CDIP-STON-FOTB'!A:A,"POTD-*",'EOJ-POTD-CDIP-STON-FOTB'!F:F,"=X")</f>
        <v>0</v>
      </c>
      <c r="F30" s="37" t="s">
        <v>24301</v>
      </c>
      <c r="G30" s="82" t="str">
        <f t="shared" si="0"/>
        <v>*complet*</v>
      </c>
    </row>
    <row r="31" spans="1:7" x14ac:dyDescent="0.25">
      <c r="A31" s="36" t="s">
        <v>24228</v>
      </c>
      <c r="B31" s="1" t="s">
        <v>24229</v>
      </c>
      <c r="C31" s="31" t="s">
        <v>24296</v>
      </c>
      <c r="D31" s="31">
        <f>COUNTIF('EOJ-POTD-CDIP-STON-FOTB'!A:A,"CDIP-*")</f>
        <v>85</v>
      </c>
      <c r="E31" s="31">
        <f>COUNTIFS('EOJ-POTD-CDIP-STON-FOTB'!A:A,"CDIP-*",'EOJ-POTD-CDIP-STON-FOTB'!F:F,"=X")</f>
        <v>0</v>
      </c>
      <c r="F31" s="37" t="s">
        <v>24301</v>
      </c>
      <c r="G31" s="82" t="str">
        <f t="shared" si="0"/>
        <v>*complet*</v>
      </c>
    </row>
    <row r="32" spans="1:7" x14ac:dyDescent="0.25">
      <c r="A32" s="36" t="s">
        <v>24230</v>
      </c>
      <c r="B32" s="1" t="s">
        <v>24231</v>
      </c>
      <c r="C32" s="31" t="s">
        <v>24296</v>
      </c>
      <c r="D32" s="31">
        <f>COUNTIF('EOJ-POTD-CDIP-STON-FOTB'!A:A,"STON-*")</f>
        <v>97</v>
      </c>
      <c r="E32" s="31">
        <f>COUNTIFS('EOJ-POTD-CDIP-STON-FOTB'!A:A,"STON-*",'EOJ-POTD-CDIP-STON-FOTB'!F:F,"=X")</f>
        <v>0</v>
      </c>
      <c r="F32" s="37" t="s">
        <v>24301</v>
      </c>
      <c r="G32" s="82" t="str">
        <f t="shared" si="0"/>
        <v>*complet*</v>
      </c>
    </row>
    <row r="33" spans="1:7" x14ac:dyDescent="0.25">
      <c r="A33" s="36" t="s">
        <v>24232</v>
      </c>
      <c r="B33" s="1" t="s">
        <v>24233</v>
      </c>
      <c r="C33" s="31" t="s">
        <v>24296</v>
      </c>
      <c r="D33" s="31">
        <f>COUNTIF('EOJ-POTD-CDIP-STON-FOTB'!A:A,"FOTB-*")</f>
        <v>97</v>
      </c>
      <c r="E33" s="31">
        <f>COUNTIFS('EOJ-POTD-CDIP-STON-FOTB'!A:A,"FOTB-*",'EOJ-POTD-CDIP-STON-FOTB'!F:F,"=X")</f>
        <v>0</v>
      </c>
      <c r="F33" s="37" t="s">
        <v>24301</v>
      </c>
      <c r="G33" s="82" t="str">
        <f t="shared" si="0"/>
        <v>*complet*</v>
      </c>
    </row>
    <row r="34" spans="1:7" x14ac:dyDescent="0.25">
      <c r="A34" s="36" t="s">
        <v>24234</v>
      </c>
      <c r="B34" s="1" t="s">
        <v>24235</v>
      </c>
      <c r="C34" s="31" t="s">
        <v>24296</v>
      </c>
      <c r="D34" s="31">
        <f>COUNTIF('TAEV-GLAS-PTDN-LODT-TDGS'!A:A,"TAEV-*")</f>
        <v>108</v>
      </c>
      <c r="E34" s="31">
        <f>COUNTIFS('TAEV-GLAS-PTDN-LODT-TDGS'!A:A,"TAEV-*",'TAEV-GLAS-PTDN-LODT-TDGS'!F:F,"=X")</f>
        <v>0</v>
      </c>
      <c r="F34" s="37" t="s">
        <v>24302</v>
      </c>
      <c r="G34" s="82" t="str">
        <f t="shared" si="0"/>
        <v>*complet*</v>
      </c>
    </row>
    <row r="35" spans="1:7" x14ac:dyDescent="0.25">
      <c r="A35" s="36" t="s">
        <v>24236</v>
      </c>
      <c r="B35" s="1" t="s">
        <v>24237</v>
      </c>
      <c r="C35" s="31" t="s">
        <v>24296</v>
      </c>
      <c r="D35" s="31">
        <f>COUNTIF('TAEV-GLAS-PTDN-LODT-TDGS'!A:A,"GLAS-*")</f>
        <v>113</v>
      </c>
      <c r="E35" s="31">
        <f>COUNTIFS('TAEV-GLAS-PTDN-LODT-TDGS'!A:A,"GLAS-*",'TAEV-GLAS-PTDN-LODT-TDGS'!F:F,"=X")</f>
        <v>0</v>
      </c>
      <c r="F35" s="37" t="s">
        <v>24302</v>
      </c>
      <c r="G35" s="82" t="str">
        <f t="shared" si="0"/>
        <v>*complet*</v>
      </c>
    </row>
    <row r="36" spans="1:7" x14ac:dyDescent="0.25">
      <c r="A36" s="36" t="s">
        <v>24238</v>
      </c>
      <c r="B36" s="1" t="s">
        <v>24239</v>
      </c>
      <c r="C36" s="31" t="s">
        <v>24296</v>
      </c>
      <c r="D36" s="31">
        <f>COUNTIF('TAEV-GLAS-PTDN-LODT-TDGS'!A:A,"PTDN-*")</f>
        <v>114</v>
      </c>
      <c r="E36" s="31">
        <f>COUNTIFS('TAEV-GLAS-PTDN-LODT-TDGS'!A:A,"PTDN-*",'TAEV-GLAS-PTDN-LODT-TDGS'!F:F,"=X")</f>
        <v>0</v>
      </c>
      <c r="F36" s="37" t="s">
        <v>24302</v>
      </c>
      <c r="G36" s="82" t="str">
        <f t="shared" si="0"/>
        <v>*complet*</v>
      </c>
    </row>
    <row r="37" spans="1:7" x14ac:dyDescent="0.25">
      <c r="A37" s="36" t="s">
        <v>24240</v>
      </c>
      <c r="B37" s="1" t="s">
        <v>6704</v>
      </c>
      <c r="C37" s="31" t="s">
        <v>24296</v>
      </c>
      <c r="D37" s="31">
        <f>COUNTIF('TAEV-GLAS-PTDN-LODT-TDGS'!A:A,"LODT-*")</f>
        <v>114</v>
      </c>
      <c r="E37" s="31">
        <f>COUNTIFS('TAEV-GLAS-PTDN-LODT-TDGS'!A:A,"LODT-*",'TAEV-GLAS-PTDN-LODT-TDGS'!F:F,"=X")</f>
        <v>0</v>
      </c>
      <c r="F37" s="37" t="s">
        <v>24302</v>
      </c>
      <c r="G37" s="82" t="str">
        <f t="shared" si="0"/>
        <v>*complet*</v>
      </c>
    </row>
    <row r="38" spans="1:7" x14ac:dyDescent="0.25">
      <c r="A38" s="36" t="s">
        <v>24241</v>
      </c>
      <c r="B38" s="1" t="s">
        <v>24242</v>
      </c>
      <c r="C38" s="31" t="s">
        <v>24296</v>
      </c>
      <c r="D38" s="31">
        <f>COUNTIF('TAEV-GLAS-PTDN-LODT-TDGS'!A:A,"TDGS-*")</f>
        <v>114</v>
      </c>
      <c r="E38" s="31">
        <f>COUNTIFS('TAEV-GLAS-PTDN-LODT-TDGS'!A:A,"TDGS-*",'TAEV-GLAS-PTDN-LODT-TDGS'!F:F,"=X")</f>
        <v>0</v>
      </c>
      <c r="F38" s="37" t="s">
        <v>24302</v>
      </c>
      <c r="G38" s="82" t="str">
        <f t="shared" si="0"/>
        <v>*complet*</v>
      </c>
    </row>
    <row r="39" spans="1:7" x14ac:dyDescent="0.25">
      <c r="A39" s="36" t="s">
        <v>24243</v>
      </c>
      <c r="B39" s="1" t="s">
        <v>24244</v>
      </c>
      <c r="C39" s="31" t="s">
        <v>24296</v>
      </c>
      <c r="D39" s="31">
        <f>COUNTIF('CSOC-CRMS-RGBT-ANPR-SOVR'!A:A,"CSOC-*")</f>
        <v>114</v>
      </c>
      <c r="E39" s="31">
        <f>COUNTIFS('CSOC-CRMS-RGBT-ANPR-SOVR'!A:A,"CSOC-*",'CSOC-CRMS-RGBT-ANPR-SOVR'!F:F,"=X")</f>
        <v>0</v>
      </c>
      <c r="F39" s="37" t="s">
        <v>24303</v>
      </c>
      <c r="G39" s="82" t="str">
        <f t="shared" si="0"/>
        <v>*complet*</v>
      </c>
    </row>
    <row r="40" spans="1:7" x14ac:dyDescent="0.25">
      <c r="A40" s="36" t="s">
        <v>24245</v>
      </c>
      <c r="B40" s="1" t="s">
        <v>24246</v>
      </c>
      <c r="C40" s="31" t="s">
        <v>24296</v>
      </c>
      <c r="D40" s="31">
        <f>COUNTIF('CSOC-CRMS-RGBT-ANPR-SOVR'!A:A,"CRMS-*")</f>
        <v>114</v>
      </c>
      <c r="E40" s="31">
        <f>COUNTIFS('CSOC-CRMS-RGBT-ANPR-SOVR'!A:A,"CRMS-*",'CSOC-CRMS-RGBT-ANPR-SOVR'!F:F,"=X")</f>
        <v>0</v>
      </c>
      <c r="F40" s="37" t="s">
        <v>24303</v>
      </c>
      <c r="G40" s="82" t="str">
        <f t="shared" si="0"/>
        <v>*complet*</v>
      </c>
    </row>
    <row r="41" spans="1:7" x14ac:dyDescent="0.25">
      <c r="A41" s="36" t="s">
        <v>24247</v>
      </c>
      <c r="B41" s="1" t="s">
        <v>24248</v>
      </c>
      <c r="C41" s="31" t="s">
        <v>24296</v>
      </c>
      <c r="D41" s="31">
        <f>COUNTIF('CSOC-CRMS-RGBT-ANPR-SOVR'!A:A,"RGBT-*")</f>
        <v>115</v>
      </c>
      <c r="E41" s="31">
        <f>COUNTIFS('CSOC-CRMS-RGBT-ANPR-SOVR'!A:A,"RGBT-*",'CSOC-CRMS-RGBT-ANPR-SOVR'!F:F,"=X")</f>
        <v>0</v>
      </c>
      <c r="F41" s="37" t="s">
        <v>24303</v>
      </c>
      <c r="G41" s="82" t="str">
        <f t="shared" si="0"/>
        <v>*complet*</v>
      </c>
    </row>
    <row r="42" spans="1:7" x14ac:dyDescent="0.25">
      <c r="A42" s="36" t="s">
        <v>24249</v>
      </c>
      <c r="B42" s="1" t="s">
        <v>24250</v>
      </c>
      <c r="C42" s="31" t="s">
        <v>24296</v>
      </c>
      <c r="D42" s="31">
        <f>COUNTIF('CSOC-CRMS-RGBT-ANPR-SOVR'!A:A,"ANPR-*")</f>
        <v>114</v>
      </c>
      <c r="E42" s="31">
        <f>COUNTIFS('CSOC-CRMS-RGBT-ANPR-SOVR'!A:A,"ANPR-*",'CSOC-CRMS-RGBT-ANPR-SOVR'!F:F,"=X")</f>
        <v>0</v>
      </c>
      <c r="F42" s="37" t="s">
        <v>24303</v>
      </c>
      <c r="G42" s="82" t="str">
        <f t="shared" si="0"/>
        <v>*complet*</v>
      </c>
    </row>
    <row r="43" spans="1:7" x14ac:dyDescent="0.25">
      <c r="A43" s="36" t="s">
        <v>24251</v>
      </c>
      <c r="B43" s="1" t="s">
        <v>24252</v>
      </c>
      <c r="C43" s="31" t="s">
        <v>24296</v>
      </c>
      <c r="D43" s="31">
        <f>COUNTIF('CSOC-CRMS-RGBT-ANPR-SOVR'!A:A,"SOVR-*")</f>
        <v>114</v>
      </c>
      <c r="E43" s="31">
        <f>COUNTIFS('CSOC-CRMS-RGBT-ANPR-SOVR'!A:A,"SOVR-*",'CSOC-CRMS-RGBT-ANPR-SOVR'!F:F,"=X")</f>
        <v>0</v>
      </c>
      <c r="F43" s="37" t="s">
        <v>24303</v>
      </c>
      <c r="G43" s="82" t="str">
        <f t="shared" si="0"/>
        <v>*complet*</v>
      </c>
    </row>
    <row r="44" spans="1:7" x14ac:dyDescent="0.25">
      <c r="A44" s="36" t="s">
        <v>24253</v>
      </c>
      <c r="B44" s="1" t="s">
        <v>24254</v>
      </c>
      <c r="C44" s="31" t="s">
        <v>24296</v>
      </c>
      <c r="D44" s="31">
        <f>COUNTIF('ABPF-TSHD-DREV-STBL-STOR'!A:A,"ABPF-*")</f>
        <v>114</v>
      </c>
      <c r="E44" s="31">
        <f>COUNTIFS('ABPF-TSHD-DREV-STBL-STOR'!A:A,"ABPF-*",'ABPF-TSHD-DREV-STBL-STOR'!F:F,"=X")</f>
        <v>0</v>
      </c>
      <c r="F44" s="37" t="s">
        <v>24304</v>
      </c>
      <c r="G44" s="82" t="str">
        <f t="shared" si="0"/>
        <v>*complet*</v>
      </c>
    </row>
    <row r="45" spans="1:7" x14ac:dyDescent="0.25">
      <c r="A45" s="36" t="s">
        <v>24255</v>
      </c>
      <c r="B45" s="1" t="s">
        <v>24256</v>
      </c>
      <c r="C45" s="31" t="s">
        <v>24296</v>
      </c>
      <c r="D45" s="31">
        <f>COUNTIF('ABPF-TSHD-DREV-STBL-STOR'!A:A,"TSHD-*")</f>
        <v>112</v>
      </c>
      <c r="E45" s="31">
        <f>COUNTIFS('ABPF-TSHD-DREV-STBL-STOR'!A:A,"TSHD-*",'ABPF-TSHD-DREV-STBL-STOR'!F:F,"=X")</f>
        <v>0</v>
      </c>
      <c r="F45" s="37" t="s">
        <v>24304</v>
      </c>
      <c r="G45" s="82" t="str">
        <f t="shared" si="0"/>
        <v>*complet*</v>
      </c>
    </row>
    <row r="46" spans="1:7" x14ac:dyDescent="0.25">
      <c r="A46" s="36" t="s">
        <v>24257</v>
      </c>
      <c r="B46" s="1" t="s">
        <v>24258</v>
      </c>
      <c r="C46" s="31" t="s">
        <v>24296</v>
      </c>
      <c r="D46" s="31">
        <f>COUNTIF('ABPF-TSHD-DREV-STBL-STOR'!A:A,"DREV-*")</f>
        <v>114</v>
      </c>
      <c r="E46" s="31">
        <f>COUNTIFS('ABPF-TSHD-DREV-STBL-STOR'!A:A,"DREV-*",'ABPF-TSHD-DREV-STBL-STOR'!F:F,"=X")</f>
        <v>0</v>
      </c>
      <c r="F46" s="37" t="s">
        <v>24304</v>
      </c>
      <c r="G46" s="82" t="str">
        <f t="shared" si="0"/>
        <v>*complet*</v>
      </c>
    </row>
    <row r="47" spans="1:7" x14ac:dyDescent="0.25">
      <c r="A47" s="36" t="s">
        <v>24259</v>
      </c>
      <c r="B47" s="1" t="s">
        <v>24260</v>
      </c>
      <c r="C47" s="31" t="s">
        <v>24296</v>
      </c>
      <c r="D47" s="31">
        <f>COUNTIF('ABPF-TSHD-DREV-STBL-STOR'!A:A,"STBL-*")</f>
        <v>112</v>
      </c>
      <c r="E47" s="31">
        <f>COUNTIFS('ABPF-TSHD-DREV-STBL-STOR'!A:A,"STBL-*",'ABPF-TSHD-DREV-STBL-STOR'!F:F,"=X")</f>
        <v>0</v>
      </c>
      <c r="F47" s="37" t="s">
        <v>24304</v>
      </c>
      <c r="G47" s="82" t="str">
        <f t="shared" si="0"/>
        <v>*complet*</v>
      </c>
    </row>
    <row r="48" spans="1:7" x14ac:dyDescent="0.25">
      <c r="A48" s="36" t="s">
        <v>24261</v>
      </c>
      <c r="B48" s="1" t="s">
        <v>24262</v>
      </c>
      <c r="C48" s="31" t="s">
        <v>24296</v>
      </c>
      <c r="D48" s="31">
        <f>COUNTIF('ABPF-TSHD-DREV-STBL-STOR'!A:A,"STOR-*")</f>
        <v>114</v>
      </c>
      <c r="E48" s="31">
        <f>COUNTIFS('ABPF-TSHD-DREV-STBL-STOR'!A:A,"STOR-*",'ABPF-TSHD-DREV-STBL-STOR'!F:F,"=X")</f>
        <v>0</v>
      </c>
      <c r="F48" s="37" t="s">
        <v>24304</v>
      </c>
      <c r="G48" s="82" t="str">
        <f t="shared" si="0"/>
        <v>*complet*</v>
      </c>
    </row>
    <row r="49" spans="1:7" x14ac:dyDescent="0.25">
      <c r="A49" s="36" t="s">
        <v>24263</v>
      </c>
      <c r="B49" s="1" t="s">
        <v>24264</v>
      </c>
      <c r="C49" s="31" t="s">
        <v>24296</v>
      </c>
      <c r="D49" s="31">
        <f>COUNTIF('EXVC-GENF-PHSW-ORCS-GAOV'!A:A,"EXVC-*")</f>
        <v>112</v>
      </c>
      <c r="E49" s="31">
        <f>COUNTIFS('EXVC-GENF-PHSW-ORCS-GAOV'!A:A,"EXVC-*",'EXVC-GENF-PHSW-ORCS-GAOV'!F:F,"=X")</f>
        <v>0</v>
      </c>
      <c r="F49" s="37" t="s">
        <v>24305</v>
      </c>
      <c r="G49" s="82" t="str">
        <f t="shared" si="0"/>
        <v>*complet*</v>
      </c>
    </row>
    <row r="50" spans="1:7" x14ac:dyDescent="0.25">
      <c r="A50" s="36" t="s">
        <v>24265</v>
      </c>
      <c r="B50" s="1" t="s">
        <v>8291</v>
      </c>
      <c r="C50" s="31" t="s">
        <v>24296</v>
      </c>
      <c r="D50" s="31">
        <f>COUNTIF('EXVC-GENF-PHSW-ORCS-GAOV'!A:A,"GENF-*")</f>
        <v>114</v>
      </c>
      <c r="E50" s="31">
        <f>COUNTIFS('EXVC-GENF-PHSW-ORCS-GAOV'!A:A,"GENF-*",'EXVC-GENF-PHSW-ORCS-GAOV'!F:F,"=X")</f>
        <v>0</v>
      </c>
      <c r="F50" s="37" t="s">
        <v>24305</v>
      </c>
      <c r="G50" s="82" t="str">
        <f t="shared" si="0"/>
        <v>*complet*</v>
      </c>
    </row>
    <row r="51" spans="1:7" x14ac:dyDescent="0.25">
      <c r="A51" s="36" t="s">
        <v>24266</v>
      </c>
      <c r="B51" s="1" t="s">
        <v>24267</v>
      </c>
      <c r="C51" s="31" t="s">
        <v>24296</v>
      </c>
      <c r="D51" s="31">
        <f>COUNTIF('EXVC-GENF-PHSW-ORCS-GAOV'!A:A,"PHSW-*")</f>
        <v>112</v>
      </c>
      <c r="E51" s="31">
        <f>COUNTIFS('EXVC-GENF-PHSW-ORCS-GAOV'!A:A,"PHSW-*",'EXVC-GENF-PHSW-ORCS-GAOV'!F:F,"=X")</f>
        <v>0</v>
      </c>
      <c r="F51" s="37" t="s">
        <v>24305</v>
      </c>
      <c r="G51" s="82" t="str">
        <f t="shared" si="0"/>
        <v>*complet*</v>
      </c>
    </row>
    <row r="52" spans="1:7" x14ac:dyDescent="0.25">
      <c r="A52" s="36" t="s">
        <v>24268</v>
      </c>
      <c r="B52" s="1" t="s">
        <v>24269</v>
      </c>
      <c r="C52" s="31" t="s">
        <v>24296</v>
      </c>
      <c r="D52" s="31">
        <f>COUNTIF('EXVC-GENF-PHSW-ORCS-GAOV'!A:A,"ORCS-*")</f>
        <v>114</v>
      </c>
      <c r="E52" s="31">
        <f>COUNTIFS('EXVC-GENF-PHSW-ORCS-GAOV'!A:A,"ORCS-*",'EXVC-GENF-PHSW-ORCS-GAOV'!F:F,"=X")</f>
        <v>0</v>
      </c>
      <c r="F52" s="37" t="s">
        <v>24305</v>
      </c>
      <c r="G52" s="82" t="str">
        <f t="shared" si="0"/>
        <v>*complet*</v>
      </c>
    </row>
    <row r="53" spans="1:7" x14ac:dyDescent="0.25">
      <c r="A53" s="36" t="s">
        <v>24270</v>
      </c>
      <c r="B53" s="1" t="s">
        <v>24271</v>
      </c>
      <c r="C53" s="31" t="s">
        <v>24296</v>
      </c>
      <c r="D53" s="31">
        <f>COUNTIF('EXVC-GENF-PHSW-ORCS-GAOV'!A:A,"GAOV-*")</f>
        <v>112</v>
      </c>
      <c r="E53" s="31">
        <f>COUNTIFS('EXVC-GENF-PHSW-ORCS-GAOV'!A:A,"GAOV-*",'EXVC-GENF-PHSW-ORCS-GAOV'!F:F,"=X")</f>
        <v>0</v>
      </c>
      <c r="F53" s="37" t="s">
        <v>24305</v>
      </c>
      <c r="G53" s="82" t="str">
        <f t="shared" si="0"/>
        <v>*complet*</v>
      </c>
    </row>
    <row r="54" spans="1:7" x14ac:dyDescent="0.25">
      <c r="A54" s="36" t="s">
        <v>24272</v>
      </c>
      <c r="B54" s="1" t="s">
        <v>24273</v>
      </c>
      <c r="C54" s="31" t="s">
        <v>24296</v>
      </c>
      <c r="D54" s="31">
        <f>COUNTIF('REDU-ABYR-CBLZ-LTGY-JOTL'!A:A,"REDU-*")</f>
        <v>114</v>
      </c>
      <c r="E54" s="31">
        <f>COUNTIFS('REDU-ABYR-CBLZ-LTGY-JOTL'!A:A,"REDU-*",'REDU-ABYR-CBLZ-LTGY-JOTL'!F:F,"=X")</f>
        <v>0</v>
      </c>
      <c r="F54" s="37" t="s">
        <v>24306</v>
      </c>
      <c r="G54" s="82" t="str">
        <f t="shared" si="0"/>
        <v>*complet*</v>
      </c>
    </row>
    <row r="55" spans="1:7" x14ac:dyDescent="0.25">
      <c r="A55" s="36" t="s">
        <v>24274</v>
      </c>
      <c r="B55" s="1" t="s">
        <v>24275</v>
      </c>
      <c r="C55" s="31" t="s">
        <v>24296</v>
      </c>
      <c r="D55" s="31">
        <f>COUNTIF('REDU-ABYR-CBLZ-LTGY-JOTL'!A:A,"ABYR-*")</f>
        <v>114</v>
      </c>
      <c r="E55" s="31">
        <f>COUNTIFS('REDU-ABYR-CBLZ-LTGY-JOTL'!A:A,"ABYR-*",'REDU-ABYR-CBLZ-LTGY-JOTL'!F:F,"=X")</f>
        <v>0</v>
      </c>
      <c r="F55" s="37" t="s">
        <v>24306</v>
      </c>
      <c r="G55" s="82" t="str">
        <f t="shared" si="0"/>
        <v>*complet*</v>
      </c>
    </row>
    <row r="56" spans="1:7" x14ac:dyDescent="0.25">
      <c r="A56" s="36" t="s">
        <v>24276</v>
      </c>
      <c r="B56" s="1" t="s">
        <v>24277</v>
      </c>
      <c r="C56" s="31" t="s">
        <v>24296</v>
      </c>
      <c r="D56" s="31">
        <f>COUNTIF('REDU-ABYR-CBLZ-LTGY-JOTL'!A:A,"CBLZ-*")</f>
        <v>114</v>
      </c>
      <c r="E56" s="31">
        <f>COUNTIFS('REDU-ABYR-CBLZ-LTGY-JOTL'!A:A,"CBLZ-*",'REDU-ABYR-CBLZ-LTGY-JOTL'!F:F,"=X")</f>
        <v>0</v>
      </c>
      <c r="F56" s="37" t="s">
        <v>24306</v>
      </c>
      <c r="G56" s="82" t="str">
        <f t="shared" si="0"/>
        <v>*complet*</v>
      </c>
    </row>
    <row r="57" spans="1:7" x14ac:dyDescent="0.25">
      <c r="A57" s="36" t="s">
        <v>24278</v>
      </c>
      <c r="B57" s="1" t="s">
        <v>24279</v>
      </c>
      <c r="C57" s="31" t="s">
        <v>24296</v>
      </c>
      <c r="D57" s="31">
        <f>COUNTIF('REDU-ABYR-CBLZ-LTGY-JOTL'!A:A,"LTGY-*")</f>
        <v>112</v>
      </c>
      <c r="E57" s="31">
        <f>COUNTIFS('REDU-ABYR-CBLZ-LTGY-JOTL'!A:A,"LTGY-*",'REDU-ABYR-CBLZ-LTGY-JOTL'!F:F,"=X")</f>
        <v>0</v>
      </c>
      <c r="F57" s="37" t="s">
        <v>24306</v>
      </c>
      <c r="G57" s="82" t="str">
        <f t="shared" si="0"/>
        <v>*complet*</v>
      </c>
    </row>
    <row r="58" spans="1:7" x14ac:dyDescent="0.25">
      <c r="A58" s="36" t="s">
        <v>24280</v>
      </c>
      <c r="B58" s="1" t="s">
        <v>24281</v>
      </c>
      <c r="C58" s="31" t="s">
        <v>24296</v>
      </c>
      <c r="D58" s="31">
        <f>COUNTIF('REDU-ABYR-CBLZ-LTGY-JOTL'!A:A,"JOTL-*")</f>
        <v>111</v>
      </c>
      <c r="E58" s="31">
        <f>COUNTIFS('REDU-ABYR-CBLZ-LTGY-JOTL'!A:A,"JOTL-*",'REDU-ABYR-CBLZ-LTGY-JOTL'!F:F,"=X")</f>
        <v>0</v>
      </c>
      <c r="F58" s="37" t="s">
        <v>24306</v>
      </c>
      <c r="G58" s="82" t="str">
        <f t="shared" si="0"/>
        <v>*complet*</v>
      </c>
    </row>
    <row r="59" spans="1:7" x14ac:dyDescent="0.25">
      <c r="A59" s="36" t="s">
        <v>24282</v>
      </c>
      <c r="B59" s="1" t="s">
        <v>24283</v>
      </c>
      <c r="C59" s="31" t="s">
        <v>24296</v>
      </c>
      <c r="D59" s="31">
        <f>COUNTIF('SHSP-LVAL-PRIO-DUEA-NECH'!A:A,"SHSP-*")</f>
        <v>109</v>
      </c>
      <c r="E59" s="31">
        <f>COUNTIFS('SHSP-LVAL-PRIO-DUEA-NECH'!A:A,"SHSP-*",'SHSP-LVAL-PRIO-DUEA-NECH'!F:F,"=X")</f>
        <v>0</v>
      </c>
      <c r="F59" s="37" t="s">
        <v>24307</v>
      </c>
      <c r="G59" s="82" t="str">
        <f t="shared" si="0"/>
        <v>*complet*</v>
      </c>
    </row>
    <row r="60" spans="1:7" x14ac:dyDescent="0.25">
      <c r="A60" s="36" t="s">
        <v>24284</v>
      </c>
      <c r="B60" s="1" t="s">
        <v>24285</v>
      </c>
      <c r="C60" s="31" t="s">
        <v>24296</v>
      </c>
      <c r="D60" s="31">
        <f>COUNTIF('SHSP-LVAL-PRIO-DUEA-NECH'!A:A,"LVAL-*")</f>
        <v>111</v>
      </c>
      <c r="E60" s="31">
        <f>COUNTIFS('SHSP-LVAL-PRIO-DUEA-NECH'!A:A,"LVAL-*",'SHSP-LVAL-PRIO-DUEA-NECH'!F:F,"=X")</f>
        <v>0</v>
      </c>
      <c r="F60" s="37" t="s">
        <v>24307</v>
      </c>
      <c r="G60" s="82" t="str">
        <f t="shared" si="0"/>
        <v>*complet*</v>
      </c>
    </row>
    <row r="61" spans="1:7" x14ac:dyDescent="0.25">
      <c r="A61" s="36" t="s">
        <v>24286</v>
      </c>
      <c r="B61" s="1" t="s">
        <v>24287</v>
      </c>
      <c r="C61" s="31" t="s">
        <v>24296</v>
      </c>
      <c r="D61" s="31">
        <f>COUNTIF('SHSP-LVAL-PRIO-DUEA-NECH'!A:A,"PRIO-*")</f>
        <v>112</v>
      </c>
      <c r="E61" s="31">
        <f>COUNTIFS('SHSP-LVAL-PRIO-DUEA-NECH'!A:A,"PRIO-*",'SHSP-LVAL-PRIO-DUEA-NECH'!F:F,"=X")</f>
        <v>0</v>
      </c>
      <c r="F61" s="37" t="s">
        <v>24307</v>
      </c>
      <c r="G61" s="82" t="str">
        <f t="shared" si="0"/>
        <v>*complet*</v>
      </c>
    </row>
    <row r="62" spans="1:7" x14ac:dyDescent="0.25">
      <c r="A62" s="36" t="s">
        <v>24288</v>
      </c>
      <c r="B62" s="1" t="s">
        <v>24289</v>
      </c>
      <c r="C62" s="31" t="s">
        <v>24296</v>
      </c>
      <c r="D62" s="31">
        <f>COUNTIF('SHSP-LVAL-PRIO-DUEA-NECH'!A:A,"DUEA-*")</f>
        <v>114</v>
      </c>
      <c r="E62" s="31">
        <f>COUNTIFS('SHSP-LVAL-PRIO-DUEA-NECH'!A:A,"DUEA-*",'SHSP-LVAL-PRIO-DUEA-NECH'!F:F,"=X")</f>
        <v>0</v>
      </c>
      <c r="F62" s="37" t="s">
        <v>24307</v>
      </c>
      <c r="G62" s="82" t="str">
        <f t="shared" si="0"/>
        <v>*complet*</v>
      </c>
    </row>
    <row r="63" spans="1:7" x14ac:dyDescent="0.25">
      <c r="A63" s="36" t="s">
        <v>24290</v>
      </c>
      <c r="B63" s="1" t="s">
        <v>24291</v>
      </c>
      <c r="C63" s="31" t="s">
        <v>24296</v>
      </c>
      <c r="D63" s="31">
        <f>COUNTIF('SHSP-LVAL-PRIO-DUEA-NECH'!A:A,"NECH-*")</f>
        <v>121</v>
      </c>
      <c r="E63" s="31">
        <f>COUNTIFS('SHSP-LVAL-PRIO-DUEA-NECH'!A:A,"NECH-*",'SHSP-LVAL-PRIO-DUEA-NECH'!F:F,"=X")</f>
        <v>0</v>
      </c>
      <c r="F63" s="37" t="s">
        <v>24307</v>
      </c>
      <c r="G63" s="82" t="str">
        <f t="shared" si="0"/>
        <v>*complet*</v>
      </c>
    </row>
    <row r="64" spans="1:7" x14ac:dyDescent="0.25">
      <c r="A64" s="36" t="s">
        <v>24292</v>
      </c>
      <c r="B64" s="1" t="s">
        <v>24293</v>
      </c>
      <c r="C64" s="31" t="s">
        <v>24296</v>
      </c>
      <c r="D64" s="31">
        <f>COUNTIF('SECE-CROS-CORE-'!A:A,"SECE-*")</f>
        <v>121</v>
      </c>
      <c r="E64" s="31">
        <f>COUNTIFS('SECE-CROS-CORE-'!A:A,"SECE-*",'SECE-CROS-CORE-'!F:F,"=X")</f>
        <v>0</v>
      </c>
      <c r="F64" s="37" t="s">
        <v>26700</v>
      </c>
      <c r="G64" s="82" t="str">
        <f t="shared" si="0"/>
        <v>*complet*</v>
      </c>
    </row>
    <row r="65" spans="1:7" x14ac:dyDescent="0.25">
      <c r="A65" s="36" t="s">
        <v>24294</v>
      </c>
      <c r="B65" s="1" t="s">
        <v>24295</v>
      </c>
      <c r="C65" s="31" t="s">
        <v>24296</v>
      </c>
      <c r="D65" s="31">
        <f>COUNTIF('SECE-CROS-CORE-'!A:A,"CROS-*")</f>
        <v>111</v>
      </c>
      <c r="E65" s="31">
        <f>COUNTIFS('SECE-CROS-CORE-'!A:A,"CROS-*",'SECE-CROS-CORE-'!F:F,"=X")</f>
        <v>0</v>
      </c>
      <c r="F65" s="37" t="s">
        <v>26700</v>
      </c>
      <c r="G65" s="82" t="str">
        <f t="shared" ref="G65" si="1">IF(E65=0,"*complet*","")</f>
        <v>*complet*</v>
      </c>
    </row>
    <row r="66" spans="1:7" ht="15.75" thickBot="1" x14ac:dyDescent="0.3">
      <c r="A66" s="66" t="s">
        <v>26701</v>
      </c>
      <c r="B66" s="67" t="s">
        <v>26702</v>
      </c>
      <c r="C66" s="68" t="s">
        <v>24296</v>
      </c>
      <c r="D66" s="68">
        <f>COUNTIF('SECE-CROS-CORE-'!A:A,"CORE-*")</f>
        <v>107</v>
      </c>
      <c r="E66" s="68">
        <f>COUNTIFS('SECE-CROS-CORE-'!A:A,"CORE-*",'SECE-CROS-CORE-'!F:F,"=X")</f>
        <v>0</v>
      </c>
      <c r="F66" s="69" t="s">
        <v>26700</v>
      </c>
      <c r="G66" s="82" t="str">
        <f t="shared" si="0"/>
        <v>*complet*</v>
      </c>
    </row>
    <row r="67" spans="1:7" x14ac:dyDescent="0.25">
      <c r="A67" s="36" t="s">
        <v>24308</v>
      </c>
      <c r="B67" s="1" t="s">
        <v>24309</v>
      </c>
      <c r="C67" s="31" t="s">
        <v>24364</v>
      </c>
      <c r="D67" s="31">
        <f>COUNTIF('DB1-DR1-DB2'!A:A,"DB1-*")</f>
        <v>250</v>
      </c>
      <c r="E67" s="31">
        <f>COUNTIFS('DB1-DR1-DB2'!A:A,"DB1-*",'DB1-DR1-DB2'!F:F,"=X")</f>
        <v>0</v>
      </c>
      <c r="F67" s="37" t="s">
        <v>24661</v>
      </c>
      <c r="G67" s="82" t="str">
        <f t="shared" si="0"/>
        <v>*complet*</v>
      </c>
    </row>
    <row r="68" spans="1:7" x14ac:dyDescent="0.25">
      <c r="A68" s="36" t="s">
        <v>24310</v>
      </c>
      <c r="B68" s="1" t="s">
        <v>24311</v>
      </c>
      <c r="C68" s="31" t="s">
        <v>24364</v>
      </c>
      <c r="D68" s="31">
        <f>COUNTIF('DB1-DR1-DB2'!A:A,"DR1-*")</f>
        <v>267</v>
      </c>
      <c r="E68" s="31">
        <f>COUNTIFS('DB1-DR1-DB2'!A:A,"DR1-*",'DB1-DR1-DB2'!F:F,"=X")</f>
        <v>0</v>
      </c>
      <c r="F68" s="37" t="s">
        <v>24661</v>
      </c>
      <c r="G68" s="82" t="str">
        <f t="shared" si="0"/>
        <v>*complet*</v>
      </c>
    </row>
    <row r="69" spans="1:7" x14ac:dyDescent="0.25">
      <c r="A69" s="36" t="s">
        <v>24312</v>
      </c>
      <c r="B69" s="1" t="s">
        <v>24313</v>
      </c>
      <c r="C69" s="31" t="s">
        <v>24364</v>
      </c>
      <c r="D69" s="31">
        <f>COUNTIF('DB1-DR1-DB2'!A:A,"DB2-*")</f>
        <v>250</v>
      </c>
      <c r="E69" s="31">
        <f>COUNTIFS('DB1-DR1-DB2'!A:A,"DB2-*",'DB1-DR1-DB2'!F:F,"=X")</f>
        <v>0</v>
      </c>
      <c r="F69" s="37" t="s">
        <v>24661</v>
      </c>
      <c r="G69" s="82" t="str">
        <f t="shared" si="0"/>
        <v>*complet*</v>
      </c>
    </row>
    <row r="70" spans="1:7" x14ac:dyDescent="0.25">
      <c r="A70" s="36" t="s">
        <v>24314</v>
      </c>
      <c r="B70" s="1" t="s">
        <v>24315</v>
      </c>
      <c r="C70" s="31" t="s">
        <v>24364</v>
      </c>
      <c r="D70" s="31">
        <f>COUNTIF('DR2-DR3-DR04'!A:A,"DR2-*")</f>
        <v>224</v>
      </c>
      <c r="E70" s="31">
        <f>COUNTIFS('DR2-DR3-DR04'!A:A,"DR2-*",'DR2-DR3-DR04'!F:F,"=X")</f>
        <v>0</v>
      </c>
      <c r="F70" s="37" t="s">
        <v>24662</v>
      </c>
      <c r="G70" s="82" t="str">
        <f t="shared" si="0"/>
        <v>*complet*</v>
      </c>
    </row>
    <row r="71" spans="1:7" x14ac:dyDescent="0.25">
      <c r="A71" s="36" t="s">
        <v>24316</v>
      </c>
      <c r="B71" s="1" t="s">
        <v>24317</v>
      </c>
      <c r="C71" s="31" t="s">
        <v>24364</v>
      </c>
      <c r="D71" s="31">
        <f>COUNTIF('DR2-DR3-DR04'!A:A,"DR3-*")</f>
        <v>240</v>
      </c>
      <c r="E71" s="31">
        <f>COUNTIFS('DR2-DR3-DR04'!A:A,"DR3-*",'DR2-DR3-DR04'!F:F,"=X")</f>
        <v>0</v>
      </c>
      <c r="F71" s="37" t="s">
        <v>24662</v>
      </c>
      <c r="G71" s="82" t="str">
        <f t="shared" si="0"/>
        <v>*complet*</v>
      </c>
    </row>
    <row r="72" spans="1:7" x14ac:dyDescent="0.25">
      <c r="A72" s="36" t="s">
        <v>24318</v>
      </c>
      <c r="B72" s="1" t="s">
        <v>24319</v>
      </c>
      <c r="C72" s="31" t="s">
        <v>24364</v>
      </c>
      <c r="D72" s="31">
        <f>COUNTIF('DR2-DR3-DR04'!A:A,"DR04-*")</f>
        <v>245</v>
      </c>
      <c r="E72" s="31">
        <f>COUNTIFS('DR2-DR3-DR04'!A:A,"DR04-*",'DR2-DR3-DR04'!F:F,"=X")</f>
        <v>0</v>
      </c>
      <c r="F72" s="37" t="s">
        <v>24662</v>
      </c>
      <c r="G72" s="82" t="str">
        <f t="shared" si="0"/>
        <v>*complet*</v>
      </c>
    </row>
    <row r="73" spans="1:7" x14ac:dyDescent="0.25">
      <c r="A73" s="36" t="s">
        <v>24320</v>
      </c>
      <c r="B73" s="1" t="s">
        <v>24321</v>
      </c>
      <c r="C73" s="31" t="s">
        <v>24364</v>
      </c>
      <c r="D73" s="31">
        <f>COUNTIF('GLD1-GLD2-GLD3-GLD4-GLD5'!A:A,"GLD1-*")</f>
        <v>45</v>
      </c>
      <c r="E73" s="31">
        <f>COUNTIFS('GLD1-GLD2-GLD3-GLD4-GLD5'!A:A,"GLD1-*",'GLD1-GLD2-GLD3-GLD4-GLD5'!F:F,"=X")</f>
        <v>0</v>
      </c>
      <c r="F73" s="37" t="s">
        <v>24663</v>
      </c>
      <c r="G73" s="82" t="str">
        <f t="shared" si="0"/>
        <v>*complet*</v>
      </c>
    </row>
    <row r="74" spans="1:7" x14ac:dyDescent="0.25">
      <c r="A74" s="36" t="s">
        <v>24322</v>
      </c>
      <c r="B74" s="1" t="s">
        <v>24323</v>
      </c>
      <c r="C74" s="31" t="s">
        <v>24364</v>
      </c>
      <c r="D74" s="31">
        <f>COUNTIF('RP01-DLG1-RP02'!A:A,"RP01-*")</f>
        <v>101</v>
      </c>
      <c r="E74" s="31">
        <f>COUNTIFS('RP01-DLG1-RP02'!A:A,"RP01-*",'RP01-DLG1-RP02'!F:F,"=X")</f>
        <v>0</v>
      </c>
      <c r="F74" s="37" t="s">
        <v>24664</v>
      </c>
      <c r="G74" s="82" t="str">
        <f t="shared" si="0"/>
        <v>*complet*</v>
      </c>
    </row>
    <row r="75" spans="1:7" x14ac:dyDescent="0.25">
      <c r="A75" s="36" t="s">
        <v>24324</v>
      </c>
      <c r="B75" s="1" t="s">
        <v>24325</v>
      </c>
      <c r="C75" s="31" t="s">
        <v>24364</v>
      </c>
      <c r="D75" s="31">
        <f>COUNTIF('RP01-DLG1-RP02'!A:A,"DLG1-*")</f>
        <v>113</v>
      </c>
      <c r="E75" s="31">
        <f>COUNTIFS('RP01-DLG1-RP02'!A:A,"DLG1-*",'RP01-DLG1-RP02'!F:F,"=X")</f>
        <v>0</v>
      </c>
      <c r="F75" s="37" t="s">
        <v>24664</v>
      </c>
      <c r="G75" s="82" t="str">
        <f t="shared" si="0"/>
        <v>*complet*</v>
      </c>
    </row>
    <row r="76" spans="1:7" x14ac:dyDescent="0.25">
      <c r="A76" s="36" t="s">
        <v>24326</v>
      </c>
      <c r="B76" s="1" t="s">
        <v>24327</v>
      </c>
      <c r="C76" s="31" t="s">
        <v>24364</v>
      </c>
      <c r="D76" s="31">
        <f>COUNTIF('GLD1-GLD2-GLD3-GLD4-GLD5'!A:A,"GLD2-*")</f>
        <v>50</v>
      </c>
      <c r="E76" s="31">
        <f>COUNTIFS('GLD1-GLD2-GLD3-GLD4-GLD5'!A:A,"GLD2-*",'GLD1-GLD2-GLD3-GLD4-GLD5'!F:F,"=X")</f>
        <v>0</v>
      </c>
      <c r="F76" s="37" t="s">
        <v>24663</v>
      </c>
      <c r="G76" s="82" t="str">
        <f t="shared" ref="G76:G141" si="2">IF(E76=0,"*complet*","")</f>
        <v>*complet*</v>
      </c>
    </row>
    <row r="77" spans="1:7" x14ac:dyDescent="0.25">
      <c r="A77" s="36" t="s">
        <v>24328</v>
      </c>
      <c r="B77" s="1" t="s">
        <v>24329</v>
      </c>
      <c r="C77" s="31" t="s">
        <v>24364</v>
      </c>
      <c r="D77" s="31">
        <f>COUNTIF('RP01-DLG1-RP02'!A:A,"RP02-*")</f>
        <v>103</v>
      </c>
      <c r="E77" s="31">
        <f>COUNTIFS('RP01-DLG1-RP02'!A:A,"RP02-*",'RP01-DLG1-RP02'!F:F,"=X")</f>
        <v>0</v>
      </c>
      <c r="F77" s="37" t="s">
        <v>24664</v>
      </c>
      <c r="G77" s="82" t="str">
        <f t="shared" si="2"/>
        <v>*complet*</v>
      </c>
    </row>
    <row r="78" spans="1:7" x14ac:dyDescent="0.25">
      <c r="A78" s="36" t="s">
        <v>24330</v>
      </c>
      <c r="B78" s="1" t="s">
        <v>24331</v>
      </c>
      <c r="C78" s="31" t="s">
        <v>24364</v>
      </c>
      <c r="D78" s="31">
        <f>COUNTIF('GLD1-GLD2-GLD3-GLD4-GLD5'!A:A,"GLD3-*")</f>
        <v>50</v>
      </c>
      <c r="E78" s="31">
        <f>COUNTIFS('GLD1-GLD2-GLD3-GLD4-GLD5'!A:A,"GLD3-*",'GLD1-GLD2-GLD3-GLD4-GLD5'!F:F,"=X")</f>
        <v>0</v>
      </c>
      <c r="F78" s="37" t="s">
        <v>24663</v>
      </c>
      <c r="G78" s="82" t="str">
        <f t="shared" si="2"/>
        <v>*complet*</v>
      </c>
    </row>
    <row r="79" spans="1:7" x14ac:dyDescent="0.25">
      <c r="A79" s="36" t="s">
        <v>24332</v>
      </c>
      <c r="B79" s="1" t="s">
        <v>24333</v>
      </c>
      <c r="C79" s="31" t="s">
        <v>24364</v>
      </c>
      <c r="D79" s="31">
        <f>COUNTIF('GLD1-GLD2-GLD3-GLD4-GLD5'!A:A,"GLD4-*")</f>
        <v>50</v>
      </c>
      <c r="E79" s="31">
        <f>COUNTIFS('GLD1-GLD2-GLD3-GLD4-GLD5'!A:A,"GLD4-*",'GLD1-GLD2-GLD3-GLD4-GLD5'!F:F,"=X")</f>
        <v>0</v>
      </c>
      <c r="F79" s="37" t="s">
        <v>24663</v>
      </c>
      <c r="G79" s="82" t="str">
        <f t="shared" si="2"/>
        <v>*complet*</v>
      </c>
    </row>
    <row r="80" spans="1:7" x14ac:dyDescent="0.25">
      <c r="A80" s="36" t="s">
        <v>24334</v>
      </c>
      <c r="B80" s="1" t="s">
        <v>24335</v>
      </c>
      <c r="C80" s="31" t="s">
        <v>24364</v>
      </c>
      <c r="D80" s="31">
        <f>COUNTIF('LCGX-RYMP-LCYW'!A:A,"LCGX-*")</f>
        <v>266</v>
      </c>
      <c r="E80" s="31">
        <f>COUNTIFS('LCGX-RYMP-LCYW'!A:A,"LCGX-*",'LCGX-RYMP-LCYW'!F:F,"=X")</f>
        <v>0</v>
      </c>
      <c r="F80" s="37" t="s">
        <v>24665</v>
      </c>
      <c r="G80" s="82" t="str">
        <f t="shared" si="2"/>
        <v>*complet*</v>
      </c>
    </row>
    <row r="81" spans="1:7" x14ac:dyDescent="0.25">
      <c r="A81" s="36" t="s">
        <v>24336</v>
      </c>
      <c r="B81" s="1" t="s">
        <v>24337</v>
      </c>
      <c r="C81" s="31" t="s">
        <v>24364</v>
      </c>
      <c r="D81" s="31">
        <f>COUNTIF('LCGX-RYMP-LCYW'!A:A,"RYMP-*")</f>
        <v>114</v>
      </c>
      <c r="E81" s="31">
        <f>COUNTIFS('LCGX-RYMP-LCYW'!A:A,"RYMP-*",'LCGX-RYMP-LCYW'!F:F,"=X")</f>
        <v>0</v>
      </c>
      <c r="F81" s="37" t="s">
        <v>24665</v>
      </c>
      <c r="G81" s="82" t="str">
        <f t="shared" si="2"/>
        <v>*complet*</v>
      </c>
    </row>
    <row r="82" spans="1:7" x14ac:dyDescent="0.25">
      <c r="A82" s="36" t="s">
        <v>24338</v>
      </c>
      <c r="B82" s="1" t="s">
        <v>24339</v>
      </c>
      <c r="C82" s="31" t="s">
        <v>24364</v>
      </c>
      <c r="D82" s="31">
        <f>COUNTIF('BP01-SP13'!A:A,"BP01-*")</f>
        <v>440</v>
      </c>
      <c r="E82" s="31">
        <f>COUNTIFS('BP01-SP13'!A:A,"BP01-*",'BP01-SP13'!F:F,"=X")</f>
        <v>0</v>
      </c>
      <c r="F82" s="37" t="s">
        <v>24666</v>
      </c>
      <c r="G82" s="82" t="str">
        <f t="shared" si="2"/>
        <v>*complet*</v>
      </c>
    </row>
    <row r="83" spans="1:7" x14ac:dyDescent="0.25">
      <c r="A83" s="36" t="s">
        <v>24340</v>
      </c>
      <c r="B83" s="1" t="s">
        <v>24341</v>
      </c>
      <c r="C83" s="31" t="s">
        <v>24364</v>
      </c>
      <c r="D83" s="31">
        <f>COUNTIF('GLD1-GLD2-GLD3-GLD4-GLD5'!A:A,"GLD5-*")</f>
        <v>55</v>
      </c>
      <c r="E83" s="31">
        <f>COUNTIFS('GLD1-GLD2-GLD3-GLD4-GLD5'!A:A,"GLD5-*",'GLD1-GLD2-GLD3-GLD4-GLD5'!F:F,"=X")</f>
        <v>0</v>
      </c>
      <c r="F83" s="37" t="s">
        <v>24663</v>
      </c>
      <c r="G83" s="82" t="str">
        <f t="shared" si="2"/>
        <v>*complet*</v>
      </c>
    </row>
    <row r="84" spans="1:7" x14ac:dyDescent="0.25">
      <c r="A84" s="36" t="s">
        <v>24342</v>
      </c>
      <c r="B84" s="1" t="s">
        <v>24343</v>
      </c>
      <c r="C84" s="31" t="s">
        <v>24364</v>
      </c>
      <c r="D84" s="31">
        <f>COUNTIF('LCGX-RYMP-LCYW'!A:A,"LCYW-*")</f>
        <v>306</v>
      </c>
      <c r="E84" s="31">
        <f>COUNTIFS('LCGX-RYMP-LCYW'!A:A,"LCYW-*",'LCGX-RYMP-LCYW'!F:F,"=X")</f>
        <v>0</v>
      </c>
      <c r="F84" s="37" t="s">
        <v>24665</v>
      </c>
      <c r="G84" s="82" t="str">
        <f t="shared" si="2"/>
        <v>*complet*</v>
      </c>
    </row>
    <row r="85" spans="1:7" x14ac:dyDescent="0.25">
      <c r="A85" s="36" t="s">
        <v>24344</v>
      </c>
      <c r="B85" s="1" t="s">
        <v>24345</v>
      </c>
      <c r="C85" s="31" t="s">
        <v>24364</v>
      </c>
      <c r="D85" s="31">
        <f>COUNTIF('BP01-SP13'!A:A,"SP13-*")</f>
        <v>100</v>
      </c>
      <c r="E85" s="31">
        <f>COUNTIFS('BP01-SP13'!A:A,"SP13-*",'BP01-SP13'!F:F,"=X")</f>
        <v>0</v>
      </c>
      <c r="F85" s="37" t="s">
        <v>24666</v>
      </c>
      <c r="G85" s="82" t="str">
        <f t="shared" si="2"/>
        <v>*complet*</v>
      </c>
    </row>
    <row r="86" spans="1:7" x14ac:dyDescent="0.25">
      <c r="A86" s="36" t="s">
        <v>24346</v>
      </c>
      <c r="B86" s="1" t="s">
        <v>24347</v>
      </c>
      <c r="C86" s="31" t="s">
        <v>24364</v>
      </c>
      <c r="D86" s="31">
        <f>COUNTIF('BP02-WGRT-SP14'!A:A,"BP02-*")</f>
        <v>427</v>
      </c>
      <c r="E86" s="31">
        <f>COUNTIFS('BP02-WGRT-SP14'!A:A,"BP02-*",'BP02-WGRT-SP14'!F:F,"=X")</f>
        <v>0</v>
      </c>
      <c r="F86" s="37" t="s">
        <v>24667</v>
      </c>
      <c r="G86" s="82" t="str">
        <f t="shared" si="2"/>
        <v>*complet*</v>
      </c>
    </row>
    <row r="87" spans="1:7" x14ac:dyDescent="0.25">
      <c r="A87" s="36" t="s">
        <v>24348</v>
      </c>
      <c r="B87" s="1" t="s">
        <v>24349</v>
      </c>
      <c r="C87" s="31" t="s">
        <v>24364</v>
      </c>
      <c r="D87" s="31">
        <f>COUNTIF('LCJW-LC5D'!A:A,"LCJW-*")</f>
        <v>298</v>
      </c>
      <c r="E87" s="31">
        <f>COUNTIFS('LCJW-LC5D'!A:A,"LCJW-*",'LCJW-LC5D'!F:F,"=X")</f>
        <v>0</v>
      </c>
      <c r="F87" s="37" t="s">
        <v>24668</v>
      </c>
      <c r="G87" s="82" t="str">
        <f t="shared" si="2"/>
        <v>*complet*</v>
      </c>
    </row>
    <row r="88" spans="1:7" x14ac:dyDescent="0.25">
      <c r="A88" s="36" t="s">
        <v>24350</v>
      </c>
      <c r="B88" s="1" t="s">
        <v>24351</v>
      </c>
      <c r="C88" s="31" t="s">
        <v>24364</v>
      </c>
      <c r="D88" s="31">
        <f>COUNTIF('BP02-WGRT-SP14'!A:A,"WGRT-*")</f>
        <v>104</v>
      </c>
      <c r="E88" s="31">
        <f>COUNTIFS('BP02-WGRT-SP14'!A:A,"WGRT-*",'BP02-WGRT-SP14'!F:F,"=X")</f>
        <v>0</v>
      </c>
      <c r="F88" s="37" t="s">
        <v>24667</v>
      </c>
      <c r="G88" s="82" t="str">
        <f t="shared" si="2"/>
        <v>*complet*</v>
      </c>
    </row>
    <row r="89" spans="1:7" x14ac:dyDescent="0.25">
      <c r="A89" s="36" t="s">
        <v>24352</v>
      </c>
      <c r="B89" s="1" t="s">
        <v>24353</v>
      </c>
      <c r="C89" s="31" t="s">
        <v>24364</v>
      </c>
      <c r="D89" s="31">
        <f>COUNTIF('BP02-WGRT-SP14'!A:A,"SP14-*")</f>
        <v>100</v>
      </c>
      <c r="E89" s="31">
        <f>COUNTIFS('BP02-WGRT-SP14'!A:A,"SP14-*",'BP02-WGRT-SP14'!F:F,"=X")</f>
        <v>0</v>
      </c>
      <c r="F89" s="37" t="s">
        <v>24667</v>
      </c>
      <c r="G89" s="82" t="str">
        <f t="shared" si="2"/>
        <v>*complet*</v>
      </c>
    </row>
    <row r="90" spans="1:7" x14ac:dyDescent="0.25">
      <c r="A90" s="36" t="s">
        <v>24354</v>
      </c>
      <c r="B90" s="1" t="s">
        <v>24355</v>
      </c>
      <c r="C90" s="31" t="s">
        <v>24364</v>
      </c>
      <c r="D90" s="31">
        <f>COUNTIF('PGLD-MP14-PGL2'!A:A,"PGLD-*")</f>
        <v>90</v>
      </c>
      <c r="E90" s="31">
        <f>COUNTIFS('PGLD-MP14-PGL2'!A:A,"PGLD-*",'PGLD-MP14-PGL2'!F:F,"=X")</f>
        <v>0</v>
      </c>
      <c r="F90" s="37" t="s">
        <v>24669</v>
      </c>
      <c r="G90" s="82" t="str">
        <f t="shared" si="2"/>
        <v>*complet*</v>
      </c>
    </row>
    <row r="91" spans="1:7" x14ac:dyDescent="0.25">
      <c r="A91" s="36" t="s">
        <v>24356</v>
      </c>
      <c r="B91" s="1" t="s">
        <v>24357</v>
      </c>
      <c r="C91" s="31" t="s">
        <v>24364</v>
      </c>
      <c r="D91" s="31">
        <f>COUNTIF('BP03-SP15'!A:A,"BP03-*")</f>
        <v>457</v>
      </c>
      <c r="E91" s="31">
        <f>COUNTIFS('BP03-SP15'!A:A,"BP03-*",'BP03-SP15'!F:F,"=X")</f>
        <v>0</v>
      </c>
      <c r="F91" s="37" t="s">
        <v>26064</v>
      </c>
      <c r="G91" s="82" t="str">
        <f t="shared" si="2"/>
        <v>*complet*</v>
      </c>
    </row>
    <row r="92" spans="1:7" x14ac:dyDescent="0.25">
      <c r="A92" s="36" t="s">
        <v>24358</v>
      </c>
      <c r="B92" s="1" t="s">
        <v>24359</v>
      </c>
      <c r="C92" s="31" t="s">
        <v>24364</v>
      </c>
      <c r="D92" s="31">
        <f>COUNTIF('PGLD-MP14-PGL2'!A:A,"MP14-*")</f>
        <v>247</v>
      </c>
      <c r="E92" s="31">
        <f>COUNTIFS('PGLD-MP14-PGL2'!A:A,"MP14-*",'PGLD-MP14-PGL2'!F:F,"=X")</f>
        <v>0</v>
      </c>
      <c r="F92" s="37" t="s">
        <v>24669</v>
      </c>
      <c r="G92" s="82" t="str">
        <f t="shared" si="2"/>
        <v>*complet*</v>
      </c>
    </row>
    <row r="93" spans="1:7" x14ac:dyDescent="0.25">
      <c r="A93" s="36" t="s">
        <v>24360</v>
      </c>
      <c r="B93" s="1" t="s">
        <v>24361</v>
      </c>
      <c r="C93" s="31" t="s">
        <v>24364</v>
      </c>
      <c r="D93" s="31">
        <f>COUNTIF('LCJW-LC5D'!A:A,"LC5D-*")</f>
        <v>260</v>
      </c>
      <c r="E93" s="31">
        <f>COUNTIFS('LCJW-LC5D'!A:A,"LC5D-*",'LCJW-LC5D'!F:F,"=X")</f>
        <v>0</v>
      </c>
      <c r="F93" s="37" t="s">
        <v>24668</v>
      </c>
      <c r="G93" s="82" t="str">
        <f t="shared" si="2"/>
        <v>*complet*</v>
      </c>
    </row>
    <row r="94" spans="1:7" x14ac:dyDescent="0.25">
      <c r="A94" s="36" t="s">
        <v>24362</v>
      </c>
      <c r="B94" s="1" t="s">
        <v>24363</v>
      </c>
      <c r="C94" s="31" t="s">
        <v>24364</v>
      </c>
      <c r="D94" s="31">
        <f>COUNTIF('PGLD-MP14-PGL2'!A:A,"PGL2-*")</f>
        <v>91</v>
      </c>
      <c r="E94" s="31">
        <f>COUNTIFS('PGLD-MP14-PGL2'!A:A,"PGL2-*",'PGLD-MP14-PGL2'!F:F,"=X")</f>
        <v>0</v>
      </c>
      <c r="F94" s="37" t="s">
        <v>24669</v>
      </c>
      <c r="G94" s="82" t="str">
        <f t="shared" si="2"/>
        <v>*complet*</v>
      </c>
    </row>
    <row r="95" spans="1:7" ht="15.75" thickBot="1" x14ac:dyDescent="0.3">
      <c r="A95" s="38" t="s">
        <v>26065</v>
      </c>
      <c r="B95" s="11" t="s">
        <v>26066</v>
      </c>
      <c r="C95" s="39" t="s">
        <v>24364</v>
      </c>
      <c r="D95" s="39">
        <f>COUNTIF('BP03-SP15'!A:A,"SP15-*")</f>
        <v>98</v>
      </c>
      <c r="E95" s="39">
        <f>COUNTIFS('BP03-SP15'!A:A,"SP15-*",'BP03-SP15'!F:F,"=X")</f>
        <v>0</v>
      </c>
      <c r="F95" s="40" t="s">
        <v>26064</v>
      </c>
      <c r="G95" s="82" t="str">
        <f t="shared" ref="G95" si="3">IF(E95=0,"*complet*","")</f>
        <v>*complet*</v>
      </c>
    </row>
    <row r="96" spans="1:7" x14ac:dyDescent="0.25">
      <c r="A96" s="41" t="s">
        <v>24838</v>
      </c>
      <c r="B96" s="2" t="s">
        <v>24837</v>
      </c>
      <c r="C96" s="42" t="s">
        <v>24823</v>
      </c>
      <c r="D96" s="42">
        <f>COUNTIF('NUMH-DRLG-THSF-WSUP-DRL2'!A:A,"NUMH-*")</f>
        <v>60</v>
      </c>
      <c r="E96" s="42">
        <f>COUNTIFS('NUMH-DRLG-THSF-WSUP-DRL2'!A:A,"NUMH-*",'NUMH-DRLG-THSF-WSUP-DRL2'!F:F,"=X")</f>
        <v>0</v>
      </c>
      <c r="F96" s="43" t="s">
        <v>26495</v>
      </c>
      <c r="G96" s="82" t="str">
        <f t="shared" si="2"/>
        <v>*complet*</v>
      </c>
    </row>
    <row r="97" spans="1:7" x14ac:dyDescent="0.25">
      <c r="A97" s="36" t="s">
        <v>24844</v>
      </c>
      <c r="B97" s="1" t="s">
        <v>24843</v>
      </c>
      <c r="C97" s="31" t="s">
        <v>24823</v>
      </c>
      <c r="D97" s="31">
        <f>COUNTIF('NUMH-DRLG-THSF-WSUP-DRL2'!A:A,"DRLG-*")</f>
        <v>51</v>
      </c>
      <c r="E97" s="31">
        <f>COUNTIFS('NUMH-DRLG-THSF-WSUP-DRL2'!A:A,"DRLG-*",'NUMH-DRLG-THSF-WSUP-DRL2'!F:F,"=X")</f>
        <v>0</v>
      </c>
      <c r="F97" s="37" t="s">
        <v>26495</v>
      </c>
      <c r="G97" s="82" t="str">
        <f t="shared" si="2"/>
        <v>*complet*</v>
      </c>
    </row>
    <row r="98" spans="1:7" x14ac:dyDescent="0.25">
      <c r="A98" s="36" t="s">
        <v>24842</v>
      </c>
      <c r="B98" s="1" t="s">
        <v>24841</v>
      </c>
      <c r="C98" s="31" t="s">
        <v>24823</v>
      </c>
      <c r="D98" s="31">
        <f>COUNTIF('NUMH-DRLG-THSF-WSUP-DRL2'!A:A,"THSF-*")</f>
        <v>60</v>
      </c>
      <c r="E98" s="31">
        <f>COUNTIFS('NUMH-DRLG-THSF-WSUP-DRL2'!A:A,"THSF-*",'NUMH-DRLG-THSF-WSUP-DRL2'!F:F,"=X")</f>
        <v>0</v>
      </c>
      <c r="F98" s="37" t="s">
        <v>26495</v>
      </c>
      <c r="G98" s="82" t="str">
        <f t="shared" si="2"/>
        <v>*complet*</v>
      </c>
    </row>
    <row r="99" spans="1:7" x14ac:dyDescent="0.25">
      <c r="A99" s="36" t="s">
        <v>24840</v>
      </c>
      <c r="B99" s="1" t="s">
        <v>24839</v>
      </c>
      <c r="C99" s="31" t="s">
        <v>24823</v>
      </c>
      <c r="D99" s="31">
        <f>COUNTIF('NUMH-DRLG-THSF-WSUP-DRL2'!A:A,"WSUP-*")</f>
        <v>52</v>
      </c>
      <c r="E99" s="31">
        <f>COUNTIFS('NUMH-DRLG-THSF-WSUP-DRL2'!A:A,"WSUP-*",'NUMH-DRLG-THSF-WSUP-DRL2'!F:F,"=X")</f>
        <v>0</v>
      </c>
      <c r="F99" s="37" t="s">
        <v>26495</v>
      </c>
      <c r="G99" s="82" t="str">
        <f t="shared" si="2"/>
        <v>*complet*</v>
      </c>
    </row>
    <row r="100" spans="1:7" ht="15.75" thickBot="1" x14ac:dyDescent="0.3">
      <c r="A100" s="41" t="s">
        <v>26496</v>
      </c>
      <c r="B100" s="2" t="s">
        <v>26497</v>
      </c>
      <c r="C100" s="42" t="s">
        <v>24823</v>
      </c>
      <c r="D100" s="39">
        <f>COUNTIF('NUMH-DRLG-THSF-WSUP-DRL2'!A:A,"DRL2-*")</f>
        <v>45</v>
      </c>
      <c r="E100" s="39">
        <f>COUNTIFS('NUMH-DRLG-THSF-WSUP-DRL2'!A:A,"DRL2-*",'NUMH-DRLG-THSF-WSUP-DRL2'!F:F,"=X")</f>
        <v>0</v>
      </c>
      <c r="F100" s="43" t="s">
        <v>26495</v>
      </c>
      <c r="G100" s="82" t="str">
        <f t="shared" ref="G100" si="4">IF(E100=0,"*complet*","")</f>
        <v>*complet*</v>
      </c>
    </row>
    <row r="101" spans="1:7" x14ac:dyDescent="0.25">
      <c r="A101" s="33" t="s">
        <v>24824</v>
      </c>
      <c r="B101" s="6" t="s">
        <v>24822</v>
      </c>
      <c r="C101" s="34" t="s">
        <v>24822</v>
      </c>
      <c r="D101" s="42">
        <f>COUNTIF('Arsenal Mystérieux'!A:A,"HA01-*")</f>
        <v>30</v>
      </c>
      <c r="E101" s="42">
        <f>COUNTIFS('Arsenal Mystérieux'!A:A,"HA01-*",'Arsenal Mystérieux'!F:F,"=X")</f>
        <v>0</v>
      </c>
      <c r="F101" s="35" t="s">
        <v>24822</v>
      </c>
      <c r="G101" s="82" t="str">
        <f t="shared" si="2"/>
        <v>*complet*</v>
      </c>
    </row>
    <row r="102" spans="1:7" x14ac:dyDescent="0.25">
      <c r="A102" s="36" t="s">
        <v>24826</v>
      </c>
      <c r="B102" s="1" t="s">
        <v>24825</v>
      </c>
      <c r="C102" s="31" t="s">
        <v>24822</v>
      </c>
      <c r="D102" s="31">
        <f>COUNTIF('Arsenal Mystérieux'!A:A,"HA02-*")</f>
        <v>60</v>
      </c>
      <c r="E102" s="31">
        <f>COUNTIFS('Arsenal Mystérieux'!A:A,"HA02-*",'Arsenal Mystérieux'!F:F,"=X")</f>
        <v>0</v>
      </c>
      <c r="F102" s="37" t="s">
        <v>24822</v>
      </c>
      <c r="G102" s="82" t="str">
        <f t="shared" si="2"/>
        <v>*complet*</v>
      </c>
    </row>
    <row r="103" spans="1:7" x14ac:dyDescent="0.25">
      <c r="A103" s="36" t="s">
        <v>24828</v>
      </c>
      <c r="B103" s="1" t="s">
        <v>24827</v>
      </c>
      <c r="C103" s="31" t="s">
        <v>24822</v>
      </c>
      <c r="D103" s="31">
        <f>COUNTIF('Arsenal Mystérieux'!A:A,"HA03-*")</f>
        <v>60</v>
      </c>
      <c r="E103" s="31">
        <f>COUNTIFS('Arsenal Mystérieux'!A:A,"HA03-*",'Arsenal Mystérieux'!F:F,"=X")</f>
        <v>0</v>
      </c>
      <c r="F103" s="37" t="s">
        <v>24822</v>
      </c>
      <c r="G103" s="82" t="str">
        <f t="shared" si="2"/>
        <v>*complet*</v>
      </c>
    </row>
    <row r="104" spans="1:7" x14ac:dyDescent="0.25">
      <c r="A104" s="36" t="s">
        <v>24830</v>
      </c>
      <c r="B104" s="1" t="s">
        <v>24829</v>
      </c>
      <c r="C104" s="31" t="s">
        <v>24822</v>
      </c>
      <c r="D104" s="31">
        <f>COUNTIF('Arsenal Mystérieux'!A:A,"HA04-*")</f>
        <v>60</v>
      </c>
      <c r="E104" s="31">
        <f>COUNTIFS('Arsenal Mystérieux'!A:A,"HA04-*",'Arsenal Mystérieux'!F:F,"=X")</f>
        <v>0</v>
      </c>
      <c r="F104" s="37" t="s">
        <v>24822</v>
      </c>
      <c r="G104" s="82" t="str">
        <f t="shared" si="2"/>
        <v>*complet*</v>
      </c>
    </row>
    <row r="105" spans="1:7" x14ac:dyDescent="0.25">
      <c r="A105" s="36" t="s">
        <v>24832</v>
      </c>
      <c r="B105" s="1" t="s">
        <v>24831</v>
      </c>
      <c r="C105" s="31" t="s">
        <v>24822</v>
      </c>
      <c r="D105" s="31">
        <f>COUNTIF('Arsenal Mystérieux'!A:A,"HA05-*")</f>
        <v>60</v>
      </c>
      <c r="E105" s="31">
        <f>COUNTIFS('Arsenal Mystérieux'!A:A,"HA05-*",'Arsenal Mystérieux'!F:F,"=X")</f>
        <v>0</v>
      </c>
      <c r="F105" s="37" t="s">
        <v>24822</v>
      </c>
      <c r="G105" s="82" t="str">
        <f t="shared" si="2"/>
        <v>*complet*</v>
      </c>
    </row>
    <row r="106" spans="1:7" x14ac:dyDescent="0.25">
      <c r="A106" s="36" t="s">
        <v>24834</v>
      </c>
      <c r="B106" s="1" t="s">
        <v>24833</v>
      </c>
      <c r="C106" s="31" t="s">
        <v>24822</v>
      </c>
      <c r="D106" s="31">
        <f>COUNTIF('Arsenal Mystérieux'!A:A,"HA06-*")</f>
        <v>60</v>
      </c>
      <c r="E106" s="31">
        <f>COUNTIFS('Arsenal Mystérieux'!A:A,"HA06-*",'Arsenal Mystérieux'!F:F,"=X")</f>
        <v>0</v>
      </c>
      <c r="F106" s="37" t="s">
        <v>24822</v>
      </c>
      <c r="G106" s="82" t="str">
        <f t="shared" si="2"/>
        <v>*complet*</v>
      </c>
    </row>
    <row r="107" spans="1:7" ht="15.75" thickBot="1" x14ac:dyDescent="0.3">
      <c r="A107" s="38" t="s">
        <v>24836</v>
      </c>
      <c r="B107" s="11" t="s">
        <v>24835</v>
      </c>
      <c r="C107" s="39" t="s">
        <v>24822</v>
      </c>
      <c r="D107" s="39">
        <f>COUNTIF('Arsenal Mystérieux'!A:A,"HA07-*")</f>
        <v>70</v>
      </c>
      <c r="E107" s="39">
        <f>COUNTIFS('Arsenal Mystérieux'!A:A,"HA07-*",'Arsenal Mystérieux'!F:F,"=X")</f>
        <v>0</v>
      </c>
      <c r="F107" s="40" t="s">
        <v>24822</v>
      </c>
      <c r="G107" s="82" t="str">
        <f t="shared" si="2"/>
        <v>*complet*</v>
      </c>
    </row>
    <row r="108" spans="1:7" x14ac:dyDescent="0.25">
      <c r="A108" s="33" t="s">
        <v>24764</v>
      </c>
      <c r="B108" s="6" t="s">
        <v>24763</v>
      </c>
      <c r="C108" s="34" t="s">
        <v>24762</v>
      </c>
      <c r="D108" s="42">
        <f>COUNTIF('Packs du Duelliste'!A:A,"DP1-*")</f>
        <v>30</v>
      </c>
      <c r="E108" s="42">
        <f>COUNTIFS('Packs du Duelliste'!A:A,"DP1-*",'Packs du Duelliste'!F:F,"=X")</f>
        <v>0</v>
      </c>
      <c r="F108" s="35" t="s">
        <v>24935</v>
      </c>
      <c r="G108" s="82" t="str">
        <f t="shared" si="2"/>
        <v>*complet*</v>
      </c>
    </row>
    <row r="109" spans="1:7" x14ac:dyDescent="0.25">
      <c r="A109" s="36" t="s">
        <v>24766</v>
      </c>
      <c r="B109" s="1" t="s">
        <v>24765</v>
      </c>
      <c r="C109" s="31" t="s">
        <v>24762</v>
      </c>
      <c r="D109" s="31">
        <f>COUNTIF('Packs du Duelliste'!A:A,"DP2-*")</f>
        <v>30</v>
      </c>
      <c r="E109" s="31">
        <f>COUNTIFS('Packs du Duelliste'!A:A,"DP2-*",'Packs du Duelliste'!F:F,"=X")</f>
        <v>0</v>
      </c>
      <c r="F109" s="37" t="s">
        <v>24935</v>
      </c>
      <c r="G109" s="82" t="str">
        <f t="shared" si="2"/>
        <v>*complet*</v>
      </c>
    </row>
    <row r="110" spans="1:7" x14ac:dyDescent="0.25">
      <c r="A110" s="36" t="s">
        <v>24768</v>
      </c>
      <c r="B110" s="1" t="s">
        <v>24767</v>
      </c>
      <c r="C110" s="31" t="s">
        <v>24762</v>
      </c>
      <c r="D110" s="31">
        <f>COUNTIF('Packs du Duelliste'!A:A,"DP03-*")</f>
        <v>30</v>
      </c>
      <c r="E110" s="31">
        <f>COUNTIFS('Packs du Duelliste'!A:A,"DP03-*",'Packs du Duelliste'!F:F,"=X")</f>
        <v>0</v>
      </c>
      <c r="F110" s="37" t="s">
        <v>24935</v>
      </c>
      <c r="G110" s="82" t="str">
        <f t="shared" si="2"/>
        <v>*complet*</v>
      </c>
    </row>
    <row r="111" spans="1:7" x14ac:dyDescent="0.25">
      <c r="A111" s="36" t="s">
        <v>24770</v>
      </c>
      <c r="B111" s="1" t="s">
        <v>24769</v>
      </c>
      <c r="C111" s="31" t="s">
        <v>24762</v>
      </c>
      <c r="D111" s="31">
        <f>COUNTIF('Packs du Duelliste'!A:A,"DP04-*")</f>
        <v>30</v>
      </c>
      <c r="E111" s="31">
        <f>COUNTIFS('Packs du Duelliste'!A:A,"DP04-*",'Packs du Duelliste'!F:F,"=X")</f>
        <v>0</v>
      </c>
      <c r="F111" s="37" t="s">
        <v>24935</v>
      </c>
      <c r="G111" s="82" t="str">
        <f t="shared" si="2"/>
        <v>*complet*</v>
      </c>
    </row>
    <row r="112" spans="1:7" x14ac:dyDescent="0.25">
      <c r="A112" s="36" t="s">
        <v>24772</v>
      </c>
      <c r="B112" s="1" t="s">
        <v>24771</v>
      </c>
      <c r="C112" s="31" t="s">
        <v>24762</v>
      </c>
      <c r="D112" s="31">
        <f>COUNTIF('Packs du Duelliste'!A:A,"DP05-*")</f>
        <v>30</v>
      </c>
      <c r="E112" s="31">
        <f>COUNTIFS('Packs du Duelliste'!A:A,"DP05-*",'Packs du Duelliste'!F:F,"=X")</f>
        <v>0</v>
      </c>
      <c r="F112" s="37" t="s">
        <v>24935</v>
      </c>
      <c r="G112" s="82" t="str">
        <f t="shared" si="2"/>
        <v>*complet*</v>
      </c>
    </row>
    <row r="113" spans="1:7" x14ac:dyDescent="0.25">
      <c r="A113" s="36" t="s">
        <v>24774</v>
      </c>
      <c r="B113" s="1" t="s">
        <v>24773</v>
      </c>
      <c r="C113" s="31" t="s">
        <v>24762</v>
      </c>
      <c r="D113" s="31">
        <f>COUNTIF('Packs du Duelliste'!A:A,"DP06-*")</f>
        <v>25</v>
      </c>
      <c r="E113" s="31">
        <f>COUNTIFS('Packs du Duelliste'!A:A,"DP06-*",'Packs du Duelliste'!F:F,"=X")</f>
        <v>0</v>
      </c>
      <c r="F113" s="37" t="s">
        <v>24935</v>
      </c>
      <c r="G113" s="82" t="str">
        <f t="shared" si="2"/>
        <v>*complet*</v>
      </c>
    </row>
    <row r="114" spans="1:7" x14ac:dyDescent="0.25">
      <c r="A114" s="36" t="s">
        <v>24776</v>
      </c>
      <c r="B114" s="1" t="s">
        <v>24775</v>
      </c>
      <c r="C114" s="31" t="s">
        <v>24762</v>
      </c>
      <c r="D114" s="31">
        <f>COUNTIF('Packs du Duelliste'!A:A,"DP07-*")</f>
        <v>25</v>
      </c>
      <c r="E114" s="31">
        <f>COUNTIFS('Packs du Duelliste'!A:A,"DP07-*",'Packs du Duelliste'!F:F,"=X")</f>
        <v>0</v>
      </c>
      <c r="F114" s="37" t="s">
        <v>24935</v>
      </c>
      <c r="G114" s="82" t="str">
        <f t="shared" si="2"/>
        <v>*complet*</v>
      </c>
    </row>
    <row r="115" spans="1:7" x14ac:dyDescent="0.25">
      <c r="A115" s="36" t="s">
        <v>24778</v>
      </c>
      <c r="B115" s="1" t="s">
        <v>24777</v>
      </c>
      <c r="C115" s="31" t="s">
        <v>24762</v>
      </c>
      <c r="D115" s="31">
        <f>COUNTIF('Packs du Duelliste'!A:A,"DP08-*")</f>
        <v>30</v>
      </c>
      <c r="E115" s="31">
        <f>COUNTIFS('Packs du Duelliste'!A:A,"DP08-*",'Packs du Duelliste'!F:F,"=X")</f>
        <v>0</v>
      </c>
      <c r="F115" s="37" t="s">
        <v>24935</v>
      </c>
      <c r="G115" s="82" t="str">
        <f t="shared" si="2"/>
        <v>*complet*</v>
      </c>
    </row>
    <row r="116" spans="1:7" x14ac:dyDescent="0.25">
      <c r="A116" s="36" t="s">
        <v>24780</v>
      </c>
      <c r="B116" s="1" t="s">
        <v>24779</v>
      </c>
      <c r="C116" s="31" t="s">
        <v>24762</v>
      </c>
      <c r="D116" s="31">
        <f>COUNTIF('Packs du Duelliste'!A:A,"DPYG-*")</f>
        <v>30</v>
      </c>
      <c r="E116" s="31">
        <f>COUNTIFS('Packs du Duelliste'!A:A,"DPYG-*",'Packs du Duelliste'!F:F,"=X")</f>
        <v>0</v>
      </c>
      <c r="F116" s="37" t="s">
        <v>24935</v>
      </c>
      <c r="G116" s="82" t="str">
        <f t="shared" si="2"/>
        <v>*complet*</v>
      </c>
    </row>
    <row r="117" spans="1:7" x14ac:dyDescent="0.25">
      <c r="A117" s="36" t="s">
        <v>24782</v>
      </c>
      <c r="B117" s="1" t="s">
        <v>24781</v>
      </c>
      <c r="C117" s="31" t="s">
        <v>24762</v>
      </c>
      <c r="D117" s="31">
        <f>COUNTIF('Packs du Duelliste'!A:A,"DP09-*")</f>
        <v>30</v>
      </c>
      <c r="E117" s="31">
        <f>COUNTIFS('Packs du Duelliste'!A:A,"DP09-*",'Packs du Duelliste'!F:F,"=X")</f>
        <v>0</v>
      </c>
      <c r="F117" s="37" t="s">
        <v>24935</v>
      </c>
      <c r="G117" s="82" t="str">
        <f t="shared" si="2"/>
        <v>*complet*</v>
      </c>
    </row>
    <row r="118" spans="1:7" x14ac:dyDescent="0.25">
      <c r="A118" s="36" t="s">
        <v>24784</v>
      </c>
      <c r="B118" s="1" t="s">
        <v>24783</v>
      </c>
      <c r="C118" s="31" t="s">
        <v>24762</v>
      </c>
      <c r="D118" s="31">
        <f>COUNTIF('Packs du Duelliste'!A:A,"DPKB-*")</f>
        <v>40</v>
      </c>
      <c r="E118" s="31">
        <f>COUNTIFS('Packs du Duelliste'!A:A,"DPKB-*",'Packs du Duelliste'!F:F,"=X")</f>
        <v>0</v>
      </c>
      <c r="F118" s="37" t="s">
        <v>24935</v>
      </c>
      <c r="G118" s="82" t="str">
        <f t="shared" si="2"/>
        <v>*complet*</v>
      </c>
    </row>
    <row r="119" spans="1:7" x14ac:dyDescent="0.25">
      <c r="A119" s="36" t="s">
        <v>24788</v>
      </c>
      <c r="B119" s="1" t="s">
        <v>24787</v>
      </c>
      <c r="C119" s="31" t="s">
        <v>24762</v>
      </c>
      <c r="D119" s="31">
        <f>COUNTIF('Packs du Duelliste'!A:A,"DP10-*")</f>
        <v>30</v>
      </c>
      <c r="E119" s="31">
        <f>COUNTIFS('Packs du Duelliste'!A:A,"DP10-*",'Packs du Duelliste'!F:F,"=X")</f>
        <v>0</v>
      </c>
      <c r="F119" s="37" t="s">
        <v>24935</v>
      </c>
      <c r="G119" s="82" t="str">
        <f t="shared" si="2"/>
        <v>*complet*</v>
      </c>
    </row>
    <row r="120" spans="1:7" ht="15.75" thickBot="1" x14ac:dyDescent="0.3">
      <c r="A120" s="38" t="s">
        <v>24786</v>
      </c>
      <c r="B120" s="11" t="s">
        <v>24785</v>
      </c>
      <c r="C120" s="39" t="s">
        <v>24762</v>
      </c>
      <c r="D120" s="39">
        <f>COUNTIF('Packs du Duelliste'!A:A,"DP11-*")</f>
        <v>30</v>
      </c>
      <c r="E120" s="39">
        <f>COUNTIFS('Packs du Duelliste'!A:A,"DP11-*",'Packs du Duelliste'!F:F,"=X")</f>
        <v>0</v>
      </c>
      <c r="F120" s="40" t="s">
        <v>24935</v>
      </c>
      <c r="G120" s="82" t="str">
        <f t="shared" si="2"/>
        <v>*complet*</v>
      </c>
    </row>
    <row r="121" spans="1:7" x14ac:dyDescent="0.25">
      <c r="A121" s="33" t="s">
        <v>24703</v>
      </c>
      <c r="B121" s="47" t="s">
        <v>24702</v>
      </c>
      <c r="C121" s="34" t="s">
        <v>24701</v>
      </c>
      <c r="D121" s="42">
        <f>COUNTIF('Packs de Tournoi'!A:A,"TP1-*")</f>
        <v>30</v>
      </c>
      <c r="E121" s="42">
        <f>COUNTIFS('Packs de Tournoi'!A:A,"TP1-*",'Packs de Tournoi'!F:F,"=X")</f>
        <v>0</v>
      </c>
      <c r="F121" s="35" t="s">
        <v>24701</v>
      </c>
      <c r="G121" s="82" t="str">
        <f t="shared" si="2"/>
        <v>*complet*</v>
      </c>
    </row>
    <row r="122" spans="1:7" x14ac:dyDescent="0.25">
      <c r="A122" s="36" t="s">
        <v>24705</v>
      </c>
      <c r="B122" s="32" t="s">
        <v>24704</v>
      </c>
      <c r="C122" s="31" t="s">
        <v>24701</v>
      </c>
      <c r="D122" s="42">
        <f>COUNTIF('Packs de Tournoi'!A:A,"TP2-*")</f>
        <v>30</v>
      </c>
      <c r="E122" s="42">
        <f>COUNTIFS('Packs de Tournoi'!A:A,"TP2-*",'Packs de Tournoi'!F:F,"=X")</f>
        <v>0</v>
      </c>
      <c r="F122" s="37" t="s">
        <v>24701</v>
      </c>
      <c r="G122" s="82" t="str">
        <f t="shared" si="2"/>
        <v>*complet*</v>
      </c>
    </row>
    <row r="123" spans="1:7" x14ac:dyDescent="0.25">
      <c r="A123" s="36" t="s">
        <v>24707</v>
      </c>
      <c r="B123" s="32" t="s">
        <v>24706</v>
      </c>
      <c r="C123" s="31" t="s">
        <v>24701</v>
      </c>
      <c r="D123" s="42">
        <f>COUNTIF('Packs de Tournoi'!A:A,"TP3-*")</f>
        <v>20</v>
      </c>
      <c r="E123" s="42">
        <f>COUNTIFS('Packs de Tournoi'!A:A,"TP3-*",'Packs de Tournoi'!F:F,"=X")</f>
        <v>0</v>
      </c>
      <c r="F123" s="37" t="s">
        <v>24701</v>
      </c>
      <c r="G123" s="82" t="str">
        <f t="shared" si="2"/>
        <v>*complet*</v>
      </c>
    </row>
    <row r="124" spans="1:7" x14ac:dyDescent="0.25">
      <c r="A124" s="36" t="s">
        <v>24709</v>
      </c>
      <c r="B124" s="32" t="s">
        <v>24708</v>
      </c>
      <c r="C124" s="31" t="s">
        <v>24701</v>
      </c>
      <c r="D124" s="42">
        <f>COUNTIF('Packs de Tournoi'!A:A,"TP4-*")</f>
        <v>20</v>
      </c>
      <c r="E124" s="42">
        <f>COUNTIFS('Packs de Tournoi'!A:A,"TP4-*",'Packs de Tournoi'!F:F,"=X")</f>
        <v>0</v>
      </c>
      <c r="F124" s="37" t="s">
        <v>24701</v>
      </c>
      <c r="G124" s="82" t="str">
        <f t="shared" si="2"/>
        <v>*complet*</v>
      </c>
    </row>
    <row r="125" spans="1:7" x14ac:dyDescent="0.25">
      <c r="A125" s="36" t="s">
        <v>24711</v>
      </c>
      <c r="B125" s="32" t="s">
        <v>24710</v>
      </c>
      <c r="C125" s="31" t="s">
        <v>24701</v>
      </c>
      <c r="D125" s="42">
        <f>COUNTIF('Packs de Tournoi'!A:A,"TP5-*")</f>
        <v>20</v>
      </c>
      <c r="E125" s="42">
        <f>COUNTIFS('Packs de Tournoi'!A:A,"TP5-*",'Packs de Tournoi'!F:F,"=X")</f>
        <v>0</v>
      </c>
      <c r="F125" s="37" t="s">
        <v>24701</v>
      </c>
      <c r="G125" s="82" t="str">
        <f t="shared" si="2"/>
        <v>*complet*</v>
      </c>
    </row>
    <row r="126" spans="1:7" x14ac:dyDescent="0.25">
      <c r="A126" s="36" t="s">
        <v>24713</v>
      </c>
      <c r="B126" s="32" t="s">
        <v>24712</v>
      </c>
      <c r="C126" s="31" t="s">
        <v>24701</v>
      </c>
      <c r="D126" s="42">
        <f>COUNTIF('Packs de Tournoi'!A:A,"TP6-*")</f>
        <v>20</v>
      </c>
      <c r="E126" s="42">
        <f>COUNTIFS('Packs de Tournoi'!A:A,"TP6-*",'Packs de Tournoi'!F:F,"=X")</f>
        <v>0</v>
      </c>
      <c r="F126" s="37" t="s">
        <v>24701</v>
      </c>
      <c r="G126" s="82" t="str">
        <f t="shared" si="2"/>
        <v>*complet*</v>
      </c>
    </row>
    <row r="127" spans="1:7" x14ac:dyDescent="0.25">
      <c r="A127" s="36" t="s">
        <v>24715</v>
      </c>
      <c r="B127" s="32" t="s">
        <v>24714</v>
      </c>
      <c r="C127" s="31" t="s">
        <v>24701</v>
      </c>
      <c r="D127" s="42">
        <f>COUNTIF('Packs de Tournoi'!A:A,"TP7-*")</f>
        <v>20</v>
      </c>
      <c r="E127" s="42">
        <f>COUNTIFS('Packs de Tournoi'!A:A,"TP7-*",'Packs de Tournoi'!F:F,"=X")</f>
        <v>0</v>
      </c>
      <c r="F127" s="37" t="s">
        <v>24701</v>
      </c>
      <c r="G127" s="82" t="str">
        <f t="shared" si="2"/>
        <v>*complet*</v>
      </c>
    </row>
    <row r="128" spans="1:7" x14ac:dyDescent="0.25">
      <c r="A128" s="36" t="s">
        <v>24717</v>
      </c>
      <c r="B128" s="32" t="s">
        <v>24716</v>
      </c>
      <c r="C128" s="31" t="s">
        <v>24701</v>
      </c>
      <c r="D128" s="42">
        <f>COUNTIF('Packs de Tournoi'!A:A,"TP8-*")</f>
        <v>20</v>
      </c>
      <c r="E128" s="42">
        <f>COUNTIFS('Packs de Tournoi'!A:A,"TP8-*",'Packs de Tournoi'!F:F,"=X")</f>
        <v>0</v>
      </c>
      <c r="F128" s="37" t="s">
        <v>24701</v>
      </c>
      <c r="G128" s="82" t="str">
        <f t="shared" si="2"/>
        <v>*complet*</v>
      </c>
    </row>
    <row r="129" spans="1:7" x14ac:dyDescent="0.25">
      <c r="A129" s="36" t="s">
        <v>24719</v>
      </c>
      <c r="B129" s="32" t="s">
        <v>24718</v>
      </c>
      <c r="C129" s="31" t="s">
        <v>24701</v>
      </c>
      <c r="D129" s="42">
        <f>COUNTIF('Packs de Tournoi'!A:A,"CP01-*")</f>
        <v>20</v>
      </c>
      <c r="E129" s="42">
        <f>COUNTIFS('Packs de Tournoi'!A:A,"CP01-*",'Packs de Tournoi'!F:F,"=X")</f>
        <v>0</v>
      </c>
      <c r="F129" s="37" t="s">
        <v>24701</v>
      </c>
      <c r="G129" s="82" t="str">
        <f t="shared" si="2"/>
        <v>*complet*</v>
      </c>
    </row>
    <row r="130" spans="1:7" x14ac:dyDescent="0.25">
      <c r="A130" s="36" t="s">
        <v>24721</v>
      </c>
      <c r="B130" s="32" t="s">
        <v>24720</v>
      </c>
      <c r="C130" s="31" t="s">
        <v>24701</v>
      </c>
      <c r="D130" s="42">
        <f>COUNTIF('Packs de Tournoi'!A:A,"CP02-*")</f>
        <v>20</v>
      </c>
      <c r="E130" s="42">
        <f>COUNTIFS('Packs de Tournoi'!A:A,"CP02-*",'Packs de Tournoi'!F:F,"=X")</f>
        <v>0</v>
      </c>
      <c r="F130" s="37" t="s">
        <v>24701</v>
      </c>
      <c r="G130" s="82" t="str">
        <f t="shared" si="2"/>
        <v>*complet*</v>
      </c>
    </row>
    <row r="131" spans="1:7" x14ac:dyDescent="0.25">
      <c r="A131" s="36" t="s">
        <v>24729</v>
      </c>
      <c r="B131" s="32" t="s">
        <v>24728</v>
      </c>
      <c r="C131" s="31" t="s">
        <v>24701</v>
      </c>
      <c r="D131" s="42">
        <f>COUNTIF('Packs de Tournoi'!A:A,"CP03-*")</f>
        <v>20</v>
      </c>
      <c r="E131" s="42">
        <f>COUNTIFS('Packs de Tournoi'!A:A,"CP03-*",'Packs de Tournoi'!F:F,"=X")</f>
        <v>0</v>
      </c>
      <c r="F131" s="37" t="s">
        <v>24701</v>
      </c>
      <c r="G131" s="82" t="str">
        <f t="shared" si="2"/>
        <v>*complet*</v>
      </c>
    </row>
    <row r="132" spans="1:7" x14ac:dyDescent="0.25">
      <c r="A132" s="36" t="s">
        <v>24743</v>
      </c>
      <c r="B132" s="32" t="s">
        <v>24742</v>
      </c>
      <c r="C132" s="31" t="s">
        <v>24701</v>
      </c>
      <c r="D132" s="42">
        <f>COUNTIF('Packs de Tournoi'!A:A,"CP04-*")</f>
        <v>20</v>
      </c>
      <c r="E132" s="42">
        <f>COUNTIFS('Packs de Tournoi'!A:A,"CP04-*",'Packs de Tournoi'!F:F,"=X")</f>
        <v>0</v>
      </c>
      <c r="F132" s="37" t="s">
        <v>24701</v>
      </c>
      <c r="G132" s="82" t="str">
        <f t="shared" si="2"/>
        <v>*complet*</v>
      </c>
    </row>
    <row r="133" spans="1:7" x14ac:dyDescent="0.25">
      <c r="A133" s="36" t="s">
        <v>24745</v>
      </c>
      <c r="B133" s="32" t="s">
        <v>24744</v>
      </c>
      <c r="C133" s="31" t="s">
        <v>24701</v>
      </c>
      <c r="D133" s="42">
        <f>COUNTIF('Packs de Tournoi'!A:A,"CP05-*")</f>
        <v>20</v>
      </c>
      <c r="E133" s="42">
        <f>COUNTIFS('Packs de Tournoi'!A:A,"CP05-*",'Packs de Tournoi'!F:F,"=X")</f>
        <v>0</v>
      </c>
      <c r="F133" s="37" t="s">
        <v>24701</v>
      </c>
      <c r="G133" s="82" t="str">
        <f t="shared" si="2"/>
        <v>*complet*</v>
      </c>
    </row>
    <row r="134" spans="1:7" x14ac:dyDescent="0.25">
      <c r="A134" s="36" t="s">
        <v>24747</v>
      </c>
      <c r="B134" s="32" t="s">
        <v>24746</v>
      </c>
      <c r="C134" s="31" t="s">
        <v>24701</v>
      </c>
      <c r="D134" s="42">
        <f>COUNTIF('Packs de Tournoi'!A:A,"CP06-*")</f>
        <v>20</v>
      </c>
      <c r="E134" s="42">
        <f>COUNTIFS('Packs de Tournoi'!A:A,"CP06-*",'Packs de Tournoi'!F:F,"=X")</f>
        <v>0</v>
      </c>
      <c r="F134" s="37" t="s">
        <v>24701</v>
      </c>
      <c r="G134" s="82" t="str">
        <f t="shared" si="2"/>
        <v>*complet*</v>
      </c>
    </row>
    <row r="135" spans="1:7" x14ac:dyDescent="0.25">
      <c r="A135" s="36" t="s">
        <v>24761</v>
      </c>
      <c r="B135" s="32" t="s">
        <v>24760</v>
      </c>
      <c r="C135" s="31" t="s">
        <v>24701</v>
      </c>
      <c r="D135" s="42">
        <f>COUNTIF('Packs de Tournoi'!A:A,"CP07-*")</f>
        <v>20</v>
      </c>
      <c r="E135" s="42">
        <f>COUNTIFS('Packs de Tournoi'!A:A,"CP07-*",'Packs de Tournoi'!F:F,"=X")</f>
        <v>0</v>
      </c>
      <c r="F135" s="37" t="s">
        <v>24701</v>
      </c>
      <c r="G135" s="82" t="str">
        <f t="shared" si="2"/>
        <v>*complet*</v>
      </c>
    </row>
    <row r="136" spans="1:7" x14ac:dyDescent="0.25">
      <c r="A136" s="36" t="s">
        <v>24759</v>
      </c>
      <c r="B136" s="32" t="s">
        <v>24758</v>
      </c>
      <c r="C136" s="31" t="s">
        <v>24701</v>
      </c>
      <c r="D136" s="42">
        <f>COUNTIF('Packs de Tournoi'!A:A,"CP08-*")</f>
        <v>20</v>
      </c>
      <c r="E136" s="42">
        <f>COUNTIFS('Packs de Tournoi'!A:A,"CP08-*",'Packs de Tournoi'!F:F,"=X")</f>
        <v>0</v>
      </c>
      <c r="F136" s="37" t="s">
        <v>24701</v>
      </c>
      <c r="G136" s="82" t="str">
        <f t="shared" si="2"/>
        <v>*complet*</v>
      </c>
    </row>
    <row r="137" spans="1:7" x14ac:dyDescent="0.25">
      <c r="A137" s="36" t="s">
        <v>24733</v>
      </c>
      <c r="B137" s="32" t="s">
        <v>24732</v>
      </c>
      <c r="C137" s="31" t="s">
        <v>24701</v>
      </c>
      <c r="D137" s="42">
        <f>COUNTIF('Packs de Tournoi'!A:A,"TU01-*")</f>
        <v>21</v>
      </c>
      <c r="E137" s="42">
        <f>COUNTIFS('Packs de Tournoi'!A:A,"TU01-*",'Packs de Tournoi'!F:F,"=X")</f>
        <v>0</v>
      </c>
      <c r="F137" s="37" t="s">
        <v>24701</v>
      </c>
      <c r="G137" s="82" t="str">
        <f t="shared" si="2"/>
        <v>*complet*</v>
      </c>
    </row>
    <row r="138" spans="1:7" x14ac:dyDescent="0.25">
      <c r="A138" s="36" t="s">
        <v>24749</v>
      </c>
      <c r="B138" s="32" t="s">
        <v>24748</v>
      </c>
      <c r="C138" s="31" t="s">
        <v>24701</v>
      </c>
      <c r="D138" s="42">
        <f>COUNTIF('Packs de Tournoi'!A:A,"TU02-*")</f>
        <v>21</v>
      </c>
      <c r="E138" s="42">
        <f>COUNTIFS('Packs de Tournoi'!A:A,"TU02-*",'Packs de Tournoi'!F:F,"=X")</f>
        <v>0</v>
      </c>
      <c r="F138" s="37" t="s">
        <v>24701</v>
      </c>
      <c r="G138" s="82" t="str">
        <f t="shared" si="2"/>
        <v>*complet*</v>
      </c>
    </row>
    <row r="139" spans="1:7" x14ac:dyDescent="0.25">
      <c r="A139" s="36" t="s">
        <v>24737</v>
      </c>
      <c r="B139" s="32" t="s">
        <v>24736</v>
      </c>
      <c r="C139" s="31" t="s">
        <v>24701</v>
      </c>
      <c r="D139" s="42">
        <f>COUNTIF('Packs de Tournoi'!A:A,"TU03-*")</f>
        <v>21</v>
      </c>
      <c r="E139" s="42">
        <f>COUNTIFS('Packs de Tournoi'!A:A,"TU03-*",'Packs de Tournoi'!F:F,"=X")</f>
        <v>0</v>
      </c>
      <c r="F139" s="37" t="s">
        <v>24701</v>
      </c>
      <c r="G139" s="82" t="str">
        <f t="shared" si="2"/>
        <v>*complet*</v>
      </c>
    </row>
    <row r="140" spans="1:7" x14ac:dyDescent="0.25">
      <c r="A140" s="36" t="s">
        <v>24757</v>
      </c>
      <c r="B140" s="32" t="s">
        <v>24756</v>
      </c>
      <c r="C140" s="31" t="s">
        <v>24701</v>
      </c>
      <c r="D140" s="42">
        <f>COUNTIF('Packs de Tournoi'!A:A,"TU04-*")</f>
        <v>21</v>
      </c>
      <c r="E140" s="42">
        <f>COUNTIFS('Packs de Tournoi'!A:A,"TU04-*",'Packs de Tournoi'!F:F,"=X")</f>
        <v>0</v>
      </c>
      <c r="F140" s="37" t="s">
        <v>24701</v>
      </c>
      <c r="G140" s="82" t="str">
        <f t="shared" si="2"/>
        <v>*complet*</v>
      </c>
    </row>
    <row r="141" spans="1:7" x14ac:dyDescent="0.25">
      <c r="A141" s="36" t="s">
        <v>24755</v>
      </c>
      <c r="B141" s="32" t="s">
        <v>24754</v>
      </c>
      <c r="C141" s="31" t="s">
        <v>24701</v>
      </c>
      <c r="D141" s="42">
        <f>COUNTIF('Packs de Tournoi'!A:A,"TU05-*")</f>
        <v>21</v>
      </c>
      <c r="E141" s="42">
        <f>COUNTIFS('Packs de Tournoi'!A:A,"TU05-*",'Packs de Tournoi'!F:F,"=X")</f>
        <v>0</v>
      </c>
      <c r="F141" s="37" t="s">
        <v>24701</v>
      </c>
      <c r="G141" s="82" t="str">
        <f t="shared" si="2"/>
        <v>*complet*</v>
      </c>
    </row>
    <row r="142" spans="1:7" x14ac:dyDescent="0.25">
      <c r="A142" s="36" t="s">
        <v>24731</v>
      </c>
      <c r="B142" s="32" t="s">
        <v>24730</v>
      </c>
      <c r="C142" s="31" t="s">
        <v>24701</v>
      </c>
      <c r="D142" s="42">
        <f>COUNTIF('Packs de Tournoi'!A:A,"TU06-*")</f>
        <v>21</v>
      </c>
      <c r="E142" s="42">
        <f>COUNTIFS('Packs de Tournoi'!A:A,"TU06-*",'Packs de Tournoi'!F:F,"=X")</f>
        <v>0</v>
      </c>
      <c r="F142" s="37" t="s">
        <v>24701</v>
      </c>
      <c r="G142" s="82" t="str">
        <f t="shared" ref="G142:G215" si="5">IF(E142=0,"*complet*","")</f>
        <v>*complet*</v>
      </c>
    </row>
    <row r="143" spans="1:7" x14ac:dyDescent="0.25">
      <c r="A143" s="36" t="s">
        <v>24753</v>
      </c>
      <c r="B143" s="32" t="s">
        <v>24752</v>
      </c>
      <c r="C143" s="31" t="s">
        <v>24701</v>
      </c>
      <c r="D143" s="42">
        <f>COUNTIF('Packs de Tournoi'!A:A,"TU07-*")</f>
        <v>21</v>
      </c>
      <c r="E143" s="42">
        <f>COUNTIFS('Packs de Tournoi'!A:A,"TU07-*",'Packs de Tournoi'!F:F,"=X")</f>
        <v>0</v>
      </c>
      <c r="F143" s="37" t="s">
        <v>24701</v>
      </c>
      <c r="G143" s="82" t="str">
        <f t="shared" si="5"/>
        <v>*complet*</v>
      </c>
    </row>
    <row r="144" spans="1:7" x14ac:dyDescent="0.25">
      <c r="A144" s="36" t="s">
        <v>24751</v>
      </c>
      <c r="B144" s="32" t="s">
        <v>24750</v>
      </c>
      <c r="C144" s="31" t="s">
        <v>24701</v>
      </c>
      <c r="D144" s="42">
        <f>COUNTIF('Packs de Tournoi'!A:A,"TU08-*")</f>
        <v>21</v>
      </c>
      <c r="E144" s="42">
        <f>COUNTIFS('Packs de Tournoi'!A:A,"TU08-*",'Packs de Tournoi'!F:F,"=X")</f>
        <v>0</v>
      </c>
      <c r="F144" s="37" t="s">
        <v>24701</v>
      </c>
      <c r="G144" s="82" t="str">
        <f t="shared" si="5"/>
        <v>*complet*</v>
      </c>
    </row>
    <row r="145" spans="1:7" x14ac:dyDescent="0.25">
      <c r="A145" s="36" t="s">
        <v>24735</v>
      </c>
      <c r="B145" s="32" t="s">
        <v>24734</v>
      </c>
      <c r="C145" s="31" t="s">
        <v>24701</v>
      </c>
      <c r="D145" s="42">
        <f>COUNTIF('Packs de Tournoi'!A:A,"AP01-*")</f>
        <v>25</v>
      </c>
      <c r="E145" s="42">
        <f>COUNTIFS('Packs de Tournoi'!A:A,"AP01-*",'Packs de Tournoi'!F:F,"=X")</f>
        <v>0</v>
      </c>
      <c r="F145" s="37" t="s">
        <v>24701</v>
      </c>
      <c r="G145" s="82" t="str">
        <f t="shared" si="5"/>
        <v>*complet*</v>
      </c>
    </row>
    <row r="146" spans="1:7" x14ac:dyDescent="0.25">
      <c r="A146" s="36" t="s">
        <v>24741</v>
      </c>
      <c r="B146" s="32" t="s">
        <v>24740</v>
      </c>
      <c r="C146" s="31" t="s">
        <v>24701</v>
      </c>
      <c r="D146" s="42">
        <f>COUNTIF('Packs de Tournoi'!A:A,"AP02-*")</f>
        <v>25</v>
      </c>
      <c r="E146" s="42">
        <f>COUNTIFS('Packs de Tournoi'!A:A,"AP02-*",'Packs de Tournoi'!F:F,"=X")</f>
        <v>0</v>
      </c>
      <c r="F146" s="37" t="s">
        <v>24701</v>
      </c>
      <c r="G146" s="82" t="str">
        <f t="shared" si="5"/>
        <v>*complet*</v>
      </c>
    </row>
    <row r="147" spans="1:7" x14ac:dyDescent="0.25">
      <c r="A147" s="36" t="s">
        <v>24739</v>
      </c>
      <c r="B147" s="32" t="s">
        <v>24738</v>
      </c>
      <c r="C147" s="31" t="s">
        <v>24701</v>
      </c>
      <c r="D147" s="42">
        <f>COUNTIF('Packs de Tournoi'!A:A,"AP03-*")</f>
        <v>26</v>
      </c>
      <c r="E147" s="42">
        <f>COUNTIFS('Packs de Tournoi'!A:A,"AP03-*",'Packs de Tournoi'!F:F,"=X")</f>
        <v>0</v>
      </c>
      <c r="F147" s="37" t="s">
        <v>24701</v>
      </c>
      <c r="G147" s="82" t="str">
        <f t="shared" si="5"/>
        <v>*complet*</v>
      </c>
    </row>
    <row r="148" spans="1:7" x14ac:dyDescent="0.25">
      <c r="A148" s="36" t="s">
        <v>24725</v>
      </c>
      <c r="B148" s="32" t="s">
        <v>24724</v>
      </c>
      <c r="C148" s="31" t="s">
        <v>24701</v>
      </c>
      <c r="D148" s="42">
        <f>COUNTIF('Packs de Tournoi'!A:A,"AP04-*")</f>
        <v>26</v>
      </c>
      <c r="E148" s="42">
        <f>COUNTIFS('Packs de Tournoi'!A:A,"AP04-*",'Packs de Tournoi'!F:F,"=X")</f>
        <v>0</v>
      </c>
      <c r="F148" s="37" t="s">
        <v>24701</v>
      </c>
      <c r="G148" s="82" t="str">
        <f t="shared" si="5"/>
        <v>*complet*</v>
      </c>
    </row>
    <row r="149" spans="1:7" x14ac:dyDescent="0.25">
      <c r="A149" s="36" t="s">
        <v>24727</v>
      </c>
      <c r="B149" s="32" t="s">
        <v>24726</v>
      </c>
      <c r="C149" s="31" t="s">
        <v>24701</v>
      </c>
      <c r="D149" s="42">
        <f>COUNTIF('Packs de Tournoi'!A:A,"AP05-*")</f>
        <v>26</v>
      </c>
      <c r="E149" s="42">
        <f>COUNTIFS('Packs de Tournoi'!A:A,"AP05-*",'Packs de Tournoi'!F:F,"=X")</f>
        <v>0</v>
      </c>
      <c r="F149" s="37" t="s">
        <v>24701</v>
      </c>
      <c r="G149" s="82" t="str">
        <f t="shared" si="5"/>
        <v>*complet*</v>
      </c>
    </row>
    <row r="150" spans="1:7" x14ac:dyDescent="0.25">
      <c r="A150" s="36" t="s">
        <v>24723</v>
      </c>
      <c r="B150" s="32" t="s">
        <v>24722</v>
      </c>
      <c r="C150" s="31" t="s">
        <v>24701</v>
      </c>
      <c r="D150" s="31">
        <f>COUNTIF('Packs de Tournoi'!A:A,"AP06-*")</f>
        <v>28</v>
      </c>
      <c r="E150" s="31">
        <f>COUNTIFS('Packs de Tournoi'!A:A,"AP06-*",'Packs de Tournoi'!F:F,"=X")</f>
        <v>0</v>
      </c>
      <c r="F150" s="37" t="s">
        <v>24701</v>
      </c>
      <c r="G150" s="82" t="str">
        <f t="shared" si="5"/>
        <v>*complet*</v>
      </c>
    </row>
    <row r="151" spans="1:7" ht="15.75" thickBot="1" x14ac:dyDescent="0.3">
      <c r="A151" s="66" t="s">
        <v>25081</v>
      </c>
      <c r="B151" s="70" t="s">
        <v>25082</v>
      </c>
      <c r="C151" s="68" t="s">
        <v>24701</v>
      </c>
      <c r="D151" s="39">
        <f>COUNTIF('Packs de Tournoi'!A:A,"AP07-*")</f>
        <v>27</v>
      </c>
      <c r="E151" s="39">
        <f>COUNTIFS('Packs de Tournoi'!A:A,"AP07-*",'Packs de Tournoi'!F:F,"=X")</f>
        <v>0</v>
      </c>
      <c r="F151" s="69" t="s">
        <v>24701</v>
      </c>
      <c r="G151" s="82" t="str">
        <f t="shared" si="5"/>
        <v>*complet*</v>
      </c>
    </row>
    <row r="152" spans="1:7" x14ac:dyDescent="0.25">
      <c r="A152" s="36" t="s">
        <v>24365</v>
      </c>
      <c r="B152" s="1" t="s">
        <v>24366</v>
      </c>
      <c r="C152" s="31" t="s">
        <v>24401</v>
      </c>
      <c r="D152" s="42">
        <f>COUNTIF('Decks de Démarrage'!A:A,"DDY-F*")</f>
        <v>46</v>
      </c>
      <c r="E152" s="42">
        <f>COUNTIFS('Decks de Démarrage'!A:A,"DDY-F*",'Decks de Démarrage'!F:F,"=X")</f>
        <v>0</v>
      </c>
      <c r="F152" s="37" t="s">
        <v>24936</v>
      </c>
      <c r="G152" s="82" t="str">
        <f t="shared" si="5"/>
        <v>*complet*</v>
      </c>
    </row>
    <row r="153" spans="1:7" x14ac:dyDescent="0.25">
      <c r="A153" s="36" t="s">
        <v>26119</v>
      </c>
      <c r="B153" s="1" t="s">
        <v>26121</v>
      </c>
      <c r="C153" s="31" t="s">
        <v>24401</v>
      </c>
      <c r="D153" s="42">
        <f>COUNTIF('Decks de Démarrage'!A:A,"DDY-C*")</f>
        <v>50</v>
      </c>
      <c r="E153" s="42">
        <f>COUNTIFS('Decks de Démarrage'!A:A,"DDY-C*",'Decks de Démarrage'!F:F,"=X")</f>
        <v>0</v>
      </c>
      <c r="F153" s="37" t="s">
        <v>24936</v>
      </c>
      <c r="G153" s="82" t="str">
        <f t="shared" si="5"/>
        <v>*complet*</v>
      </c>
    </row>
    <row r="154" spans="1:7" x14ac:dyDescent="0.25">
      <c r="A154" s="36" t="s">
        <v>26120</v>
      </c>
      <c r="B154" s="1" t="s">
        <v>26126</v>
      </c>
      <c r="C154" s="31" t="s">
        <v>24401</v>
      </c>
      <c r="D154" s="42">
        <f>COUNTIF('Decks de Démarrage'!A:A,"SDY-*")</f>
        <v>50</v>
      </c>
      <c r="E154" s="42">
        <f>COUNTIFS('Decks de Démarrage'!A:A,"SDY-*",'Decks de Démarrage'!F:F,"=X")</f>
        <v>0</v>
      </c>
      <c r="F154" s="37" t="s">
        <v>24936</v>
      </c>
      <c r="G154" s="82" t="str">
        <f t="shared" si="5"/>
        <v>*complet*</v>
      </c>
    </row>
    <row r="155" spans="1:7" x14ac:dyDescent="0.25">
      <c r="A155" s="36" t="s">
        <v>24367</v>
      </c>
      <c r="B155" s="1" t="s">
        <v>24368</v>
      </c>
      <c r="C155" s="31" t="s">
        <v>24401</v>
      </c>
      <c r="D155" s="42">
        <f>COUNTIF('Decks de Démarrage'!A:A,"DDK-F*")</f>
        <v>46</v>
      </c>
      <c r="E155" s="42">
        <f>COUNTIFS('Decks de Démarrage'!A:A,"DDK-F*",'Decks de Démarrage'!F:F,"=X")</f>
        <v>0</v>
      </c>
      <c r="F155" s="37" t="s">
        <v>24936</v>
      </c>
      <c r="G155" s="82" t="str">
        <f t="shared" si="5"/>
        <v>*complet*</v>
      </c>
    </row>
    <row r="156" spans="1:7" x14ac:dyDescent="0.25">
      <c r="A156" s="36" t="s">
        <v>26122</v>
      </c>
      <c r="B156" s="1" t="s">
        <v>26125</v>
      </c>
      <c r="C156" s="31" t="s">
        <v>24401</v>
      </c>
      <c r="D156" s="42">
        <f>COUNTIF('Decks de Démarrage'!A:A,"DDK-C*")</f>
        <v>50</v>
      </c>
      <c r="E156" s="42">
        <f>COUNTIFS('Decks de Démarrage'!A:A,"DDK-C*",'Decks de Démarrage'!F:F,"=X")</f>
        <v>0</v>
      </c>
      <c r="F156" s="37" t="s">
        <v>24936</v>
      </c>
      <c r="G156" s="82" t="str">
        <f t="shared" si="5"/>
        <v>*complet*</v>
      </c>
    </row>
    <row r="157" spans="1:7" x14ac:dyDescent="0.25">
      <c r="A157" s="36" t="s">
        <v>26123</v>
      </c>
      <c r="B157" s="1" t="s">
        <v>26127</v>
      </c>
      <c r="C157" s="31" t="s">
        <v>24401</v>
      </c>
      <c r="D157" s="42">
        <f>COUNTIF('Decks de Démarrage'!A:A,"SDK-*")</f>
        <v>50</v>
      </c>
      <c r="E157" s="42">
        <f>COUNTIFS('Decks de Démarrage'!A:A,"SDK-*",'Decks de Démarrage'!F:F,"=X")</f>
        <v>0</v>
      </c>
      <c r="F157" s="37" t="s">
        <v>24936</v>
      </c>
      <c r="G157" s="82" t="str">
        <f t="shared" si="5"/>
        <v>*complet*</v>
      </c>
    </row>
    <row r="158" spans="1:7" x14ac:dyDescent="0.25">
      <c r="A158" s="36" t="s">
        <v>24369</v>
      </c>
      <c r="B158" s="1" t="s">
        <v>24370</v>
      </c>
      <c r="C158" s="31" t="s">
        <v>24401</v>
      </c>
      <c r="D158" s="42">
        <f>COUNTIF('Decks de Démarrage'!A:A,"DDJ-*")</f>
        <v>50</v>
      </c>
      <c r="E158" s="42">
        <f>COUNTIFS('Decks de Démarrage'!A:A,"DDJ-*",'Decks de Démarrage'!F:F,"=X")</f>
        <v>0</v>
      </c>
      <c r="F158" s="37" t="s">
        <v>24936</v>
      </c>
      <c r="G158" s="82" t="str">
        <f t="shared" si="5"/>
        <v>*complet*</v>
      </c>
    </row>
    <row r="159" spans="1:7" x14ac:dyDescent="0.25">
      <c r="A159" s="36" t="s">
        <v>26124</v>
      </c>
      <c r="B159" s="1" t="s">
        <v>26128</v>
      </c>
      <c r="C159" s="31" t="s">
        <v>24401</v>
      </c>
      <c r="D159" s="42">
        <f>COUNTIF('Decks de Démarrage'!A:A,"SDJ-*")</f>
        <v>50</v>
      </c>
      <c r="E159" s="42">
        <f>COUNTIFS('Decks de Démarrage'!A:A,"SDJ-*",'Decks de Démarrage'!F:F,"=X")</f>
        <v>0</v>
      </c>
      <c r="F159" s="37" t="s">
        <v>24936</v>
      </c>
      <c r="G159" s="82" t="str">
        <f t="shared" si="5"/>
        <v>*complet*</v>
      </c>
    </row>
    <row r="160" spans="1:7" x14ac:dyDescent="0.25">
      <c r="A160" s="36" t="s">
        <v>24371</v>
      </c>
      <c r="B160" s="1" t="s">
        <v>24372</v>
      </c>
      <c r="C160" s="31" t="s">
        <v>24401</v>
      </c>
      <c r="D160" s="42">
        <f>COUNTIF('Decks de Démarrage'!A:A,"DDP-*")</f>
        <v>50</v>
      </c>
      <c r="E160" s="42">
        <f>COUNTIFS('Decks de Démarrage'!A:A,"DDP-*",'Decks de Démarrage'!F:F,"=X")</f>
        <v>0</v>
      </c>
      <c r="F160" s="37" t="s">
        <v>24936</v>
      </c>
      <c r="G160" s="82" t="str">
        <f t="shared" si="5"/>
        <v>*complet*</v>
      </c>
    </row>
    <row r="161" spans="1:7" x14ac:dyDescent="0.25">
      <c r="A161" s="36" t="s">
        <v>24195</v>
      </c>
      <c r="B161" s="1" t="s">
        <v>26129</v>
      </c>
      <c r="C161" s="31" t="s">
        <v>24401</v>
      </c>
      <c r="D161" s="42">
        <f>COUNTIF('Decks de Démarrage'!A:A,"SDP-*")</f>
        <v>50</v>
      </c>
      <c r="E161" s="42">
        <f>COUNTIFS('Decks de Démarrage'!A:A,"SDP-*",'Decks de Démarrage'!F:F,"=X")</f>
        <v>0</v>
      </c>
      <c r="F161" s="37" t="s">
        <v>24936</v>
      </c>
      <c r="G161" s="82" t="str">
        <f t="shared" si="5"/>
        <v>*complet*</v>
      </c>
    </row>
    <row r="162" spans="1:7" x14ac:dyDescent="0.25">
      <c r="A162" s="36" t="s">
        <v>24373</v>
      </c>
      <c r="B162" s="1" t="s">
        <v>24374</v>
      </c>
      <c r="C162" s="31" t="s">
        <v>24401</v>
      </c>
      <c r="D162" s="42">
        <f>COUNTIF('Decks de Démarrage'!A:A,"SKE-*")</f>
        <v>50</v>
      </c>
      <c r="E162" s="42">
        <f>COUNTIFS('Decks de Démarrage'!A:A,"SKE-*",'Decks de Démarrage'!F:F,"=X")</f>
        <v>0</v>
      </c>
      <c r="F162" s="37" t="s">
        <v>24936</v>
      </c>
      <c r="G162" s="82" t="str">
        <f t="shared" si="5"/>
        <v>*complet*</v>
      </c>
    </row>
    <row r="163" spans="1:7" x14ac:dyDescent="0.25">
      <c r="A163" s="36" t="s">
        <v>24375</v>
      </c>
      <c r="B163" s="1" t="s">
        <v>24376</v>
      </c>
      <c r="C163" s="31" t="s">
        <v>24401</v>
      </c>
      <c r="D163" s="42">
        <f>COUNTIF('Decks de Démarrage'!A:A,"SYE-*")</f>
        <v>50</v>
      </c>
      <c r="E163" s="42">
        <f>COUNTIFS('Decks de Démarrage'!A:A,"SYE-*",'Decks de Démarrage'!F:F,"=X")</f>
        <v>0</v>
      </c>
      <c r="F163" s="37" t="s">
        <v>24936</v>
      </c>
      <c r="G163" s="82" t="str">
        <f t="shared" si="5"/>
        <v>*complet*</v>
      </c>
    </row>
    <row r="164" spans="1:7" x14ac:dyDescent="0.25">
      <c r="A164" s="36" t="s">
        <v>24377</v>
      </c>
      <c r="B164" s="1" t="s">
        <v>24378</v>
      </c>
      <c r="C164" s="31" t="s">
        <v>24401</v>
      </c>
      <c r="D164" s="42">
        <f>COUNTIF('Decks de Démarrage'!A:A,"YSD-*")</f>
        <v>41</v>
      </c>
      <c r="E164" s="42">
        <f>COUNTIFS('Decks de Démarrage'!A:A,"YSD-*",'Decks de Démarrage'!F:F,"=X")</f>
        <v>0</v>
      </c>
      <c r="F164" s="37" t="s">
        <v>24936</v>
      </c>
      <c r="G164" s="82" t="str">
        <f t="shared" si="5"/>
        <v>*complet*</v>
      </c>
    </row>
    <row r="165" spans="1:7" x14ac:dyDescent="0.25">
      <c r="A165" s="36" t="s">
        <v>24379</v>
      </c>
      <c r="B165" s="1" t="s">
        <v>24380</v>
      </c>
      <c r="C165" s="31" t="s">
        <v>24401</v>
      </c>
      <c r="D165" s="42">
        <f>COUNTIF('Decks de Démarrage'!A:A,"YSDJ-*")</f>
        <v>41</v>
      </c>
      <c r="E165" s="42">
        <f>COUNTIFS('Decks de Démarrage'!A:A,"YSDJ-*",'Decks de Démarrage'!F:F,"=X")</f>
        <v>0</v>
      </c>
      <c r="F165" s="37" t="s">
        <v>24936</v>
      </c>
      <c r="G165" s="82" t="str">
        <f t="shared" si="5"/>
        <v>*complet*</v>
      </c>
    </row>
    <row r="166" spans="1:7" x14ac:dyDescent="0.25">
      <c r="A166" s="36" t="s">
        <v>24381</v>
      </c>
      <c r="B166" s="1" t="s">
        <v>24382</v>
      </c>
      <c r="C166" s="31" t="s">
        <v>24401</v>
      </c>
      <c r="D166" s="42">
        <f>COUNTIF('Decks de Démarrage'!A:A,"YSDS-*")</f>
        <v>41</v>
      </c>
      <c r="E166" s="42">
        <f>COUNTIFS('Decks de Démarrage'!A:A,"YSDS-*",'Decks de Démarrage'!F:F,"=X")</f>
        <v>0</v>
      </c>
      <c r="F166" s="37" t="s">
        <v>24936</v>
      </c>
      <c r="G166" s="82" t="str">
        <f t="shared" si="5"/>
        <v>*complet*</v>
      </c>
    </row>
    <row r="167" spans="1:7" x14ac:dyDescent="0.25">
      <c r="A167" s="36" t="s">
        <v>24383</v>
      </c>
      <c r="B167" s="1" t="s">
        <v>24384</v>
      </c>
      <c r="C167" s="31" t="s">
        <v>24401</v>
      </c>
      <c r="D167" s="42">
        <f>COUNTIF('Decks de Démarrage'!A:A,"5DS1-*")</f>
        <v>44</v>
      </c>
      <c r="E167" s="42">
        <f>COUNTIFS('Decks de Démarrage'!A:A,"5DS1-*",'Decks de Démarrage'!F:F,"=X")</f>
        <v>0</v>
      </c>
      <c r="F167" s="37" t="s">
        <v>24936</v>
      </c>
      <c r="G167" s="82" t="str">
        <f t="shared" si="5"/>
        <v>*complet*</v>
      </c>
    </row>
    <row r="168" spans="1:7" x14ac:dyDescent="0.25">
      <c r="A168" s="36" t="s">
        <v>24385</v>
      </c>
      <c r="B168" s="1" t="s">
        <v>24386</v>
      </c>
      <c r="C168" s="31" t="s">
        <v>24401</v>
      </c>
      <c r="D168" s="42">
        <f>COUNTIF('Decks de Démarrage'!A:A,"5DS2-*")</f>
        <v>43</v>
      </c>
      <c r="E168" s="42">
        <f>COUNTIFS('Decks de Démarrage'!A:A,"5DS2-*",'Decks de Démarrage'!F:F,"=X")</f>
        <v>0</v>
      </c>
      <c r="F168" s="37" t="s">
        <v>24936</v>
      </c>
      <c r="G168" s="82" t="str">
        <f t="shared" si="5"/>
        <v>*complet*</v>
      </c>
    </row>
    <row r="169" spans="1:7" x14ac:dyDescent="0.25">
      <c r="A169" s="36" t="s">
        <v>24387</v>
      </c>
      <c r="B169" s="1" t="s">
        <v>24388</v>
      </c>
      <c r="C169" s="31" t="s">
        <v>24401</v>
      </c>
      <c r="D169" s="42">
        <f>COUNTIF('Decks de Démarrage'!A:A,"5DS3-*")</f>
        <v>42</v>
      </c>
      <c r="E169" s="42">
        <f>COUNTIFS('Decks de Démarrage'!A:A,"5DS3-*",'Decks de Démarrage'!F:F,"=X")</f>
        <v>0</v>
      </c>
      <c r="F169" s="37" t="s">
        <v>24936</v>
      </c>
      <c r="G169" s="82" t="str">
        <f t="shared" si="5"/>
        <v>*complet*</v>
      </c>
    </row>
    <row r="170" spans="1:7" x14ac:dyDescent="0.25">
      <c r="A170" s="36" t="s">
        <v>24389</v>
      </c>
      <c r="B170" s="1" t="s">
        <v>24390</v>
      </c>
      <c r="C170" s="31" t="s">
        <v>24401</v>
      </c>
      <c r="D170" s="42">
        <f>COUNTIF('Decks de Démarrage'!A:A,"YS11-*")</f>
        <v>43</v>
      </c>
      <c r="E170" s="42">
        <f>COUNTIFS('Decks de Démarrage'!A:A,"YS11-*",'Decks de Démarrage'!F:F,"=X")</f>
        <v>0</v>
      </c>
      <c r="F170" s="37" t="s">
        <v>24936</v>
      </c>
      <c r="G170" s="82" t="str">
        <f t="shared" si="5"/>
        <v>*complet*</v>
      </c>
    </row>
    <row r="171" spans="1:7" x14ac:dyDescent="0.25">
      <c r="A171" s="36" t="s">
        <v>24391</v>
      </c>
      <c r="B171" s="1" t="s">
        <v>24392</v>
      </c>
      <c r="C171" s="31" t="s">
        <v>24401</v>
      </c>
      <c r="D171" s="42">
        <f>COUNTIF('Decks de Démarrage'!A:A,"YS12-*")</f>
        <v>43</v>
      </c>
      <c r="E171" s="42">
        <f>COUNTIFS('Decks de Démarrage'!A:A,"YS12-*",'Decks de Démarrage'!F:F,"=X")</f>
        <v>0</v>
      </c>
      <c r="F171" s="37" t="s">
        <v>24936</v>
      </c>
      <c r="G171" s="82" t="str">
        <f t="shared" si="5"/>
        <v>*complet*</v>
      </c>
    </row>
    <row r="172" spans="1:7" x14ac:dyDescent="0.25">
      <c r="A172" s="36" t="s">
        <v>24393</v>
      </c>
      <c r="B172" s="1" t="s">
        <v>24394</v>
      </c>
      <c r="C172" s="31" t="s">
        <v>24401</v>
      </c>
      <c r="D172" s="42">
        <f>COUNTIF('Decks de Démarrage'!A:A,"YS13-*")</f>
        <v>57</v>
      </c>
      <c r="E172" s="42">
        <f>COUNTIFS('Decks de Démarrage'!A:A,"YS13-*",'Decks de Démarrage'!F:F,"=X")</f>
        <v>0</v>
      </c>
      <c r="F172" s="37" t="s">
        <v>24936</v>
      </c>
      <c r="G172" s="82" t="str">
        <f t="shared" si="5"/>
        <v>*complet*</v>
      </c>
    </row>
    <row r="173" spans="1:7" x14ac:dyDescent="0.25">
      <c r="A173" s="36" t="s">
        <v>24395</v>
      </c>
      <c r="B173" s="1" t="s">
        <v>24396</v>
      </c>
      <c r="C173" s="31" t="s">
        <v>24401</v>
      </c>
      <c r="D173" s="42">
        <f>COUNTIF('Decks de Démarrage'!A:A,"YSKR-*")</f>
        <v>49</v>
      </c>
      <c r="E173" s="42">
        <f>COUNTIFS('Decks de Démarrage'!A:A,"YSKR-*",'Decks de Démarrage'!F:F,"=X")</f>
        <v>0</v>
      </c>
      <c r="F173" s="37" t="s">
        <v>24936</v>
      </c>
      <c r="G173" s="82" t="str">
        <f t="shared" si="5"/>
        <v>*complet*</v>
      </c>
    </row>
    <row r="174" spans="1:7" x14ac:dyDescent="0.25">
      <c r="A174" s="36" t="s">
        <v>24397</v>
      </c>
      <c r="B174" s="1" t="s">
        <v>24398</v>
      </c>
      <c r="C174" s="31" t="s">
        <v>24401</v>
      </c>
      <c r="D174" s="42">
        <f>COUNTIF('Decks de Démarrage'!A:A,"YSYR-*")</f>
        <v>47</v>
      </c>
      <c r="E174" s="42">
        <f>COUNTIFS('Decks de Démarrage'!A:A,"YSYR-*",'Decks de Démarrage'!F:F,"=X")</f>
        <v>0</v>
      </c>
      <c r="F174" s="37" t="s">
        <v>24936</v>
      </c>
      <c r="G174" s="82" t="str">
        <f t="shared" si="5"/>
        <v>*complet*</v>
      </c>
    </row>
    <row r="175" spans="1:7" x14ac:dyDescent="0.25">
      <c r="A175" s="36" t="s">
        <v>24399</v>
      </c>
      <c r="B175" s="1" t="s">
        <v>24400</v>
      </c>
      <c r="C175" s="31" t="s">
        <v>24401</v>
      </c>
      <c r="D175" s="31">
        <f>COUNTIF('Decks de Démarrage'!A:A,"YS14-*")</f>
        <v>55</v>
      </c>
      <c r="E175" s="31">
        <f>COUNTIFS('Decks de Démarrage'!A:A,"YS14-*",'Decks de Démarrage'!F:F,"=X")</f>
        <v>0</v>
      </c>
      <c r="F175" s="37" t="s">
        <v>24936</v>
      </c>
      <c r="G175" s="82" t="str">
        <f t="shared" ref="G175:G177" si="6">IF(E175=0,"*complet*","")</f>
        <v>*complet*</v>
      </c>
    </row>
    <row r="176" spans="1:7" x14ac:dyDescent="0.25">
      <c r="A176" s="36" t="s">
        <v>25079</v>
      </c>
      <c r="B176" s="1" t="s">
        <v>25080</v>
      </c>
      <c r="C176" s="31" t="s">
        <v>24401</v>
      </c>
      <c r="D176" s="31">
        <f>COUNTIF('Decks de Démarrage'!A:A,"YS15-FR*")</f>
        <v>42</v>
      </c>
      <c r="E176" s="31">
        <f>COUNTIFS('Decks de Démarrage'!A:A,"YS15-FR*",'Decks de Démarrage'!F:F,"=X")</f>
        <v>0</v>
      </c>
      <c r="F176" s="37" t="s">
        <v>24936</v>
      </c>
      <c r="G176" s="82" t="str">
        <f t="shared" ref="G176" si="7">IF(E176=0,"*complet*","")</f>
        <v>*complet*</v>
      </c>
    </row>
    <row r="177" spans="1:7" x14ac:dyDescent="0.25">
      <c r="A177" s="36" t="s">
        <v>25079</v>
      </c>
      <c r="B177" s="1" t="s">
        <v>25113</v>
      </c>
      <c r="C177" s="31" t="s">
        <v>24401</v>
      </c>
      <c r="D177" s="31">
        <f>COUNTIF('Decks de Démarrage'!A:A,"YS15-ENF*")</f>
        <v>28</v>
      </c>
      <c r="E177" s="31">
        <f>COUNTIFS('Decks de Démarrage'!A:A,"YS15-ENF*",'Decks de Démarrage'!F:F,"=X")</f>
        <v>0</v>
      </c>
      <c r="F177" s="37" t="s">
        <v>24936</v>
      </c>
      <c r="G177" s="82" t="str">
        <f t="shared" si="6"/>
        <v>*complet*</v>
      </c>
    </row>
    <row r="178" spans="1:7" ht="15.75" thickBot="1" x14ac:dyDescent="0.3">
      <c r="A178" s="66" t="s">
        <v>25079</v>
      </c>
      <c r="B178" s="67" t="s">
        <v>25114</v>
      </c>
      <c r="C178" s="68" t="s">
        <v>24401</v>
      </c>
      <c r="D178" s="39">
        <f>COUNTIF('Decks de Démarrage'!A:A,"YS15-ENL*")</f>
        <v>29</v>
      </c>
      <c r="E178" s="39">
        <f>COUNTIFS('Decks de Démarrage'!A:A,"YS15-ENL*",'Decks de Démarrage'!F:F,"=X")</f>
        <v>0</v>
      </c>
      <c r="F178" s="69" t="s">
        <v>24936</v>
      </c>
      <c r="G178" s="82" t="str">
        <f t="shared" si="5"/>
        <v>*complet*</v>
      </c>
    </row>
    <row r="179" spans="1:7" x14ac:dyDescent="0.25">
      <c r="A179" s="41" t="s">
        <v>24402</v>
      </c>
      <c r="B179" s="2" t="s">
        <v>24403</v>
      </c>
      <c r="C179" s="42" t="s">
        <v>24412</v>
      </c>
      <c r="D179" s="42">
        <f>COUNTIF('Decks de Structure (1)'!A:A,"SD1-*")</f>
        <v>29</v>
      </c>
      <c r="E179" s="42">
        <f>COUNTIFS('Decks de Structure (1)'!A:A,"SD1-*",'Decks de Structure (1)'!F:F,"=X")</f>
        <v>0</v>
      </c>
      <c r="F179" s="43" t="s">
        <v>24937</v>
      </c>
      <c r="G179" s="82" t="str">
        <f t="shared" si="5"/>
        <v>*complet*</v>
      </c>
    </row>
    <row r="180" spans="1:7" x14ac:dyDescent="0.25">
      <c r="A180" s="36" t="s">
        <v>24404</v>
      </c>
      <c r="B180" s="1" t="s">
        <v>24405</v>
      </c>
      <c r="C180" s="31" t="s">
        <v>24412</v>
      </c>
      <c r="D180" s="42">
        <f>COUNTIF('Decks de Structure (1)'!A:A,"SD2-*")</f>
        <v>29</v>
      </c>
      <c r="E180" s="42">
        <f>COUNTIFS('Decks de Structure (1)'!A:A,"SD2-*",'Decks de Structure (1)'!F:F,"=X")</f>
        <v>0</v>
      </c>
      <c r="F180" s="37" t="s">
        <v>24937</v>
      </c>
      <c r="G180" s="82" t="str">
        <f t="shared" si="5"/>
        <v>*complet*</v>
      </c>
    </row>
    <row r="181" spans="1:7" x14ac:dyDescent="0.25">
      <c r="A181" s="36" t="s">
        <v>24406</v>
      </c>
      <c r="B181" s="1" t="s">
        <v>24407</v>
      </c>
      <c r="C181" s="31" t="s">
        <v>24412</v>
      </c>
      <c r="D181" s="42">
        <f>COUNTIF('Decks de Structure (1)'!A:A,"SD3-*")</f>
        <v>31</v>
      </c>
      <c r="E181" s="42">
        <f>COUNTIFS('Decks de Structure (1)'!A:A,"SD3-*",'Decks de Structure (1)'!F:F,"=X")</f>
        <v>0</v>
      </c>
      <c r="F181" s="37" t="s">
        <v>24937</v>
      </c>
      <c r="G181" s="82" t="str">
        <f t="shared" si="5"/>
        <v>*complet*</v>
      </c>
    </row>
    <row r="182" spans="1:7" x14ac:dyDescent="0.25">
      <c r="A182" s="36" t="s">
        <v>24408</v>
      </c>
      <c r="B182" s="1" t="s">
        <v>24409</v>
      </c>
      <c r="C182" s="31" t="s">
        <v>24412</v>
      </c>
      <c r="D182" s="42">
        <f>COUNTIF('Decks de Structure (1)'!A:A,"SD4-*")</f>
        <v>32</v>
      </c>
      <c r="E182" s="42">
        <f>COUNTIFS('Decks de Structure (1)'!A:A,"SD4-*",'Decks de Structure (1)'!F:F,"=X")</f>
        <v>0</v>
      </c>
      <c r="F182" s="37" t="s">
        <v>24937</v>
      </c>
      <c r="G182" s="82" t="str">
        <f t="shared" si="5"/>
        <v>*complet*</v>
      </c>
    </row>
    <row r="183" spans="1:7" x14ac:dyDescent="0.25">
      <c r="A183" s="36" t="s">
        <v>24410</v>
      </c>
      <c r="B183" s="1" t="s">
        <v>24411</v>
      </c>
      <c r="C183" s="31" t="s">
        <v>24412</v>
      </c>
      <c r="D183" s="42">
        <f>COUNTIF('Decks de Structure (1)'!A:A,"SD5-*")</f>
        <v>36</v>
      </c>
      <c r="E183" s="42">
        <f>COUNTIFS('Decks de Structure (1)'!A:A,"SD5-*",'Decks de Structure (1)'!F:F,"=X")</f>
        <v>0</v>
      </c>
      <c r="F183" s="37" t="s">
        <v>24937</v>
      </c>
      <c r="G183" s="82" t="str">
        <f t="shared" si="5"/>
        <v>*complet*</v>
      </c>
    </row>
    <row r="184" spans="1:7" x14ac:dyDescent="0.25">
      <c r="A184" s="36" t="s">
        <v>24413</v>
      </c>
      <c r="B184" s="1" t="s">
        <v>24414</v>
      </c>
      <c r="C184" s="31" t="s">
        <v>24412</v>
      </c>
      <c r="D184" s="42">
        <f>COUNTIF('Decks de Structure (1)'!A:A,"SD6-*")</f>
        <v>36</v>
      </c>
      <c r="E184" s="42">
        <f>COUNTIFS('Decks de Structure (1)'!A:A,"SD6-*",'Decks de Structure (1)'!F:F,"=X")</f>
        <v>0</v>
      </c>
      <c r="F184" s="37" t="s">
        <v>24937</v>
      </c>
      <c r="G184" s="82" t="str">
        <f t="shared" si="5"/>
        <v>*complet*</v>
      </c>
    </row>
    <row r="185" spans="1:7" x14ac:dyDescent="0.25">
      <c r="A185" s="36" t="s">
        <v>24415</v>
      </c>
      <c r="B185" s="1" t="s">
        <v>24416</v>
      </c>
      <c r="C185" s="31" t="s">
        <v>24412</v>
      </c>
      <c r="D185" s="42">
        <f>COUNTIF('Decks de Structure (1)'!A:A,"SD7-*")</f>
        <v>32</v>
      </c>
      <c r="E185" s="42">
        <f>COUNTIFS('Decks de Structure (1)'!A:A,"SD7-*",'Decks de Structure (1)'!F:F,"=X")</f>
        <v>0</v>
      </c>
      <c r="F185" s="37" t="s">
        <v>24937</v>
      </c>
      <c r="G185" s="82" t="str">
        <f t="shared" si="5"/>
        <v>*complet*</v>
      </c>
    </row>
    <row r="186" spans="1:7" x14ac:dyDescent="0.25">
      <c r="A186" s="36" t="s">
        <v>24417</v>
      </c>
      <c r="B186" s="1" t="s">
        <v>24418</v>
      </c>
      <c r="C186" s="31" t="s">
        <v>24412</v>
      </c>
      <c r="D186" s="42">
        <f>COUNTIF('Decks de Structure (1)'!A:A,"SD8-*")</f>
        <v>36</v>
      </c>
      <c r="E186" s="42">
        <f>COUNTIFS('Decks de Structure (1)'!A:A,"SD8-*",'Decks de Structure (1)'!F:F,"=X")</f>
        <v>0</v>
      </c>
      <c r="F186" s="37" t="s">
        <v>24937</v>
      </c>
      <c r="G186" s="82" t="str">
        <f t="shared" si="5"/>
        <v>*complet*</v>
      </c>
    </row>
    <row r="187" spans="1:7" x14ac:dyDescent="0.25">
      <c r="A187" s="36" t="s">
        <v>24419</v>
      </c>
      <c r="B187" s="1" t="s">
        <v>24420</v>
      </c>
      <c r="C187" s="31" t="s">
        <v>24412</v>
      </c>
      <c r="D187" s="42">
        <f>COUNTIF('Decks de Structure (1)'!A:A,"SD09-*")</f>
        <v>37</v>
      </c>
      <c r="E187" s="42">
        <f>COUNTIFS('Decks de Structure (1)'!A:A,"SD09-*",'Decks de Structure (1)'!F:F,"=X")</f>
        <v>0</v>
      </c>
      <c r="F187" s="37" t="s">
        <v>24937</v>
      </c>
      <c r="G187" s="82" t="str">
        <f t="shared" si="5"/>
        <v>*complet*</v>
      </c>
    </row>
    <row r="188" spans="1:7" x14ac:dyDescent="0.25">
      <c r="A188" s="36" t="s">
        <v>24421</v>
      </c>
      <c r="B188" s="1" t="s">
        <v>24422</v>
      </c>
      <c r="C188" s="31" t="s">
        <v>24412</v>
      </c>
      <c r="D188" s="42">
        <f>COUNTIF('Decks de Structure (1)'!A:A,"SD10-*")</f>
        <v>37</v>
      </c>
      <c r="E188" s="42">
        <f>COUNTIFS('Decks de Structure (1)'!A:A,"SD10-*",'Decks de Structure (1)'!F:F,"=X")</f>
        <v>0</v>
      </c>
      <c r="F188" s="37" t="s">
        <v>24937</v>
      </c>
      <c r="G188" s="82" t="str">
        <f t="shared" si="5"/>
        <v>*complet*</v>
      </c>
    </row>
    <row r="189" spans="1:7" x14ac:dyDescent="0.25">
      <c r="A189" s="36" t="s">
        <v>24423</v>
      </c>
      <c r="B189" s="1" t="s">
        <v>24424</v>
      </c>
      <c r="C189" s="31" t="s">
        <v>24412</v>
      </c>
      <c r="D189" s="42">
        <f>COUNTIF('Decks de Structure (1)'!A:A,"SDRL-*")</f>
        <v>37</v>
      </c>
      <c r="E189" s="42">
        <f>COUNTIFS('Decks de Structure (1)'!A:A,"SDRL-*",'Decks de Structure (1)'!F:F,"=X")</f>
        <v>0</v>
      </c>
      <c r="F189" s="37" t="s">
        <v>24937</v>
      </c>
      <c r="G189" s="82" t="str">
        <f t="shared" si="5"/>
        <v>*complet*</v>
      </c>
    </row>
    <row r="190" spans="1:7" x14ac:dyDescent="0.25">
      <c r="A190" s="36" t="s">
        <v>24425</v>
      </c>
      <c r="B190" s="1" t="s">
        <v>24426</v>
      </c>
      <c r="C190" s="31" t="s">
        <v>24412</v>
      </c>
      <c r="D190" s="42">
        <f>COUNTIF('Decks de Structure (1)'!A:A,"SDDE-*")</f>
        <v>36</v>
      </c>
      <c r="E190" s="42">
        <f>COUNTIFS('Decks de Structure (1)'!A:A,"SDDE-*",'Decks de Structure (1)'!F:F,"=X")</f>
        <v>0</v>
      </c>
      <c r="F190" s="37" t="s">
        <v>24937</v>
      </c>
      <c r="G190" s="82" t="str">
        <f t="shared" si="5"/>
        <v>*complet*</v>
      </c>
    </row>
    <row r="191" spans="1:7" x14ac:dyDescent="0.25">
      <c r="A191" s="36" t="s">
        <v>24427</v>
      </c>
      <c r="B191" s="1" t="s">
        <v>24428</v>
      </c>
      <c r="C191" s="31" t="s">
        <v>24412</v>
      </c>
      <c r="D191" s="42">
        <f>COUNTIF('Decks de Structure (1)'!A:A,"SDZW-*")</f>
        <v>37</v>
      </c>
      <c r="E191" s="42">
        <f>COUNTIFS('Decks de Structure (1)'!A:A,"SDZ-*",'Decks de Structure (1)'!F:F,"=X")</f>
        <v>0</v>
      </c>
      <c r="F191" s="37" t="s">
        <v>24937</v>
      </c>
      <c r="G191" s="82" t="str">
        <f t="shared" si="5"/>
        <v>*complet*</v>
      </c>
    </row>
    <row r="192" spans="1:7" x14ac:dyDescent="0.25">
      <c r="A192" s="36" t="s">
        <v>24429</v>
      </c>
      <c r="B192" s="1" t="s">
        <v>24430</v>
      </c>
      <c r="C192" s="31" t="s">
        <v>24412</v>
      </c>
      <c r="D192" s="42">
        <f>COUNTIF('Decks de Structure (1)'!A:A,"SDSC-*")</f>
        <v>39</v>
      </c>
      <c r="E192" s="42">
        <f>COUNTIFS('Decks de Structure (1)'!A:A,"SDSC-*",'Decks de Structure (1)'!F:F,"=X")</f>
        <v>0</v>
      </c>
      <c r="F192" s="37" t="s">
        <v>24937</v>
      </c>
      <c r="G192" s="82" t="str">
        <f t="shared" si="5"/>
        <v>*complet*</v>
      </c>
    </row>
    <row r="193" spans="1:7" x14ac:dyDescent="0.25">
      <c r="A193" s="36" t="s">
        <v>24431</v>
      </c>
      <c r="B193" s="1" t="s">
        <v>24432</v>
      </c>
      <c r="C193" s="31" t="s">
        <v>24412</v>
      </c>
      <c r="D193" s="42">
        <f>COUNTIF('Decks de Structure (1)'!A:A,"SDWS-*")</f>
        <v>38</v>
      </c>
      <c r="E193" s="42">
        <f>COUNTIFS('Decks de Structure (1)'!A:A,"SDWS-*",'Decks de Structure (1)'!F:F,"=X")</f>
        <v>0</v>
      </c>
      <c r="F193" s="37" t="s">
        <v>24937</v>
      </c>
      <c r="G193" s="82" t="str">
        <f t="shared" si="5"/>
        <v>*complet*</v>
      </c>
    </row>
    <row r="194" spans="1:7" x14ac:dyDescent="0.25">
      <c r="A194" s="36" t="s">
        <v>24433</v>
      </c>
      <c r="B194" s="1" t="s">
        <v>24434</v>
      </c>
      <c r="C194" s="31" t="s">
        <v>24412</v>
      </c>
      <c r="D194" s="42">
        <f>COUNTIF('Decks de Structure (1)'!A:A,"SDMM-*")</f>
        <v>37</v>
      </c>
      <c r="E194" s="42">
        <f>COUNTIFS('Decks de Structure (1)'!A:A,"SDMM-*",'Decks de Structure (1)'!F:F,"=X")</f>
        <v>0</v>
      </c>
      <c r="F194" s="37" t="s">
        <v>24937</v>
      </c>
      <c r="G194" s="82" t="str">
        <f t="shared" si="5"/>
        <v>*complet*</v>
      </c>
    </row>
    <row r="195" spans="1:7" x14ac:dyDescent="0.25">
      <c r="A195" s="36" t="s">
        <v>24435</v>
      </c>
      <c r="B195" s="1" t="s">
        <v>24436</v>
      </c>
      <c r="C195" s="31" t="s">
        <v>24412</v>
      </c>
      <c r="D195" s="42">
        <f>COUNTIF('Decks de Structure (1)'!A:A,"SDMA-*")</f>
        <v>38</v>
      </c>
      <c r="E195" s="42">
        <f>COUNTIFS('Decks de Structure (1)'!A:A,"SDMA-*",'Decks de Structure (1)'!F:F,"=X")</f>
        <v>0</v>
      </c>
      <c r="F195" s="37" t="s">
        <v>24937</v>
      </c>
      <c r="G195" s="82" t="str">
        <f t="shared" si="5"/>
        <v>*complet*</v>
      </c>
    </row>
    <row r="196" spans="1:7" x14ac:dyDescent="0.25">
      <c r="A196" s="36" t="s">
        <v>24437</v>
      </c>
      <c r="B196" s="1" t="s">
        <v>24438</v>
      </c>
      <c r="C196" s="31" t="s">
        <v>24412</v>
      </c>
      <c r="D196" s="42">
        <f>COUNTIF('Decks de Structure (1)'!A:A,"SDDL-*")</f>
        <v>39</v>
      </c>
      <c r="E196" s="42">
        <f>COUNTIFS('Decks de Structure (1)'!A:A,"SDDL-*",'Decks de Structure (1)'!F:F,"=X")</f>
        <v>0</v>
      </c>
      <c r="F196" s="37" t="s">
        <v>24937</v>
      </c>
      <c r="G196" s="82" t="str">
        <f t="shared" si="5"/>
        <v>*complet*</v>
      </c>
    </row>
    <row r="197" spans="1:7" x14ac:dyDescent="0.25">
      <c r="A197" s="36" t="s">
        <v>24439</v>
      </c>
      <c r="B197" s="1" t="s">
        <v>24440</v>
      </c>
      <c r="C197" s="31" t="s">
        <v>24412</v>
      </c>
      <c r="D197" s="42">
        <f>COUNTIF('Decks de Structure (2)'!A:A,"SDLS-*")</f>
        <v>38</v>
      </c>
      <c r="E197" s="42">
        <f>COUNTIFS('Decks de Structure (2)'!A:A,"SDLS-*",'Decks de Structure (2)'!F:F,"=X")</f>
        <v>0</v>
      </c>
      <c r="F197" s="37" t="s">
        <v>24938</v>
      </c>
      <c r="G197" s="82" t="str">
        <f t="shared" si="5"/>
        <v>*complet*</v>
      </c>
    </row>
    <row r="198" spans="1:7" x14ac:dyDescent="0.25">
      <c r="A198" s="36" t="s">
        <v>24441</v>
      </c>
      <c r="B198" s="1" t="s">
        <v>15633</v>
      </c>
      <c r="C198" s="31" t="s">
        <v>24412</v>
      </c>
      <c r="D198" s="42">
        <f>COUNTIF('Decks de Structure (2)'!A:A,"SDGU-*")</f>
        <v>39</v>
      </c>
      <c r="E198" s="42">
        <f>COUNTIFS('Decks de Structure (2)'!A:A,"SDGU-*",'Decks de Structure (2)'!F:F,"=X")</f>
        <v>0</v>
      </c>
      <c r="F198" s="37" t="s">
        <v>24938</v>
      </c>
      <c r="G198" s="82" t="str">
        <f t="shared" si="5"/>
        <v>*complet*</v>
      </c>
    </row>
    <row r="199" spans="1:7" x14ac:dyDescent="0.25">
      <c r="A199" s="36" t="s">
        <v>24442</v>
      </c>
      <c r="B199" s="1" t="s">
        <v>24443</v>
      </c>
      <c r="C199" s="31" t="s">
        <v>24412</v>
      </c>
      <c r="D199" s="42">
        <f>COUNTIF('Decks de Structure (2)'!A:A,"SDDC-*")</f>
        <v>40</v>
      </c>
      <c r="E199" s="42">
        <f>COUNTIFS('Decks de Structure (2)'!A:A,"SDDC-*",'Decks de Structure (2)'!F:F,"=X")</f>
        <v>0</v>
      </c>
      <c r="F199" s="37" t="s">
        <v>24938</v>
      </c>
      <c r="G199" s="82" t="str">
        <f t="shared" si="5"/>
        <v>*complet*</v>
      </c>
    </row>
    <row r="200" spans="1:7" x14ac:dyDescent="0.25">
      <c r="A200" s="36" t="s">
        <v>24444</v>
      </c>
      <c r="B200" s="1" t="s">
        <v>24445</v>
      </c>
      <c r="C200" s="31" t="s">
        <v>24412</v>
      </c>
      <c r="D200" s="42">
        <f>COUNTIF('Decks de Structure (2)'!A:A,"SDWA-*")</f>
        <v>41</v>
      </c>
      <c r="E200" s="42">
        <f>COUNTIFS('Decks de Structure (2)'!A:A,"SDWA-*",'Decks de Structure (2)'!F:F,"=X")</f>
        <v>0</v>
      </c>
      <c r="F200" s="37" t="s">
        <v>24938</v>
      </c>
      <c r="G200" s="82" t="str">
        <f t="shared" si="5"/>
        <v>*complet*</v>
      </c>
    </row>
    <row r="201" spans="1:7" x14ac:dyDescent="0.25">
      <c r="A201" s="36" t="s">
        <v>24446</v>
      </c>
      <c r="B201" s="1" t="s">
        <v>24447</v>
      </c>
      <c r="C201" s="31" t="s">
        <v>24412</v>
      </c>
      <c r="D201" s="42">
        <f>COUNTIF('Decks de Structure (2)'!A:A,"SDRE-*")</f>
        <v>39</v>
      </c>
      <c r="E201" s="42">
        <f>COUNTIFS('Decks de Structure (2)'!A:A,"SDRE-*",'Decks de Structure (2)'!F:F,"=X")</f>
        <v>0</v>
      </c>
      <c r="F201" s="37" t="s">
        <v>24938</v>
      </c>
      <c r="G201" s="82" t="str">
        <f t="shared" si="5"/>
        <v>*complet*</v>
      </c>
    </row>
    <row r="202" spans="1:7" x14ac:dyDescent="0.25">
      <c r="A202" s="36" t="s">
        <v>24448</v>
      </c>
      <c r="B202" s="1" t="s">
        <v>19044</v>
      </c>
      <c r="C202" s="31" t="s">
        <v>24412</v>
      </c>
      <c r="D202" s="42">
        <f>COUNTIF('Decks de Structure (2)'!A:A,"SDOK-*")</f>
        <v>39</v>
      </c>
      <c r="E202" s="42">
        <f>COUNTIFS('Decks de Structure (2)'!A:A,"SDOK-*",'Decks de Structure (2)'!F:F,"=X")</f>
        <v>0</v>
      </c>
      <c r="F202" s="37" t="s">
        <v>24938</v>
      </c>
      <c r="G202" s="82" t="str">
        <f t="shared" si="5"/>
        <v>*complet*</v>
      </c>
    </row>
    <row r="203" spans="1:7" x14ac:dyDescent="0.25">
      <c r="A203" s="36" t="s">
        <v>24449</v>
      </c>
      <c r="B203" s="1" t="s">
        <v>24450</v>
      </c>
      <c r="C203" s="31" t="s">
        <v>24412</v>
      </c>
      <c r="D203" s="42">
        <f>COUNTIF('Decks de Structure (2)'!A:A,"SDBE-*")</f>
        <v>40</v>
      </c>
      <c r="E203" s="42">
        <f>COUNTIFS('Decks de Structure (2)'!A:A,"SDBE-*",'Decks de Structure (2)'!F:F,"=X")</f>
        <v>0</v>
      </c>
      <c r="F203" s="37" t="s">
        <v>24938</v>
      </c>
      <c r="G203" s="82" t="str">
        <f t="shared" si="5"/>
        <v>*complet*</v>
      </c>
    </row>
    <row r="204" spans="1:7" x14ac:dyDescent="0.25">
      <c r="A204" s="36" t="s">
        <v>24451</v>
      </c>
      <c r="B204" s="1" t="s">
        <v>24452</v>
      </c>
      <c r="C204" s="31" t="s">
        <v>24412</v>
      </c>
      <c r="D204" s="42">
        <f>COUNTIF('Decks de Structure (2)'!A:A,"SDCR-*")</f>
        <v>39</v>
      </c>
      <c r="E204" s="42">
        <f>COUNTIFS('Decks de Structure (2)'!A:A,"SDCR-*",'Decks de Structure (2)'!F:F,"=X")</f>
        <v>0</v>
      </c>
      <c r="F204" s="37" t="s">
        <v>24938</v>
      </c>
      <c r="G204" s="82" t="str">
        <f t="shared" si="5"/>
        <v>*complet*</v>
      </c>
    </row>
    <row r="205" spans="1:7" x14ac:dyDescent="0.25">
      <c r="A205" s="36" t="s">
        <v>24453</v>
      </c>
      <c r="B205" s="1" t="s">
        <v>4818</v>
      </c>
      <c r="C205" s="31" t="s">
        <v>24412</v>
      </c>
      <c r="D205" s="42">
        <f>COUNTIF('Decks de Structure (2)'!A:A,"SDLI-*")</f>
        <v>36</v>
      </c>
      <c r="E205" s="42">
        <f>COUNTIFS('Decks de Structure (2)'!A:A,"SDLI-*",'Decks de Structure (2)'!F:F,"=X")</f>
        <v>0</v>
      </c>
      <c r="F205" s="37" t="s">
        <v>24938</v>
      </c>
      <c r="G205" s="82" t="str">
        <f t="shared" si="5"/>
        <v>*complet*</v>
      </c>
    </row>
    <row r="206" spans="1:7" x14ac:dyDescent="0.25">
      <c r="A206" s="36" t="s">
        <v>24454</v>
      </c>
      <c r="B206" s="1" t="s">
        <v>24455</v>
      </c>
      <c r="C206" s="31" t="s">
        <v>24412</v>
      </c>
      <c r="D206" s="42">
        <f>COUNTIF('Decks de Structure (2)'!A:A,"SDGR-*")</f>
        <v>35</v>
      </c>
      <c r="E206" s="42">
        <f>COUNTIFS('Decks de Structure (2)'!A:A,"SDGR-*",'Decks de Structure (2)'!F:F,"=X")</f>
        <v>0</v>
      </c>
      <c r="F206" s="37" t="s">
        <v>24938</v>
      </c>
      <c r="G206" s="82" t="str">
        <f t="shared" si="5"/>
        <v>*complet*</v>
      </c>
    </row>
    <row r="207" spans="1:7" ht="15.75" thickBot="1" x14ac:dyDescent="0.3">
      <c r="A207" s="38" t="s">
        <v>24456</v>
      </c>
      <c r="B207" s="11" t="s">
        <v>24457</v>
      </c>
      <c r="C207" s="39" t="s">
        <v>24412</v>
      </c>
      <c r="D207" s="39">
        <f>COUNTIF('Decks de Structure (2)'!A:A,"SDHS-*")</f>
        <v>45</v>
      </c>
      <c r="E207" s="39">
        <f>COUNTIFS('Decks de Structure (2)'!A:A,"SDHS-*",'Decks de Structure (2)'!F:F,"=X")</f>
        <v>0</v>
      </c>
      <c r="F207" s="40" t="s">
        <v>24938</v>
      </c>
      <c r="G207" s="82" t="str">
        <f t="shared" si="5"/>
        <v>*complet*</v>
      </c>
    </row>
    <row r="208" spans="1:7" x14ac:dyDescent="0.25">
      <c r="A208" s="33" t="s">
        <v>24474</v>
      </c>
      <c r="B208" s="6" t="s">
        <v>24475</v>
      </c>
      <c r="C208" s="34" t="s">
        <v>24516</v>
      </c>
      <c r="D208" s="42">
        <f>COUNTIF('Promos (1)'!A:A,"FL1-*")</f>
        <v>3</v>
      </c>
      <c r="E208" s="42">
        <f>COUNTIFS('Promos (1)'!A:A,"FL1-*",'Promos (1)'!F:F,"=X")</f>
        <v>0</v>
      </c>
      <c r="F208" s="35" t="s">
        <v>24670</v>
      </c>
      <c r="G208" s="82" t="str">
        <f t="shared" si="5"/>
        <v>*complet*</v>
      </c>
    </row>
    <row r="209" spans="1:7" x14ac:dyDescent="0.25">
      <c r="A209" s="36" t="s">
        <v>24476</v>
      </c>
      <c r="B209" s="1" t="s">
        <v>24477</v>
      </c>
      <c r="C209" s="31" t="s">
        <v>24516</v>
      </c>
      <c r="D209" s="42">
        <f>COUNTIF('Promos (1)'!A:A,"MC1-*")</f>
        <v>6</v>
      </c>
      <c r="E209" s="42">
        <f>COUNTIFS('Promos (1)'!A:A,"MC1-*",'Promos (1)'!F:F,"=X")</f>
        <v>0</v>
      </c>
      <c r="F209" s="37" t="s">
        <v>24670</v>
      </c>
      <c r="G209" s="82" t="str">
        <f t="shared" si="5"/>
        <v>*complet*</v>
      </c>
    </row>
    <row r="210" spans="1:7" x14ac:dyDescent="0.25">
      <c r="A210" s="36" t="s">
        <v>24478</v>
      </c>
      <c r="B210" s="1" t="s">
        <v>24479</v>
      </c>
      <c r="C210" s="31" t="s">
        <v>24516</v>
      </c>
      <c r="D210" s="42">
        <f>COUNTIF('Promos (1)'!A:A,"MC2-*")</f>
        <v>6</v>
      </c>
      <c r="E210" s="42">
        <f>COUNTIFS('Promos (1)'!A:A,"MC2-*",'Promos (1)'!F:F,"=X")</f>
        <v>0</v>
      </c>
      <c r="F210" s="37" t="s">
        <v>24670</v>
      </c>
      <c r="G210" s="82" t="str">
        <f t="shared" si="5"/>
        <v>*complet*</v>
      </c>
    </row>
    <row r="211" spans="1:7" x14ac:dyDescent="0.25">
      <c r="A211" s="36" t="s">
        <v>24481</v>
      </c>
      <c r="B211" s="1" t="s">
        <v>24482</v>
      </c>
      <c r="C211" s="31" t="s">
        <v>24516</v>
      </c>
      <c r="D211" s="42">
        <f>COUNTIF('Promos (1)'!A:A,"GSE-*")</f>
        <v>1</v>
      </c>
      <c r="E211" s="42">
        <f>COUNTIFS('Promos (1)'!A:A,"GSE-*",'Promos (1)'!F:F,"=X")</f>
        <v>0</v>
      </c>
      <c r="F211" s="37" t="s">
        <v>24670</v>
      </c>
      <c r="G211" s="82" t="str">
        <f t="shared" si="5"/>
        <v>*complet*</v>
      </c>
    </row>
    <row r="212" spans="1:7" x14ac:dyDescent="0.25">
      <c r="A212" s="36" t="s">
        <v>24483</v>
      </c>
      <c r="B212" s="1" t="s">
        <v>24484</v>
      </c>
      <c r="C212" s="31" t="s">
        <v>24516</v>
      </c>
      <c r="D212" s="42">
        <f>COUNTIF('Promos (1)'!A:A,"DPK-*")</f>
        <v>3</v>
      </c>
      <c r="E212" s="42">
        <f>COUNTIFS('Promos (1)'!A:A,"DPK-*",'Promos (1)'!F:F,"=X")</f>
        <v>0</v>
      </c>
      <c r="F212" s="37" t="s">
        <v>24670</v>
      </c>
      <c r="G212" s="82" t="str">
        <f t="shared" si="5"/>
        <v>*complet*</v>
      </c>
    </row>
    <row r="213" spans="1:7" x14ac:dyDescent="0.25">
      <c r="A213" s="36" t="s">
        <v>24485</v>
      </c>
      <c r="B213" s="1" t="s">
        <v>24486</v>
      </c>
      <c r="C213" s="31" t="s">
        <v>24516</v>
      </c>
      <c r="D213" s="42">
        <f>COUNTIF('Promos (1)'!A:A,"DMG-*")</f>
        <v>1</v>
      </c>
      <c r="E213" s="42">
        <f>COUNTIFS('Promos (1)'!A:A,"DMG-*",'Promos (1)'!F:F,"=X")</f>
        <v>0</v>
      </c>
      <c r="F213" s="37" t="s">
        <v>24670</v>
      </c>
      <c r="G213" s="82" t="str">
        <f t="shared" si="5"/>
        <v>*complet*</v>
      </c>
    </row>
    <row r="214" spans="1:7" x14ac:dyDescent="0.25">
      <c r="A214" s="36" t="s">
        <v>24487</v>
      </c>
      <c r="B214" s="1" t="s">
        <v>24488</v>
      </c>
      <c r="C214" s="31" t="s">
        <v>24516</v>
      </c>
      <c r="D214" s="42">
        <f>COUNTIF('Promos (1)'!A:A,"GXNG-*")</f>
        <v>1</v>
      </c>
      <c r="E214" s="42">
        <f>COUNTIFS('Promos (1)'!A:A,"GXNG-*",'Promos (1)'!F:F,"=X")</f>
        <v>0</v>
      </c>
      <c r="F214" s="37" t="s">
        <v>24670</v>
      </c>
      <c r="G214" s="82" t="str">
        <f t="shared" si="5"/>
        <v>*complet*</v>
      </c>
    </row>
    <row r="215" spans="1:7" x14ac:dyDescent="0.25">
      <c r="A215" s="36" t="s">
        <v>24489</v>
      </c>
      <c r="B215" s="1" t="s">
        <v>24490</v>
      </c>
      <c r="C215" s="31" t="s">
        <v>24516</v>
      </c>
      <c r="D215" s="42">
        <f>COUNTIF('Promos (1)'!A:A,"UE02-*")</f>
        <v>1</v>
      </c>
      <c r="E215" s="42">
        <f>COUNTIFS('Promos (1)'!A:A,"UE02-*",'Promos (1)'!F:F,"=X")</f>
        <v>0</v>
      </c>
      <c r="F215" s="37" t="s">
        <v>24670</v>
      </c>
      <c r="G215" s="82" t="str">
        <f t="shared" si="5"/>
        <v>*complet*</v>
      </c>
    </row>
    <row r="216" spans="1:7" x14ac:dyDescent="0.25">
      <c r="A216" s="36" t="s">
        <v>24491</v>
      </c>
      <c r="B216" s="1" t="s">
        <v>24492</v>
      </c>
      <c r="C216" s="31" t="s">
        <v>24516</v>
      </c>
      <c r="D216" s="42">
        <f>COUNTIF('Promos (1)'!A:A,"LDPP-*")</f>
        <v>1</v>
      </c>
      <c r="E216" s="42">
        <f>COUNTIFS('Promos (1)'!A:A,"LDPP-*",'Promos (1)'!F:F,"=X")</f>
        <v>0</v>
      </c>
      <c r="F216" s="37" t="s">
        <v>24670</v>
      </c>
      <c r="G216" s="82" t="str">
        <f t="shared" ref="G216:G279" si="8">IF(E216=0,"*complet*","")</f>
        <v>*complet*</v>
      </c>
    </row>
    <row r="217" spans="1:7" x14ac:dyDescent="0.25">
      <c r="A217" s="36" t="s">
        <v>24493</v>
      </c>
      <c r="B217" s="1" t="s">
        <v>24494</v>
      </c>
      <c r="C217" s="31" t="s">
        <v>24516</v>
      </c>
      <c r="D217" s="42">
        <f>COUNTIF('Promos (1)'!A:A,"TWED-*")</f>
        <v>1</v>
      </c>
      <c r="E217" s="42">
        <f>COUNTIFS('Promos (1)'!A:A,"TWED-*",'Promos (1)'!F:F,"=X")</f>
        <v>0</v>
      </c>
      <c r="F217" s="37" t="s">
        <v>24670</v>
      </c>
      <c r="G217" s="82" t="str">
        <f t="shared" si="8"/>
        <v>*complet*</v>
      </c>
    </row>
    <row r="218" spans="1:7" x14ac:dyDescent="0.25">
      <c r="A218" s="36" t="s">
        <v>24495</v>
      </c>
      <c r="B218" s="1" t="s">
        <v>24496</v>
      </c>
      <c r="C218" s="31" t="s">
        <v>24516</v>
      </c>
      <c r="D218" s="42">
        <f>COUNTIF('Promos (1)'!A:A,"LC01-*")</f>
        <v>6</v>
      </c>
      <c r="E218" s="42">
        <f>COUNTIFS('Promos (1)'!A:A,"LC01-*",'Promos (1)'!F:F,"=X")</f>
        <v>0</v>
      </c>
      <c r="F218" s="37" t="s">
        <v>24670</v>
      </c>
      <c r="G218" s="82" t="str">
        <f t="shared" si="8"/>
        <v>*complet*</v>
      </c>
    </row>
    <row r="219" spans="1:7" x14ac:dyDescent="0.25">
      <c r="A219" s="36" t="s">
        <v>24497</v>
      </c>
      <c r="B219" s="1" t="s">
        <v>24498</v>
      </c>
      <c r="C219" s="31" t="s">
        <v>24516</v>
      </c>
      <c r="D219" s="42">
        <f>COUNTIF('Promos (1)'!A:A,"XSPU-*")</f>
        <v>1</v>
      </c>
      <c r="E219" s="42">
        <f>COUNTIFS('Promos (1)'!A:A,"ZSPU-*",'Promos (1)'!F:F,"=X")</f>
        <v>0</v>
      </c>
      <c r="F219" s="37" t="s">
        <v>24670</v>
      </c>
      <c r="G219" s="82" t="str">
        <f t="shared" si="8"/>
        <v>*complet*</v>
      </c>
    </row>
    <row r="220" spans="1:7" x14ac:dyDescent="0.25">
      <c r="A220" s="36" t="s">
        <v>24499</v>
      </c>
      <c r="B220" s="1" t="s">
        <v>24502</v>
      </c>
      <c r="C220" s="31" t="s">
        <v>24516</v>
      </c>
      <c r="D220" s="42">
        <f>COUNTIF('Promos (1)'!A:A,"DPCT-*")</f>
        <v>15</v>
      </c>
      <c r="E220" s="42">
        <f>COUNTIFS('Promos (1)'!A:A,"DPCT-*",'Promos (1)'!F:F,"=X")</f>
        <v>0</v>
      </c>
      <c r="F220" s="37" t="s">
        <v>24670</v>
      </c>
      <c r="G220" s="82" t="str">
        <f t="shared" si="8"/>
        <v>*complet*</v>
      </c>
    </row>
    <row r="221" spans="1:7" x14ac:dyDescent="0.25">
      <c r="A221" s="36" t="s">
        <v>24501</v>
      </c>
      <c r="B221" s="1" t="s">
        <v>24500</v>
      </c>
      <c r="C221" s="31" t="s">
        <v>24516</v>
      </c>
      <c r="D221" s="42">
        <f>COUNTIF('Promos (1)'!A:A,"DPC5-*")</f>
        <v>3</v>
      </c>
      <c r="E221" s="42">
        <f>COUNTIFS('Promos (1)'!A:A,"DPC5-*",'Promos (1)'!F:F,"=X")</f>
        <v>0</v>
      </c>
      <c r="F221" s="37" t="s">
        <v>24670</v>
      </c>
      <c r="G221" s="82" t="str">
        <f t="shared" si="8"/>
        <v>*complet*</v>
      </c>
    </row>
    <row r="222" spans="1:7" x14ac:dyDescent="0.25">
      <c r="A222" s="36" t="s">
        <v>24503</v>
      </c>
      <c r="B222" s="1" t="s">
        <v>24504</v>
      </c>
      <c r="C222" s="31" t="s">
        <v>24516</v>
      </c>
      <c r="D222" s="42">
        <f>COUNTIF('Promos (1)'!A:A,"HASE-*")</f>
        <v>2</v>
      </c>
      <c r="E222" s="42">
        <f>COUNTIFS('Promos (1)'!A:A,"HASE-*",'Promos (1)'!F:F,"=X")</f>
        <v>0</v>
      </c>
      <c r="F222" s="37" t="s">
        <v>24670</v>
      </c>
      <c r="G222" s="82" t="str">
        <f t="shared" si="8"/>
        <v>*complet*</v>
      </c>
    </row>
    <row r="223" spans="1:7" x14ac:dyDescent="0.25">
      <c r="A223" s="36" t="s">
        <v>24505</v>
      </c>
      <c r="B223" s="1" t="s">
        <v>24335</v>
      </c>
      <c r="C223" s="31" t="s">
        <v>24516</v>
      </c>
      <c r="D223" s="42">
        <f>COUNTIF('Promos (1)'!A:A,"LC02-*")</f>
        <v>13</v>
      </c>
      <c r="E223" s="42">
        <f>COUNTIFS('Promos (1)'!A:A,"LC02-*",'Promos (1)'!F:F,"=X")</f>
        <v>0</v>
      </c>
      <c r="F223" s="37" t="s">
        <v>24670</v>
      </c>
      <c r="G223" s="82" t="str">
        <f t="shared" si="8"/>
        <v>*complet*</v>
      </c>
    </row>
    <row r="224" spans="1:7" x14ac:dyDescent="0.25">
      <c r="A224" s="36" t="s">
        <v>24506</v>
      </c>
      <c r="B224" s="1" t="s">
        <v>24507</v>
      </c>
      <c r="C224" s="31" t="s">
        <v>24516</v>
      </c>
      <c r="D224" s="42">
        <f>COUNTIF('Promos (1)'!A:A,"SAAS-*")</f>
        <v>1</v>
      </c>
      <c r="E224" s="42">
        <f>COUNTIFS('Promos (1)'!A:A,"SAAS-*",'Promos (1)'!F:F,"=X")</f>
        <v>0</v>
      </c>
      <c r="F224" s="37" t="s">
        <v>24670</v>
      </c>
      <c r="G224" s="82" t="str">
        <f t="shared" si="8"/>
        <v>*complet*</v>
      </c>
    </row>
    <row r="225" spans="1:7" x14ac:dyDescent="0.25">
      <c r="A225" s="36" t="s">
        <v>24508</v>
      </c>
      <c r="B225" s="1" t="s">
        <v>24509</v>
      </c>
      <c r="C225" s="31" t="s">
        <v>24516</v>
      </c>
      <c r="D225" s="42">
        <f>COUNTIF('Promos (1)'!A:A,"H5SE-*")</f>
        <v>2</v>
      </c>
      <c r="E225" s="42">
        <f>COUNTIFS('Promos (1)'!A:A,"H5SE-*",'Promos (1)'!F:F,"=X")</f>
        <v>0</v>
      </c>
      <c r="F225" s="37" t="s">
        <v>24670</v>
      </c>
      <c r="G225" s="82" t="str">
        <f t="shared" si="8"/>
        <v>*complet*</v>
      </c>
    </row>
    <row r="226" spans="1:7" x14ac:dyDescent="0.25">
      <c r="A226" s="36" t="s">
        <v>24510</v>
      </c>
      <c r="B226" s="1" t="s">
        <v>24343</v>
      </c>
      <c r="C226" s="31" t="s">
        <v>24516</v>
      </c>
      <c r="D226" s="42">
        <f>COUNTIF('Promos (1)'!A:A,"LC03-*")</f>
        <v>7</v>
      </c>
      <c r="E226" s="42">
        <f>COUNTIFS('Promos (1)'!A:A,"LC03-*",'Promos (1)'!F:F,"=X")</f>
        <v>0</v>
      </c>
      <c r="F226" s="37" t="s">
        <v>24670</v>
      </c>
      <c r="G226" s="82" t="str">
        <f t="shared" si="8"/>
        <v>*complet*</v>
      </c>
    </row>
    <row r="227" spans="1:7" x14ac:dyDescent="0.25">
      <c r="A227" s="36" t="s">
        <v>24511</v>
      </c>
      <c r="B227" s="1" t="s">
        <v>24349</v>
      </c>
      <c r="C227" s="31" t="s">
        <v>24516</v>
      </c>
      <c r="D227" s="42">
        <f>COUNTIF('Promos (1)'!A:A,"LC04-*")</f>
        <v>9</v>
      </c>
      <c r="E227" s="42">
        <f>COUNTIFS('Promos (1)'!A:A,"LC04-*",'Promos (1)'!F:F,"=X")</f>
        <v>0</v>
      </c>
      <c r="F227" s="37" t="s">
        <v>24670</v>
      </c>
      <c r="G227" s="82" t="str">
        <f t="shared" si="8"/>
        <v>*complet*</v>
      </c>
    </row>
    <row r="228" spans="1:7" x14ac:dyDescent="0.25">
      <c r="A228" s="36" t="s">
        <v>24512</v>
      </c>
      <c r="B228" s="1" t="s">
        <v>24513</v>
      </c>
      <c r="C228" s="31" t="s">
        <v>24516</v>
      </c>
      <c r="D228" s="42">
        <f>COUNTIF('Promos (1)'!A:A,"FFSE-*")</f>
        <v>1</v>
      </c>
      <c r="E228" s="42">
        <f>COUNTIFS('Promos (1)'!A:A,"FFSE-*",'Promos (1)'!F:F,"=X")</f>
        <v>0</v>
      </c>
      <c r="F228" s="37" t="s">
        <v>24670</v>
      </c>
      <c r="G228" s="82" t="str">
        <f t="shared" si="8"/>
        <v>*complet*</v>
      </c>
    </row>
    <row r="229" spans="1:7" x14ac:dyDescent="0.25">
      <c r="A229" s="36" t="s">
        <v>24514</v>
      </c>
      <c r="B229" s="1" t="s">
        <v>24361</v>
      </c>
      <c r="C229" s="31" t="s">
        <v>24516</v>
      </c>
      <c r="D229" s="42">
        <f>COUNTIF('Promos (1)'!A:A,"LC05-*")</f>
        <v>5</v>
      </c>
      <c r="E229" s="42">
        <f>COUNTIFS('Promos (1)'!A:A,"LC05-*",'Promos (1)'!F:F,"=X")</f>
        <v>0</v>
      </c>
      <c r="F229" s="37" t="s">
        <v>24670</v>
      </c>
      <c r="G229" s="82" t="str">
        <f t="shared" si="8"/>
        <v>*complet*</v>
      </c>
    </row>
    <row r="230" spans="1:7" ht="15.75" thickBot="1" x14ac:dyDescent="0.3">
      <c r="A230" s="38" t="s">
        <v>24515</v>
      </c>
      <c r="B230" s="11" t="s">
        <v>9767</v>
      </c>
      <c r="C230" s="39" t="s">
        <v>24516</v>
      </c>
      <c r="D230" s="39">
        <f>COUNTIF('Promos (1)'!A:A,"NKRT-*")</f>
        <v>44</v>
      </c>
      <c r="E230" s="39">
        <f>COUNTIFS('Promos (1)'!A:A,"NKRT-*",'Promos (1)'!F:F,"=X")</f>
        <v>0</v>
      </c>
      <c r="F230" s="40" t="s">
        <v>24670</v>
      </c>
      <c r="G230" s="82" t="str">
        <f t="shared" si="8"/>
        <v>*complet*</v>
      </c>
    </row>
    <row r="231" spans="1:7" x14ac:dyDescent="0.25">
      <c r="A231" s="41" t="s">
        <v>24249</v>
      </c>
      <c r="B231" s="2" t="s">
        <v>24524</v>
      </c>
      <c r="C231" s="42" t="s">
        <v>24528</v>
      </c>
      <c r="D231" s="42">
        <f>COUNTIF('Promos (1)'!A:A,"ANPR-*")</f>
        <v>1</v>
      </c>
      <c r="E231" s="42">
        <f>COUNTIFS('Promos (1)'!A:A,"ANPR-*",'Promos (1)'!F:F,"=X")</f>
        <v>0</v>
      </c>
      <c r="F231" s="43" t="s">
        <v>24670</v>
      </c>
      <c r="G231" s="82" t="str">
        <f t="shared" si="8"/>
        <v>*complet*</v>
      </c>
    </row>
    <row r="232" spans="1:7" x14ac:dyDescent="0.25">
      <c r="A232" s="36" t="s">
        <v>24251</v>
      </c>
      <c r="B232" s="1" t="s">
        <v>24525</v>
      </c>
      <c r="C232" s="31" t="s">
        <v>24528</v>
      </c>
      <c r="D232" s="42">
        <f>COUNTIF('Promos (1)'!A:A,"SOVR-*")</f>
        <v>2</v>
      </c>
      <c r="E232" s="42">
        <f>COUNTIFS('Promos (1)'!A:A,"SOVR-*",'Promos (1)'!F:F,"=X")</f>
        <v>0</v>
      </c>
      <c r="F232" s="37" t="s">
        <v>24670</v>
      </c>
      <c r="G232" s="82" t="str">
        <f t="shared" si="8"/>
        <v>*complet*</v>
      </c>
    </row>
    <row r="233" spans="1:7" x14ac:dyDescent="0.25">
      <c r="A233" s="36" t="s">
        <v>24253</v>
      </c>
      <c r="B233" s="1" t="s">
        <v>24526</v>
      </c>
      <c r="C233" s="31" t="s">
        <v>24528</v>
      </c>
      <c r="D233" s="42">
        <f>COUNTIF('Promos (1)'!A:A,"ABPF-*")</f>
        <v>1</v>
      </c>
      <c r="E233" s="42">
        <f>COUNTIFS('Promos (1)'!A:A,"ABPF-*",'Promos (1)'!F:F,"=X")</f>
        <v>0</v>
      </c>
      <c r="F233" s="37" t="s">
        <v>24670</v>
      </c>
      <c r="G233" s="82" t="str">
        <f t="shared" si="8"/>
        <v>*complet*</v>
      </c>
    </row>
    <row r="234" spans="1:7" x14ac:dyDescent="0.25">
      <c r="A234" s="36" t="s">
        <v>24518</v>
      </c>
      <c r="B234" s="1" t="s">
        <v>24517</v>
      </c>
      <c r="C234" s="31" t="s">
        <v>24528</v>
      </c>
      <c r="D234" s="42">
        <f>COUNTIF('Promos (1)'!A:A,"TKN1-*")</f>
        <v>4</v>
      </c>
      <c r="E234" s="42">
        <f>COUNTIFS('Promos (1)'!A:A,"TKN1-*",'Promos (1)'!F:F,"=X")</f>
        <v>0</v>
      </c>
      <c r="F234" s="37" t="s">
        <v>24670</v>
      </c>
      <c r="G234" s="82" t="str">
        <f t="shared" si="8"/>
        <v>*complet*</v>
      </c>
    </row>
    <row r="235" spans="1:7" x14ac:dyDescent="0.25">
      <c r="A235" s="36" t="s">
        <v>24519</v>
      </c>
      <c r="B235" s="1" t="s">
        <v>24522</v>
      </c>
      <c r="C235" s="31" t="s">
        <v>24528</v>
      </c>
      <c r="D235" s="42">
        <f>COUNTIF('Promos (1)'!A:A,"TKN2-*")</f>
        <v>3</v>
      </c>
      <c r="E235" s="42">
        <f>COUNTIFS('Promos (1)'!A:A,"TKN2-*",'Promos (1)'!F:F,"=X")</f>
        <v>0</v>
      </c>
      <c r="F235" s="37" t="s">
        <v>24670</v>
      </c>
      <c r="G235" s="82" t="str">
        <f t="shared" si="8"/>
        <v>*complet*</v>
      </c>
    </row>
    <row r="236" spans="1:7" x14ac:dyDescent="0.25">
      <c r="A236" s="36" t="s">
        <v>24520</v>
      </c>
      <c r="B236" s="1" t="s">
        <v>24523</v>
      </c>
      <c r="C236" s="31" t="s">
        <v>24528</v>
      </c>
      <c r="D236" s="42">
        <f>COUNTIF('Promos (1)'!A:A,"TKN3-*")</f>
        <v>9</v>
      </c>
      <c r="E236" s="42">
        <f>COUNTIFS('Promos (1)'!A:A,"TKN3-*",'Promos (1)'!F:F,"=X")</f>
        <v>0</v>
      </c>
      <c r="F236" s="37" t="s">
        <v>24670</v>
      </c>
      <c r="G236" s="82" t="str">
        <f t="shared" si="8"/>
        <v>*complet*</v>
      </c>
    </row>
    <row r="237" spans="1:7" ht="15.75" thickBot="1" x14ac:dyDescent="0.3">
      <c r="A237" s="44" t="s">
        <v>24521</v>
      </c>
      <c r="B237" s="15" t="s">
        <v>24527</v>
      </c>
      <c r="C237" s="45" t="s">
        <v>24528</v>
      </c>
      <c r="D237" s="39">
        <f>COUNTIF('Promos (1)'!A:A,"TKN4-*")</f>
        <v>23</v>
      </c>
      <c r="E237" s="39">
        <f>COUNTIFS('Promos (1)'!A:A,"TKN4-*",'Promos (1)'!F:F,"=X")</f>
        <v>0</v>
      </c>
      <c r="F237" s="46" t="s">
        <v>24670</v>
      </c>
      <c r="G237" s="82" t="str">
        <f t="shared" si="8"/>
        <v>*complet*</v>
      </c>
    </row>
    <row r="238" spans="1:7" x14ac:dyDescent="0.25">
      <c r="A238" s="33" t="s">
        <v>24530</v>
      </c>
      <c r="B238" s="47" t="s">
        <v>24529</v>
      </c>
      <c r="C238" s="34" t="s">
        <v>24601</v>
      </c>
      <c r="D238" s="42">
        <f>COUNTIF('Promos (1)'!A:A,"DDS-*")</f>
        <v>6</v>
      </c>
      <c r="E238" s="42">
        <f>COUNTIFS('Promos (1)'!A:A,"DDS-*",'Promos (1)'!F:F,"=X")</f>
        <v>0</v>
      </c>
      <c r="F238" s="35" t="s">
        <v>24670</v>
      </c>
      <c r="G238" s="82" t="str">
        <f t="shared" si="8"/>
        <v>*complet*</v>
      </c>
    </row>
    <row r="239" spans="1:7" x14ac:dyDescent="0.25">
      <c r="A239" s="36" t="s">
        <v>24532</v>
      </c>
      <c r="B239" s="32" t="s">
        <v>24531</v>
      </c>
      <c r="C239" s="31" t="s">
        <v>24601</v>
      </c>
      <c r="D239" s="42">
        <f>COUNTIF('Promos (1)'!A:A,"GBI-*")</f>
        <v>6</v>
      </c>
      <c r="E239" s="42">
        <f>COUNTIFS('Promos (1)'!A:A,"GBI-*",'Promos (1)'!F:F,"=X")</f>
        <v>0</v>
      </c>
      <c r="F239" s="37" t="s">
        <v>24670</v>
      </c>
      <c r="G239" s="82" t="str">
        <f t="shared" si="8"/>
        <v>*complet*</v>
      </c>
    </row>
    <row r="240" spans="1:7" x14ac:dyDescent="0.25">
      <c r="A240" s="36" t="s">
        <v>24534</v>
      </c>
      <c r="B240" s="32" t="s">
        <v>24533</v>
      </c>
      <c r="C240" s="31" t="s">
        <v>24601</v>
      </c>
      <c r="D240" s="42">
        <f>COUNTIF('Promos (1)'!A:A,"EDS-*")</f>
        <v>3</v>
      </c>
      <c r="E240" s="42">
        <f>COUNTIFS('Promos (1)'!A:A,"EDS-*",'Promos (1)'!F:F,"=X")</f>
        <v>0</v>
      </c>
      <c r="F240" s="37" t="s">
        <v>24670</v>
      </c>
      <c r="G240" s="82" t="str">
        <f t="shared" si="8"/>
        <v>*complet*</v>
      </c>
    </row>
    <row r="241" spans="1:7" x14ac:dyDescent="0.25">
      <c r="A241" s="36" t="s">
        <v>24536</v>
      </c>
      <c r="B241" s="32" t="s">
        <v>24535</v>
      </c>
      <c r="C241" s="31" t="s">
        <v>24601</v>
      </c>
      <c r="D241" s="42">
        <f>COUNTIF('Promos (1)'!A:A,"FMR-*")</f>
        <v>3</v>
      </c>
      <c r="E241" s="42">
        <f>COUNTIFS('Promos (1)'!A:A,"FMR-*",'Promos (1)'!F:F,"=X")</f>
        <v>0</v>
      </c>
      <c r="F241" s="37" t="s">
        <v>24670</v>
      </c>
      <c r="G241" s="82" t="str">
        <f t="shared" si="8"/>
        <v>*complet*</v>
      </c>
    </row>
    <row r="242" spans="1:7" x14ac:dyDescent="0.25">
      <c r="A242" s="36" t="s">
        <v>24539</v>
      </c>
      <c r="B242" s="32" t="s">
        <v>24537</v>
      </c>
      <c r="C242" s="31" t="s">
        <v>24601</v>
      </c>
      <c r="D242" s="42">
        <f>COUNTIF('Promos (1)'!A:A,"SDD-*")</f>
        <v>6</v>
      </c>
      <c r="E242" s="42">
        <f>COUNTIFS('Promos (1)'!A:A,"SDD-*",'Promos (1)'!F:F,"=X")</f>
        <v>0</v>
      </c>
      <c r="F242" s="37" t="s">
        <v>24670</v>
      </c>
      <c r="G242" s="82" t="str">
        <f t="shared" si="8"/>
        <v>*complet*</v>
      </c>
    </row>
    <row r="243" spans="1:7" x14ac:dyDescent="0.25">
      <c r="A243" s="36" t="s">
        <v>24540</v>
      </c>
      <c r="B243" s="32" t="s">
        <v>24538</v>
      </c>
      <c r="C243" s="31" t="s">
        <v>24601</v>
      </c>
      <c r="D243" s="42">
        <f>COUNTIF('Promos (1)'!A:A,"PCY-*")</f>
        <v>5</v>
      </c>
      <c r="E243" s="42">
        <f>COUNTIFS('Promos (1)'!A:A,"PCY-*",'Promos (1)'!F:F,"=X")</f>
        <v>0</v>
      </c>
      <c r="F243" s="37" t="s">
        <v>24670</v>
      </c>
      <c r="G243" s="82" t="str">
        <f t="shared" si="8"/>
        <v>*complet*</v>
      </c>
    </row>
    <row r="244" spans="1:7" x14ac:dyDescent="0.25">
      <c r="A244" s="36" t="s">
        <v>24542</v>
      </c>
      <c r="B244" s="32" t="s">
        <v>24541</v>
      </c>
      <c r="C244" s="31" t="s">
        <v>24601</v>
      </c>
      <c r="D244" s="42">
        <f>COUNTIF('Promos (1)'!A:A,"TSC-*")</f>
        <v>6</v>
      </c>
      <c r="E244" s="42">
        <f>COUNTIFS('Promos (1)'!A:A,"TSC-*",'Promos (1)'!F:F,"=X")</f>
        <v>0</v>
      </c>
      <c r="F244" s="37" t="s">
        <v>24670</v>
      </c>
      <c r="G244" s="82" t="str">
        <f t="shared" si="8"/>
        <v>*complet*</v>
      </c>
    </row>
    <row r="245" spans="1:7" x14ac:dyDescent="0.25">
      <c r="A245" s="36" t="s">
        <v>24544</v>
      </c>
      <c r="B245" s="32" t="s">
        <v>24543</v>
      </c>
      <c r="C245" s="31" t="s">
        <v>24601</v>
      </c>
      <c r="D245" s="42">
        <f>COUNTIF('Promos (1)'!A:A,"WC4-*")</f>
        <v>6</v>
      </c>
      <c r="E245" s="42">
        <f>COUNTIFS('Promos (1)'!A:A,"WC4-*",'Promos (1)'!F:F,"=X")</f>
        <v>0</v>
      </c>
      <c r="F245" s="37" t="s">
        <v>24670</v>
      </c>
      <c r="G245" s="82" t="str">
        <f t="shared" si="8"/>
        <v>*complet*</v>
      </c>
    </row>
    <row r="246" spans="1:7" x14ac:dyDescent="0.25">
      <c r="A246" s="36" t="s">
        <v>24546</v>
      </c>
      <c r="B246" s="32" t="s">
        <v>24545</v>
      </c>
      <c r="C246" s="31" t="s">
        <v>24601</v>
      </c>
      <c r="D246" s="42">
        <f>COUNTIF('Promos (1)'!A:A,"PCK-*")</f>
        <v>3</v>
      </c>
      <c r="E246" s="42">
        <f>COUNTIFS('Promos (1)'!A:A,"PCK-*",'Promos (1)'!F:F,"=X")</f>
        <v>0</v>
      </c>
      <c r="F246" s="37" t="s">
        <v>24670</v>
      </c>
      <c r="G246" s="82" t="str">
        <f t="shared" si="8"/>
        <v>*complet*</v>
      </c>
    </row>
    <row r="247" spans="1:7" x14ac:dyDescent="0.25">
      <c r="A247" s="36" t="s">
        <v>24548</v>
      </c>
      <c r="B247" s="32" t="s">
        <v>24547</v>
      </c>
      <c r="C247" s="31" t="s">
        <v>24601</v>
      </c>
      <c r="D247" s="42">
        <f>COUNTIF('Promos (1)'!A:A,"ROD-*")</f>
        <v>8</v>
      </c>
      <c r="E247" s="42">
        <f>COUNTIFS('Promos (1)'!A:A,"ROD-*",'Promos (1)'!F:F,"=X")</f>
        <v>0</v>
      </c>
      <c r="F247" s="37" t="s">
        <v>24670</v>
      </c>
      <c r="G247" s="82" t="str">
        <f t="shared" si="8"/>
        <v>*complet*</v>
      </c>
    </row>
    <row r="248" spans="1:7" x14ac:dyDescent="0.25">
      <c r="A248" s="36" t="s">
        <v>24550</v>
      </c>
      <c r="B248" s="32" t="s">
        <v>24549</v>
      </c>
      <c r="C248" s="31" t="s">
        <v>24601</v>
      </c>
      <c r="D248" s="42">
        <f>COUNTIF('Promos (1)'!A:A,"DOR-*")</f>
        <v>3</v>
      </c>
      <c r="E248" s="42">
        <f>COUNTIFS('Promos (1)'!A:A,"DOR-*",'Promos (1)'!F:F,"=X")</f>
        <v>0</v>
      </c>
      <c r="F248" s="37" t="s">
        <v>24670</v>
      </c>
      <c r="G248" s="82" t="str">
        <f t="shared" si="8"/>
        <v>*complet*</v>
      </c>
    </row>
    <row r="249" spans="1:7" x14ac:dyDescent="0.25">
      <c r="A249" s="36" t="s">
        <v>24600</v>
      </c>
      <c r="B249" s="32" t="s">
        <v>24599</v>
      </c>
      <c r="C249" s="31" t="s">
        <v>24601</v>
      </c>
      <c r="D249" s="42">
        <f>COUNTIF('Promos (1)'!A:A,"PCJ-*")</f>
        <v>3</v>
      </c>
      <c r="E249" s="42">
        <f>COUNTIFS('Promos (1)'!A:A,"PCJ-*",'Promos (1)'!F:F,"=X")</f>
        <v>0</v>
      </c>
      <c r="F249" s="37" t="s">
        <v>24670</v>
      </c>
      <c r="G249" s="82" t="str">
        <f t="shared" si="8"/>
        <v>*complet*</v>
      </c>
    </row>
    <row r="250" spans="1:7" x14ac:dyDescent="0.25">
      <c r="A250" s="36" t="s">
        <v>24598</v>
      </c>
      <c r="B250" s="32" t="s">
        <v>24597</v>
      </c>
      <c r="C250" s="31" t="s">
        <v>24601</v>
      </c>
      <c r="D250" s="42">
        <f>COUNTIF('Promos (1)'!A:A,"TFK-*")</f>
        <v>6</v>
      </c>
      <c r="E250" s="42">
        <f>COUNTIFS('Promos (1)'!A:A,"TFK-*",'Promos (1)'!F:F,"=X")</f>
        <v>0</v>
      </c>
      <c r="F250" s="37" t="s">
        <v>24670</v>
      </c>
      <c r="G250" s="82" t="str">
        <f t="shared" si="8"/>
        <v>*complet*</v>
      </c>
    </row>
    <row r="251" spans="1:7" x14ac:dyDescent="0.25">
      <c r="A251" s="36" t="s">
        <v>24596</v>
      </c>
      <c r="B251" s="32" t="s">
        <v>24595</v>
      </c>
      <c r="C251" s="31" t="s">
        <v>24601</v>
      </c>
      <c r="D251" s="42">
        <f>COUNTIF('Promos (1)'!A:A,"DOD-*")</f>
        <v>6</v>
      </c>
      <c r="E251" s="42">
        <f>COUNTIFS('Promos (1)'!A:A,"DOD-*",'Promos (1)'!F:F,"=X")</f>
        <v>0</v>
      </c>
      <c r="F251" s="37" t="s">
        <v>24670</v>
      </c>
      <c r="G251" s="82" t="str">
        <f t="shared" si="8"/>
        <v>*complet*</v>
      </c>
    </row>
    <row r="252" spans="1:7" x14ac:dyDescent="0.25">
      <c r="A252" s="36" t="s">
        <v>24594</v>
      </c>
      <c r="B252" s="32" t="s">
        <v>24593</v>
      </c>
      <c r="C252" s="31" t="s">
        <v>24601</v>
      </c>
      <c r="D252" s="42">
        <f>COUNTIF('Promos (1)'!A:A,"CMC-*")</f>
        <v>3</v>
      </c>
      <c r="E252" s="42">
        <f>COUNTIFS('Promos (1)'!A:A,"CMC-*",'Promos (1)'!F:F,"=X")</f>
        <v>0</v>
      </c>
      <c r="F252" s="37" t="s">
        <v>24670</v>
      </c>
      <c r="G252" s="82" t="str">
        <f t="shared" si="8"/>
        <v>*complet*</v>
      </c>
    </row>
    <row r="253" spans="1:7" x14ac:dyDescent="0.25">
      <c r="A253" s="36" t="s">
        <v>24592</v>
      </c>
      <c r="B253" s="32" t="s">
        <v>24591</v>
      </c>
      <c r="C253" s="31" t="s">
        <v>24601</v>
      </c>
      <c r="D253" s="42">
        <f>COUNTIF('Promos (1)'!A:A,"WC5-*")</f>
        <v>3</v>
      </c>
      <c r="E253" s="42">
        <f>COUNTIFS('Promos (1)'!A:A,"WC5-*",'Promos (1)'!F:F,"=X")</f>
        <v>0</v>
      </c>
      <c r="F253" s="37" t="s">
        <v>24670</v>
      </c>
      <c r="G253" s="82" t="str">
        <f t="shared" si="8"/>
        <v>*complet*</v>
      </c>
    </row>
    <row r="254" spans="1:7" x14ac:dyDescent="0.25">
      <c r="A254" s="36" t="s">
        <v>24590</v>
      </c>
      <c r="B254" s="32" t="s">
        <v>24589</v>
      </c>
      <c r="C254" s="31" t="s">
        <v>24601</v>
      </c>
      <c r="D254" s="42">
        <f>COUNTIF('Promos (1)'!A:A,"DBT-*")</f>
        <v>3</v>
      </c>
      <c r="E254" s="42">
        <f>COUNTIFS('Promos (1)'!A:A,"DBT-*",'Promos (1)'!F:F,"=X")</f>
        <v>0</v>
      </c>
      <c r="F254" s="37" t="s">
        <v>24670</v>
      </c>
      <c r="G254" s="82" t="str">
        <f t="shared" si="8"/>
        <v>*complet*</v>
      </c>
    </row>
    <row r="255" spans="1:7" x14ac:dyDescent="0.25">
      <c r="A255" s="36" t="s">
        <v>24588</v>
      </c>
      <c r="B255" s="32" t="s">
        <v>24587</v>
      </c>
      <c r="C255" s="31" t="s">
        <v>24601</v>
      </c>
      <c r="D255" s="42">
        <f>COUNTIF('Promos (1)'!A:A,"NTR-*")</f>
        <v>3</v>
      </c>
      <c r="E255" s="42">
        <f>COUNTIFS('Promos (1)'!A:A,"NTR-*",'Promos (1)'!F:F,"=X")</f>
        <v>0</v>
      </c>
      <c r="F255" s="37" t="s">
        <v>24670</v>
      </c>
      <c r="G255" s="82" t="str">
        <f t="shared" si="8"/>
        <v>*complet*</v>
      </c>
    </row>
    <row r="256" spans="1:7" x14ac:dyDescent="0.25">
      <c r="A256" s="36" t="s">
        <v>24586</v>
      </c>
      <c r="B256" s="32" t="s">
        <v>24585</v>
      </c>
      <c r="C256" s="31" t="s">
        <v>24601</v>
      </c>
      <c r="D256" s="42">
        <f>COUNTIF('Promos (1)'!A:A,"WC6-*")</f>
        <v>3</v>
      </c>
      <c r="E256" s="42">
        <f>COUNTIFS('Promos (1)'!A:A,"WC6-*",'Promos (1)'!F:F,"=X")</f>
        <v>0</v>
      </c>
      <c r="F256" s="37" t="s">
        <v>24670</v>
      </c>
      <c r="G256" s="82" t="str">
        <f t="shared" si="8"/>
        <v>*complet*</v>
      </c>
    </row>
    <row r="257" spans="1:7" x14ac:dyDescent="0.25">
      <c r="A257" s="36" t="s">
        <v>24584</v>
      </c>
      <c r="B257" s="32" t="s">
        <v>24583</v>
      </c>
      <c r="C257" s="31" t="s">
        <v>24601</v>
      </c>
      <c r="D257" s="42">
        <f>COUNTIF('Promos (1)'!A:A,"GX1-*")</f>
        <v>3</v>
      </c>
      <c r="E257" s="42">
        <f>COUNTIFS('Promos (1)'!A:A,"GX1-*",'Promos (1)'!F:F,"=X")</f>
        <v>0</v>
      </c>
      <c r="F257" s="37" t="s">
        <v>24670</v>
      </c>
      <c r="G257" s="82" t="str">
        <f t="shared" si="8"/>
        <v>*complet*</v>
      </c>
    </row>
    <row r="258" spans="1:7" x14ac:dyDescent="0.25">
      <c r="A258" s="36" t="s">
        <v>24582</v>
      </c>
      <c r="B258" s="32" t="s">
        <v>24581</v>
      </c>
      <c r="C258" s="31" t="s">
        <v>24601</v>
      </c>
      <c r="D258" s="42">
        <f>COUNTIF('Promos (1)'!A:A,"GX02-*")</f>
        <v>3</v>
      </c>
      <c r="E258" s="42">
        <f>COUNTIFS('Promos (1)'!A:A,"GX02-*",'Promos (1)'!F:F,"=X")</f>
        <v>0</v>
      </c>
      <c r="F258" s="37" t="s">
        <v>24670</v>
      </c>
      <c r="G258" s="82" t="str">
        <f t="shared" si="8"/>
        <v>*complet*</v>
      </c>
    </row>
    <row r="259" spans="1:7" x14ac:dyDescent="0.25">
      <c r="A259" s="36" t="s">
        <v>24580</v>
      </c>
      <c r="B259" s="32" t="s">
        <v>24579</v>
      </c>
      <c r="C259" s="31" t="s">
        <v>24601</v>
      </c>
      <c r="D259" s="42">
        <f>COUNTIF('Promos (1)'!A:A,"GX03-*")</f>
        <v>3</v>
      </c>
      <c r="E259" s="42">
        <f>COUNTIFS('Promos (1)'!A:A,"GX03-*",'Promos (1)'!F:F,"=X")</f>
        <v>0</v>
      </c>
      <c r="F259" s="37" t="s">
        <v>24670</v>
      </c>
      <c r="G259" s="82" t="str">
        <f t="shared" si="8"/>
        <v>*complet*</v>
      </c>
    </row>
    <row r="260" spans="1:7" x14ac:dyDescent="0.25">
      <c r="A260" s="36" t="s">
        <v>24578</v>
      </c>
      <c r="B260" s="32" t="s">
        <v>24577</v>
      </c>
      <c r="C260" s="31" t="s">
        <v>24601</v>
      </c>
      <c r="D260" s="42">
        <f>COUNTIF('Promos (1)'!A:A,"WC07-*")</f>
        <v>3</v>
      </c>
      <c r="E260" s="42">
        <f>COUNTIFS('Promos (1)'!A:A,"WC07-*",'Promos (1)'!F:F,"=X")</f>
        <v>0</v>
      </c>
      <c r="F260" s="37" t="s">
        <v>24670</v>
      </c>
      <c r="G260" s="82" t="str">
        <f t="shared" si="8"/>
        <v>*complet*</v>
      </c>
    </row>
    <row r="261" spans="1:7" x14ac:dyDescent="0.25">
      <c r="A261" s="36" t="s">
        <v>24576</v>
      </c>
      <c r="B261" s="32" t="s">
        <v>24575</v>
      </c>
      <c r="C261" s="31" t="s">
        <v>24601</v>
      </c>
      <c r="D261" s="42">
        <f>COUNTIF('Promos (1)'!A:A,"GX04-*")</f>
        <v>3</v>
      </c>
      <c r="E261" s="42">
        <f>COUNTIFS('Promos (1)'!A:A,"GX04-*",'Promos (1)'!F:F,"=X")</f>
        <v>0</v>
      </c>
      <c r="F261" s="37" t="s">
        <v>24670</v>
      </c>
      <c r="G261" s="82" t="str">
        <f t="shared" si="8"/>
        <v>*complet*</v>
      </c>
    </row>
    <row r="262" spans="1:7" x14ac:dyDescent="0.25">
      <c r="A262" s="36" t="s">
        <v>24574</v>
      </c>
      <c r="B262" s="32" t="s">
        <v>24573</v>
      </c>
      <c r="C262" s="31" t="s">
        <v>24601</v>
      </c>
      <c r="D262" s="42">
        <f>COUNTIF('Promos (1)'!A:A,"YDB1-*")</f>
        <v>3</v>
      </c>
      <c r="E262" s="42">
        <f>COUNTIFS('Promos (1)'!A:A,"YDB1-*",'Promos (1)'!F:F,"=X")</f>
        <v>0</v>
      </c>
      <c r="F262" s="37" t="s">
        <v>24670</v>
      </c>
      <c r="G262" s="82" t="str">
        <f t="shared" si="8"/>
        <v>*complet*</v>
      </c>
    </row>
    <row r="263" spans="1:7" x14ac:dyDescent="0.25">
      <c r="A263" s="36" t="s">
        <v>24572</v>
      </c>
      <c r="B263" s="32" t="s">
        <v>24571</v>
      </c>
      <c r="C263" s="31" t="s">
        <v>24601</v>
      </c>
      <c r="D263" s="42">
        <f>COUNTIF('Promos (1)'!A:A,"GX05-*")</f>
        <v>3</v>
      </c>
      <c r="E263" s="42">
        <f>COUNTIFS('Promos (1)'!A:A,"GX05-*",'Promos (1)'!F:F,"=X")</f>
        <v>0</v>
      </c>
      <c r="F263" s="37" t="s">
        <v>24670</v>
      </c>
      <c r="G263" s="82" t="str">
        <f t="shared" si="8"/>
        <v>*complet*</v>
      </c>
    </row>
    <row r="264" spans="1:7" x14ac:dyDescent="0.25">
      <c r="A264" s="36" t="s">
        <v>24570</v>
      </c>
      <c r="B264" s="32" t="s">
        <v>24569</v>
      </c>
      <c r="C264" s="31" t="s">
        <v>24601</v>
      </c>
      <c r="D264" s="42">
        <f>COUNTIF('Promos (1)'!A:A,"WC08-*")</f>
        <v>3</v>
      </c>
      <c r="E264" s="42">
        <f>COUNTIFS('Promos (1)'!A:A,"WC08-*",'Promos (1)'!F:F,"=X")</f>
        <v>0</v>
      </c>
      <c r="F264" s="37" t="s">
        <v>24670</v>
      </c>
      <c r="G264" s="82" t="str">
        <f t="shared" si="8"/>
        <v>*complet*</v>
      </c>
    </row>
    <row r="265" spans="1:7" x14ac:dyDescent="0.25">
      <c r="A265" s="36" t="s">
        <v>24568</v>
      </c>
      <c r="B265" s="32" t="s">
        <v>24567</v>
      </c>
      <c r="C265" s="31" t="s">
        <v>24601</v>
      </c>
      <c r="D265" s="42">
        <f>COUNTIF('Promos (1)'!A:A,"GX06-*")</f>
        <v>3</v>
      </c>
      <c r="E265" s="42">
        <f>COUNTIFS('Promos (1)'!A:A,"GX06-*",'Promos (1)'!F:F,"=X")</f>
        <v>0</v>
      </c>
      <c r="F265" s="37" t="s">
        <v>24670</v>
      </c>
      <c r="G265" s="82" t="str">
        <f t="shared" si="8"/>
        <v>*complet*</v>
      </c>
    </row>
    <row r="266" spans="1:7" x14ac:dyDescent="0.25">
      <c r="A266" s="36" t="s">
        <v>24566</v>
      </c>
      <c r="B266" s="32" t="s">
        <v>24565</v>
      </c>
      <c r="C266" s="31" t="s">
        <v>24601</v>
      </c>
      <c r="D266" s="42">
        <f>COUNTIF('Promos (1)'!A:A,"WC09-*")</f>
        <v>6</v>
      </c>
      <c r="E266" s="42">
        <f>COUNTIFS('Promos (1)'!A:A,"WC09-*",'Promos (1)'!F:F,"=X")</f>
        <v>0</v>
      </c>
      <c r="F266" s="37" t="s">
        <v>24670</v>
      </c>
      <c r="G266" s="82" t="str">
        <f t="shared" si="8"/>
        <v>*complet*</v>
      </c>
    </row>
    <row r="267" spans="1:7" x14ac:dyDescent="0.25">
      <c r="A267" s="36" t="s">
        <v>24564</v>
      </c>
      <c r="B267" s="32" t="s">
        <v>24563</v>
      </c>
      <c r="C267" s="31" t="s">
        <v>24601</v>
      </c>
      <c r="D267" s="42">
        <f>COUNTIF('Promos (1)'!A:A,"WB01-*")</f>
        <v>6</v>
      </c>
      <c r="E267" s="42">
        <f>COUNTIFS('Promos (1)'!A:A,"WB01-*",'Promos (1)'!F:F,"=X")</f>
        <v>0</v>
      </c>
      <c r="F267" s="37" t="s">
        <v>24670</v>
      </c>
      <c r="G267" s="82" t="str">
        <f t="shared" si="8"/>
        <v>*complet*</v>
      </c>
    </row>
    <row r="268" spans="1:7" x14ac:dyDescent="0.25">
      <c r="A268" s="36" t="s">
        <v>24562</v>
      </c>
      <c r="B268" s="32" t="s">
        <v>24561</v>
      </c>
      <c r="C268" s="31" t="s">
        <v>24601</v>
      </c>
      <c r="D268" s="42">
        <f>COUNTIF('Promos (1)'!A:A,"TF04-*")</f>
        <v>6</v>
      </c>
      <c r="E268" s="42">
        <f>COUNTIFS('Promos (1)'!A:A,"TF04-*",'Promos (1)'!F:F,"=X")</f>
        <v>0</v>
      </c>
      <c r="F268" s="37" t="s">
        <v>24670</v>
      </c>
      <c r="G268" s="82" t="str">
        <f t="shared" si="8"/>
        <v>*complet*</v>
      </c>
    </row>
    <row r="269" spans="1:7" x14ac:dyDescent="0.25">
      <c r="A269" s="36" t="s">
        <v>24560</v>
      </c>
      <c r="B269" s="32" t="s">
        <v>24559</v>
      </c>
      <c r="C269" s="31" t="s">
        <v>24601</v>
      </c>
      <c r="D269" s="42">
        <f>COUNTIF('Promos (1)'!A:A,"WC10-*")</f>
        <v>6</v>
      </c>
      <c r="E269" s="42">
        <f>COUNTIFS('Promos (1)'!A:A,"WC10-*",'Promos (1)'!F:F,"=X")</f>
        <v>0</v>
      </c>
      <c r="F269" s="37" t="s">
        <v>24670</v>
      </c>
      <c r="G269" s="82" t="str">
        <f t="shared" si="8"/>
        <v>*complet*</v>
      </c>
    </row>
    <row r="270" spans="1:7" x14ac:dyDescent="0.25">
      <c r="A270" s="36" t="s">
        <v>24558</v>
      </c>
      <c r="B270" s="32" t="s">
        <v>24557</v>
      </c>
      <c r="C270" s="31" t="s">
        <v>24601</v>
      </c>
      <c r="D270" s="42">
        <f>COUNTIF('Promos (1)'!A:A,"YDT1-*")</f>
        <v>6</v>
      </c>
      <c r="E270" s="42">
        <f>COUNTIFS('Promos (1)'!A:A,"YDT1-*",'Promos (1)'!F:F,"=X")</f>
        <v>0</v>
      </c>
      <c r="F270" s="37" t="s">
        <v>24670</v>
      </c>
      <c r="G270" s="82" t="str">
        <f t="shared" si="8"/>
        <v>*complet*</v>
      </c>
    </row>
    <row r="271" spans="1:7" x14ac:dyDescent="0.25">
      <c r="A271" s="36" t="s">
        <v>24556</v>
      </c>
      <c r="B271" s="32" t="s">
        <v>24555</v>
      </c>
      <c r="C271" s="31" t="s">
        <v>24601</v>
      </c>
      <c r="D271" s="42">
        <f>COUNTIF('Promos (1)'!A:A,"TF05-*")</f>
        <v>6</v>
      </c>
      <c r="E271" s="42">
        <f>COUNTIFS('Promos (1)'!A:A,"TF05-*",'Promos (1)'!F:F,"=X")</f>
        <v>0</v>
      </c>
      <c r="F271" s="37" t="s">
        <v>24670</v>
      </c>
      <c r="G271" s="82" t="str">
        <f t="shared" si="8"/>
        <v>*complet*</v>
      </c>
    </row>
    <row r="272" spans="1:7" x14ac:dyDescent="0.25">
      <c r="A272" s="36" t="s">
        <v>24554</v>
      </c>
      <c r="B272" s="32" t="s">
        <v>24553</v>
      </c>
      <c r="C272" s="31" t="s">
        <v>24601</v>
      </c>
      <c r="D272" s="42">
        <f>COUNTIF('Promos (1)'!A:A,"WC11-*")</f>
        <v>6</v>
      </c>
      <c r="E272" s="42">
        <f>COUNTIFS('Promos (1)'!A:A,"WC11-*",'Promos (1)'!F:F,"=X")</f>
        <v>0</v>
      </c>
      <c r="F272" s="37" t="s">
        <v>24670</v>
      </c>
      <c r="G272" s="82" t="str">
        <f t="shared" si="8"/>
        <v>*complet*</v>
      </c>
    </row>
    <row r="273" spans="1:7" ht="15.75" thickBot="1" x14ac:dyDescent="0.3">
      <c r="A273" s="44" t="s">
        <v>24552</v>
      </c>
      <c r="B273" s="48" t="s">
        <v>24551</v>
      </c>
      <c r="C273" s="45" t="s">
        <v>24601</v>
      </c>
      <c r="D273" s="39">
        <f>COUNTIF('Promos (1)'!A:A,"ZDC1-*")</f>
        <v>3</v>
      </c>
      <c r="E273" s="39">
        <f>COUNTIFS('Promos (1)'!A:A,"ZDC1-*",'Promos (1)'!F:F,"=X")</f>
        <v>0</v>
      </c>
      <c r="F273" s="46" t="s">
        <v>24670</v>
      </c>
      <c r="G273" s="82" t="str">
        <f t="shared" si="8"/>
        <v>*complet*</v>
      </c>
    </row>
    <row r="274" spans="1:7" x14ac:dyDescent="0.25">
      <c r="A274" s="33" t="s">
        <v>24480</v>
      </c>
      <c r="B274" s="47" t="s">
        <v>24602</v>
      </c>
      <c r="C274" s="34" t="s">
        <v>20877</v>
      </c>
      <c r="D274" s="42">
        <f>COUNTIF('Promos (1)'!A:A,"JMP-*")</f>
        <v>8</v>
      </c>
      <c r="E274" s="42">
        <f>COUNTIFS('Promos (1)'!A:A,"JMP-*",'Promos (1)'!F:F,"=X")</f>
        <v>0</v>
      </c>
      <c r="F274" s="35" t="s">
        <v>24670</v>
      </c>
      <c r="G274" s="82" t="str">
        <f t="shared" si="8"/>
        <v>*complet*</v>
      </c>
    </row>
    <row r="275" spans="1:7" x14ac:dyDescent="0.25">
      <c r="A275" s="36" t="s">
        <v>24603</v>
      </c>
      <c r="B275" s="32" t="s">
        <v>24602</v>
      </c>
      <c r="C275" s="31" t="s">
        <v>20877</v>
      </c>
      <c r="D275" s="42">
        <f>COUNTIF('Promos (1)'!A:A,"JUMP-*")</f>
        <v>69</v>
      </c>
      <c r="E275" s="42">
        <f>COUNTIFS('Promos (1)'!A:A,"JUMP-*",'Promos (1)'!F:F,"=X")</f>
        <v>0</v>
      </c>
      <c r="F275" s="37" t="s">
        <v>24670</v>
      </c>
      <c r="G275" s="82" t="str">
        <f t="shared" si="8"/>
        <v>*complet*</v>
      </c>
    </row>
    <row r="276" spans="1:7" x14ac:dyDescent="0.25">
      <c r="A276" s="36" t="s">
        <v>24605</v>
      </c>
      <c r="B276" s="32" t="s">
        <v>24604</v>
      </c>
      <c r="C276" s="31" t="s">
        <v>20877</v>
      </c>
      <c r="D276" s="42">
        <f>COUNTIF('Promos (1)'!A:A,"YMA-*")</f>
        <v>1</v>
      </c>
      <c r="E276" s="42">
        <f>COUNTIFS('Promos (1)'!A:A,"YMA-*",'Promos (1)'!F:F,"=X")</f>
        <v>0</v>
      </c>
      <c r="F276" s="37" t="s">
        <v>24670</v>
      </c>
      <c r="G276" s="82" t="str">
        <f t="shared" si="8"/>
        <v>*complet*</v>
      </c>
    </row>
    <row r="277" spans="1:7" x14ac:dyDescent="0.25">
      <c r="A277" s="36" t="s">
        <v>24607</v>
      </c>
      <c r="B277" s="32" t="s">
        <v>24606</v>
      </c>
      <c r="C277" s="31" t="s">
        <v>20877</v>
      </c>
      <c r="D277" s="42">
        <f>COUNTIF('Promos (1)'!A:A,"YMM-*")</f>
        <v>1</v>
      </c>
      <c r="E277" s="42">
        <f>COUNTIFS('Promos (1)'!A:A,"YMM-*",'Promos (1)'!F:F,"=X")</f>
        <v>0</v>
      </c>
      <c r="F277" s="37" t="s">
        <v>24670</v>
      </c>
      <c r="G277" s="82" t="str">
        <f t="shared" si="8"/>
        <v>*complet*</v>
      </c>
    </row>
    <row r="278" spans="1:7" x14ac:dyDescent="0.25">
      <c r="A278" s="36" t="s">
        <v>24609</v>
      </c>
      <c r="B278" s="32" t="s">
        <v>24608</v>
      </c>
      <c r="C278" s="31" t="s">
        <v>20877</v>
      </c>
      <c r="D278" s="42">
        <f>COUNTIF('Promos (1)'!A:A,"YG01*")</f>
        <v>1</v>
      </c>
      <c r="E278" s="42">
        <f>COUNTIFS('Promos (1)'!A:A,"YG01-*",'Promos (1)'!F:F,"=X")</f>
        <v>0</v>
      </c>
      <c r="F278" s="37" t="s">
        <v>24670</v>
      </c>
      <c r="G278" s="82" t="str">
        <f t="shared" si="8"/>
        <v>*complet*</v>
      </c>
    </row>
    <row r="279" spans="1:7" x14ac:dyDescent="0.25">
      <c r="A279" s="36" t="s">
        <v>24615</v>
      </c>
      <c r="B279" s="32" t="s">
        <v>24610</v>
      </c>
      <c r="C279" s="31" t="s">
        <v>20877</v>
      </c>
      <c r="D279" s="42">
        <f>COUNTIF('Promos (1)'!A:A,"YG02-*")</f>
        <v>1</v>
      </c>
      <c r="E279" s="42">
        <f>COUNTIFS('Promos (1)'!A:A,"YG02-*",'Promos (1)'!F:F,"=X")</f>
        <v>0</v>
      </c>
      <c r="F279" s="37" t="s">
        <v>24670</v>
      </c>
      <c r="G279" s="82" t="str">
        <f t="shared" si="8"/>
        <v>*complet*</v>
      </c>
    </row>
    <row r="280" spans="1:7" x14ac:dyDescent="0.25">
      <c r="A280" s="36" t="s">
        <v>24617</v>
      </c>
      <c r="B280" s="32" t="s">
        <v>24616</v>
      </c>
      <c r="C280" s="31" t="s">
        <v>20877</v>
      </c>
      <c r="D280" s="42">
        <f>COUNTIF('Promos (1)'!A:A,"YG03-*")</f>
        <v>1</v>
      </c>
      <c r="E280" s="42">
        <f>COUNTIFS('Promos (1)'!A:A,"YG03-*",'Promos (1)'!F:F,"=X")</f>
        <v>0</v>
      </c>
      <c r="F280" s="37" t="s">
        <v>24670</v>
      </c>
      <c r="G280" s="82" t="str">
        <f t="shared" ref="G280:G345" si="9">IF(E280=0,"*complet*","")</f>
        <v>*complet*</v>
      </c>
    </row>
    <row r="281" spans="1:7" x14ac:dyDescent="0.25">
      <c r="A281" s="36" t="s">
        <v>24625</v>
      </c>
      <c r="B281" s="32" t="s">
        <v>24624</v>
      </c>
      <c r="C281" s="31" t="s">
        <v>20877</v>
      </c>
      <c r="D281" s="42">
        <f>COUNTIF('Promos (1)'!A:A,"YR01-*")</f>
        <v>1</v>
      </c>
      <c r="E281" s="42">
        <f>COUNTIFS('Promos (1)'!A:A,"YR01-*",'Promos (1)'!F:F,"=X")</f>
        <v>0</v>
      </c>
      <c r="F281" s="37" t="s">
        <v>24670</v>
      </c>
      <c r="G281" s="82" t="str">
        <f t="shared" si="9"/>
        <v>*complet*</v>
      </c>
    </row>
    <row r="282" spans="1:7" x14ac:dyDescent="0.25">
      <c r="A282" s="36" t="s">
        <v>24623</v>
      </c>
      <c r="B282" s="32" t="s">
        <v>24622</v>
      </c>
      <c r="C282" s="31" t="s">
        <v>20877</v>
      </c>
      <c r="D282" s="42">
        <f>COUNTIF('Promos (1)'!A:A,"YG04-*")</f>
        <v>1</v>
      </c>
      <c r="E282" s="42">
        <f>COUNTIFS('Promos (1)'!A:A,"YG04-*",'Promos (1)'!F:F,"=X")</f>
        <v>0</v>
      </c>
      <c r="F282" s="37" t="s">
        <v>24670</v>
      </c>
      <c r="G282" s="82" t="str">
        <f t="shared" si="9"/>
        <v>*complet*</v>
      </c>
    </row>
    <row r="283" spans="1:7" x14ac:dyDescent="0.25">
      <c r="A283" s="36" t="s">
        <v>24621</v>
      </c>
      <c r="B283" s="32" t="s">
        <v>24620</v>
      </c>
      <c r="C283" s="31" t="s">
        <v>20877</v>
      </c>
      <c r="D283" s="42">
        <f>COUNTIF('Promos (1)'!A:A,"YR03-*")</f>
        <v>1</v>
      </c>
      <c r="E283" s="42">
        <f>COUNTIFS('Promos (1)'!A:A,"YR03-*",'Promos (1)'!F:F,"=X")</f>
        <v>0</v>
      </c>
      <c r="F283" s="37" t="s">
        <v>24670</v>
      </c>
      <c r="G283" s="82" t="str">
        <f t="shared" si="9"/>
        <v>*complet*</v>
      </c>
    </row>
    <row r="284" spans="1:7" x14ac:dyDescent="0.25">
      <c r="A284" s="36" t="s">
        <v>24619</v>
      </c>
      <c r="B284" s="32" t="s">
        <v>24618</v>
      </c>
      <c r="C284" s="31" t="s">
        <v>20877</v>
      </c>
      <c r="D284" s="42">
        <f>COUNTIF('Promos (1)'!A:A,"YR04-*")</f>
        <v>1</v>
      </c>
      <c r="E284" s="42">
        <f>COUNTIFS('Promos (1)'!A:A,"YR04-*",'Promos (1)'!F:F,"=X")</f>
        <v>0</v>
      </c>
      <c r="F284" s="37" t="s">
        <v>24670</v>
      </c>
      <c r="G284" s="82" t="str">
        <f t="shared" si="9"/>
        <v>*complet*</v>
      </c>
    </row>
    <row r="285" spans="1:7" x14ac:dyDescent="0.25">
      <c r="A285" s="36" t="s">
        <v>24629</v>
      </c>
      <c r="B285" s="32" t="s">
        <v>24628</v>
      </c>
      <c r="C285" s="31" t="s">
        <v>20877</v>
      </c>
      <c r="D285" s="42">
        <f>COUNTIF('Promos (1)'!A:A,"YR05-*")</f>
        <v>1</v>
      </c>
      <c r="E285" s="42">
        <f>COUNTIFS('Promos (1)'!A:A,"YR05-*",'Promos (1)'!F:F,"=X")</f>
        <v>0</v>
      </c>
      <c r="F285" s="37" t="s">
        <v>24670</v>
      </c>
      <c r="G285" s="82" t="str">
        <f t="shared" si="9"/>
        <v>*complet*</v>
      </c>
    </row>
    <row r="286" spans="1:7" x14ac:dyDescent="0.25">
      <c r="A286" s="36" t="s">
        <v>24627</v>
      </c>
      <c r="B286" s="32" t="s">
        <v>24626</v>
      </c>
      <c r="C286" s="31" t="s">
        <v>20877</v>
      </c>
      <c r="D286" s="42">
        <f>COUNTIF('Promos (1)'!A:A,"YG05-*")</f>
        <v>1</v>
      </c>
      <c r="E286" s="42">
        <f>COUNTIFS('Promos (1)'!A:A,"YG05-*",'Promos (1)'!F:F,"=X")</f>
        <v>0</v>
      </c>
      <c r="F286" s="37" t="s">
        <v>24670</v>
      </c>
      <c r="G286" s="82" t="str">
        <f t="shared" si="9"/>
        <v>*complet*</v>
      </c>
    </row>
    <row r="287" spans="1:7" x14ac:dyDescent="0.25">
      <c r="A287" s="36" t="s">
        <v>24630</v>
      </c>
      <c r="B287" s="32" t="s">
        <v>24602</v>
      </c>
      <c r="C287" s="31" t="s">
        <v>20877</v>
      </c>
      <c r="D287" s="42">
        <f>COUNTIF('Promos (1)'!A:A,"JMPS-*")</f>
        <v>1</v>
      </c>
      <c r="E287" s="42">
        <f>COUNTIFS('Promos (1)'!A:A,"JMPS-*",'Promos (1)'!F:F,"=X")</f>
        <v>0</v>
      </c>
      <c r="F287" s="37" t="s">
        <v>24670</v>
      </c>
      <c r="G287" s="82" t="str">
        <f t="shared" si="9"/>
        <v>*complet*</v>
      </c>
    </row>
    <row r="288" spans="1:7" x14ac:dyDescent="0.25">
      <c r="A288" s="36" t="s">
        <v>24613</v>
      </c>
      <c r="B288" s="32" t="s">
        <v>24612</v>
      </c>
      <c r="C288" s="31" t="s">
        <v>20877</v>
      </c>
      <c r="D288" s="42">
        <f>COUNTIF('Promos (1)'!A:A,"YG06-*")</f>
        <v>1</v>
      </c>
      <c r="E288" s="42">
        <f>COUNTIFS('Promos (1)'!A:A,"YG06-*",'Promos (1)'!F:F,"=X")</f>
        <v>0</v>
      </c>
      <c r="F288" s="37" t="s">
        <v>24670</v>
      </c>
      <c r="G288" s="82" t="str">
        <f t="shared" si="9"/>
        <v>*complet*</v>
      </c>
    </row>
    <row r="289" spans="1:7" x14ac:dyDescent="0.25">
      <c r="A289" s="36" t="s">
        <v>24614</v>
      </c>
      <c r="B289" s="32" t="s">
        <v>24611</v>
      </c>
      <c r="C289" s="31" t="s">
        <v>20877</v>
      </c>
      <c r="D289" s="42">
        <f>COUNTIF('Promos (1)'!A:A,"YF01-*")</f>
        <v>1</v>
      </c>
      <c r="E289" s="42">
        <f>COUNTIFS('Promos (1)'!A:A,"YF01-*",'Promos (1)'!F:F,"=X")</f>
        <v>0</v>
      </c>
      <c r="F289" s="37" t="s">
        <v>24670</v>
      </c>
      <c r="G289" s="82" t="str">
        <f t="shared" si="9"/>
        <v>*complet*</v>
      </c>
    </row>
    <row r="290" spans="1:7" x14ac:dyDescent="0.25">
      <c r="A290" s="36" t="s">
        <v>24660</v>
      </c>
      <c r="B290" s="32" t="s">
        <v>24659</v>
      </c>
      <c r="C290" s="31" t="s">
        <v>20877</v>
      </c>
      <c r="D290" s="42">
        <f>COUNTIF('Promos (1)'!A:A,"YG07-*")</f>
        <v>1</v>
      </c>
      <c r="E290" s="42">
        <f>COUNTIFS('Promos (1)'!A:A,"YG07-*",'Promos (1)'!F:F,"=X")</f>
        <v>0</v>
      </c>
      <c r="F290" s="37" t="s">
        <v>24670</v>
      </c>
      <c r="G290" s="82" t="str">
        <f t="shared" si="9"/>
        <v>*complet*</v>
      </c>
    </row>
    <row r="291" spans="1:7" x14ac:dyDescent="0.25">
      <c r="A291" s="36" t="s">
        <v>24658</v>
      </c>
      <c r="B291" s="32" t="s">
        <v>24657</v>
      </c>
      <c r="C291" s="31" t="s">
        <v>20877</v>
      </c>
      <c r="D291" s="42">
        <f>COUNTIF('Promos (1)'!A:A,"YG08-*")</f>
        <v>1</v>
      </c>
      <c r="E291" s="42">
        <f>COUNTIFS('Promos (1)'!A:A,"YG08-*",'Promos (1)'!F:F,"=X")</f>
        <v>0</v>
      </c>
      <c r="F291" s="37" t="s">
        <v>24670</v>
      </c>
      <c r="G291" s="82" t="str">
        <f t="shared" si="9"/>
        <v>*complet*</v>
      </c>
    </row>
    <row r="292" spans="1:7" x14ac:dyDescent="0.25">
      <c r="A292" s="36" t="s">
        <v>24656</v>
      </c>
      <c r="B292" s="32" t="s">
        <v>24655</v>
      </c>
      <c r="C292" s="31" t="s">
        <v>20877</v>
      </c>
      <c r="D292" s="42">
        <f>COUNTIF('Promos (1)'!A:A,"YF02-*")</f>
        <v>1</v>
      </c>
      <c r="E292" s="42">
        <f>COUNTIFS('Promos (1)'!A:A,"YF02-*",'Promos (1)'!F:F,"=X")</f>
        <v>0</v>
      </c>
      <c r="F292" s="37" t="s">
        <v>24670</v>
      </c>
      <c r="G292" s="82" t="str">
        <f t="shared" si="9"/>
        <v>*complet*</v>
      </c>
    </row>
    <row r="293" spans="1:7" x14ac:dyDescent="0.25">
      <c r="A293" s="36" t="s">
        <v>24654</v>
      </c>
      <c r="B293" s="32" t="s">
        <v>24653</v>
      </c>
      <c r="C293" s="31" t="s">
        <v>20877</v>
      </c>
      <c r="D293" s="42">
        <f>COUNTIF('Promos (1)'!A:A,"YZ01-*")</f>
        <v>1</v>
      </c>
      <c r="E293" s="42">
        <f>COUNTIFS('Promos (1)'!A:A,"YZ01-*",'Promos (1)'!F:F,"=X")</f>
        <v>0</v>
      </c>
      <c r="F293" s="37" t="s">
        <v>24670</v>
      </c>
      <c r="G293" s="82" t="str">
        <f t="shared" si="9"/>
        <v>*complet*</v>
      </c>
    </row>
    <row r="294" spans="1:7" x14ac:dyDescent="0.25">
      <c r="A294" s="36" t="s">
        <v>24652</v>
      </c>
      <c r="B294" s="32" t="s">
        <v>24651</v>
      </c>
      <c r="C294" s="31" t="s">
        <v>20877</v>
      </c>
      <c r="D294" s="42">
        <f>COUNTIF('Promos (1)'!A:A,"YG09-*")</f>
        <v>1</v>
      </c>
      <c r="E294" s="42">
        <f>COUNTIFS('Promos (1)'!A:A,"YG09-*",'Promos (1)'!F:F,"=X")</f>
        <v>0</v>
      </c>
      <c r="F294" s="37" t="s">
        <v>24670</v>
      </c>
      <c r="G294" s="82" t="str">
        <f t="shared" si="9"/>
        <v>*complet*</v>
      </c>
    </row>
    <row r="295" spans="1:7" x14ac:dyDescent="0.25">
      <c r="A295" s="36" t="s">
        <v>24650</v>
      </c>
      <c r="B295" s="32" t="s">
        <v>24649</v>
      </c>
      <c r="C295" s="31" t="s">
        <v>20877</v>
      </c>
      <c r="D295" s="42">
        <f>COUNTIF('Promos (1)'!A:A,"YF03-*")</f>
        <v>1</v>
      </c>
      <c r="E295" s="42">
        <f>COUNTIFS('Promos (1)'!A:A,"YF03-*",'Promos (1)'!F:F,"=X")</f>
        <v>0</v>
      </c>
      <c r="F295" s="37" t="s">
        <v>24670</v>
      </c>
      <c r="G295" s="82" t="str">
        <f t="shared" si="9"/>
        <v>*complet*</v>
      </c>
    </row>
    <row r="296" spans="1:7" x14ac:dyDescent="0.25">
      <c r="A296" s="36" t="s">
        <v>24648</v>
      </c>
      <c r="B296" s="32" t="s">
        <v>24647</v>
      </c>
      <c r="C296" s="31" t="s">
        <v>20877</v>
      </c>
      <c r="D296" s="42">
        <f>COUNTIF('Promos (1)'!A:A,"YZ02-*")</f>
        <v>1</v>
      </c>
      <c r="E296" s="42">
        <f>COUNTIFS('Promos (1)'!A:A,"YZ02-*",'Promos (1)'!F:F,"=X")</f>
        <v>0</v>
      </c>
      <c r="F296" s="37" t="s">
        <v>24670</v>
      </c>
      <c r="G296" s="82" t="str">
        <f t="shared" si="9"/>
        <v>*complet*</v>
      </c>
    </row>
    <row r="297" spans="1:7" x14ac:dyDescent="0.25">
      <c r="A297" s="36" t="s">
        <v>24646</v>
      </c>
      <c r="B297" s="32" t="s">
        <v>24645</v>
      </c>
      <c r="C297" s="31" t="s">
        <v>20877</v>
      </c>
      <c r="D297" s="42">
        <f>COUNTIF('Promos (1)'!A:A,"YF04-*")</f>
        <v>1</v>
      </c>
      <c r="E297" s="42">
        <f>COUNTIFS('Promos (1)'!A:A,"YF04-*",'Promos (1)'!F:F,"=X")</f>
        <v>0</v>
      </c>
      <c r="F297" s="37" t="s">
        <v>24670</v>
      </c>
      <c r="G297" s="82" t="str">
        <f t="shared" si="9"/>
        <v>*complet*</v>
      </c>
    </row>
    <row r="298" spans="1:7" x14ac:dyDescent="0.25">
      <c r="A298" s="36" t="s">
        <v>24640</v>
      </c>
      <c r="B298" s="32" t="s">
        <v>24639</v>
      </c>
      <c r="C298" s="31" t="s">
        <v>20877</v>
      </c>
      <c r="D298" s="42">
        <f>COUNTIF('Promos (1)'!A:A,"YZ03-*")</f>
        <v>1</v>
      </c>
      <c r="E298" s="42">
        <f>COUNTIFS('Promos (1)'!A:A,"YZ03-*",'Promos (1)'!F:F,"=X")</f>
        <v>0</v>
      </c>
      <c r="F298" s="37" t="s">
        <v>24670</v>
      </c>
      <c r="G298" s="82" t="str">
        <f t="shared" si="9"/>
        <v>*complet*</v>
      </c>
    </row>
    <row r="299" spans="1:7" x14ac:dyDescent="0.25">
      <c r="A299" s="36" t="s">
        <v>24644</v>
      </c>
      <c r="B299" s="32" t="s">
        <v>24643</v>
      </c>
      <c r="C299" s="31" t="s">
        <v>20877</v>
      </c>
      <c r="D299" s="42">
        <f>COUNTIF('Promos (1)'!A:A,"YF05-*")</f>
        <v>1</v>
      </c>
      <c r="E299" s="42">
        <f>COUNTIFS('Promos (1)'!A:A,"YF05-*",'Promos (1)'!F:F,"=X")</f>
        <v>0</v>
      </c>
      <c r="F299" s="37" t="s">
        <v>24670</v>
      </c>
      <c r="G299" s="82" t="str">
        <f t="shared" si="9"/>
        <v>*complet*</v>
      </c>
    </row>
    <row r="300" spans="1:7" x14ac:dyDescent="0.25">
      <c r="A300" s="36" t="s">
        <v>24638</v>
      </c>
      <c r="B300" s="32" t="s">
        <v>24637</v>
      </c>
      <c r="C300" s="31" t="s">
        <v>20877</v>
      </c>
      <c r="D300" s="42">
        <f>COUNTIF('Promos (1)'!A:A,"YZ04-*")</f>
        <v>1</v>
      </c>
      <c r="E300" s="42">
        <f>COUNTIFS('Promos (1)'!A:A,"YZ04-*",'Promos (1)'!F:F,"=X")</f>
        <v>0</v>
      </c>
      <c r="F300" s="37" t="s">
        <v>24670</v>
      </c>
      <c r="G300" s="82" t="str">
        <f t="shared" si="9"/>
        <v>*complet*</v>
      </c>
    </row>
    <row r="301" spans="1:7" x14ac:dyDescent="0.25">
      <c r="A301" s="36" t="s">
        <v>24642</v>
      </c>
      <c r="B301" s="32" t="s">
        <v>24641</v>
      </c>
      <c r="C301" s="31" t="s">
        <v>20877</v>
      </c>
      <c r="D301" s="42">
        <f>COUNTIF('Promos (1)'!A:A,"YZ05-*")</f>
        <v>1</v>
      </c>
      <c r="E301" s="42">
        <f>COUNTIFS('Promos (1)'!A:A,"YZ05-*",'Promos (1)'!F:F,"=X")</f>
        <v>0</v>
      </c>
      <c r="F301" s="37" t="s">
        <v>24670</v>
      </c>
      <c r="G301" s="82" t="str">
        <f t="shared" si="9"/>
        <v>*complet*</v>
      </c>
    </row>
    <row r="302" spans="1:7" x14ac:dyDescent="0.25">
      <c r="A302" s="36" t="s">
        <v>24636</v>
      </c>
      <c r="B302" s="32" t="s">
        <v>24635</v>
      </c>
      <c r="C302" s="31" t="s">
        <v>20877</v>
      </c>
      <c r="D302" s="42">
        <f>COUNTIF('Promos (1)'!A:A,"YF06-*")</f>
        <v>1</v>
      </c>
      <c r="E302" s="42">
        <f>COUNTIFS('Promos (1)'!A:A,"YF06-*",'Promos (1)'!F:F,"=X")</f>
        <v>0</v>
      </c>
      <c r="F302" s="37" t="s">
        <v>24670</v>
      </c>
      <c r="G302" s="82" t="str">
        <f t="shared" si="9"/>
        <v>*complet*</v>
      </c>
    </row>
    <row r="303" spans="1:7" x14ac:dyDescent="0.25">
      <c r="A303" s="36" t="s">
        <v>24634</v>
      </c>
      <c r="B303" s="32" t="s">
        <v>24633</v>
      </c>
      <c r="C303" s="31" t="s">
        <v>20877</v>
      </c>
      <c r="D303" s="42">
        <f>COUNTIF('Promos (1)'!A:A,"YZ06-*")</f>
        <v>1</v>
      </c>
      <c r="E303" s="42">
        <f>COUNTIFS('Promos (1)'!A:A,"YZ06-*",'Promos (1)'!F:F,"=X")</f>
        <v>0</v>
      </c>
      <c r="F303" s="37" t="s">
        <v>24670</v>
      </c>
      <c r="G303" s="82" t="str">
        <f t="shared" si="9"/>
        <v>*complet*</v>
      </c>
    </row>
    <row r="304" spans="1:7" x14ac:dyDescent="0.25">
      <c r="A304" s="44" t="s">
        <v>24632</v>
      </c>
      <c r="B304" s="48" t="s">
        <v>24631</v>
      </c>
      <c r="C304" s="45" t="s">
        <v>20877</v>
      </c>
      <c r="D304" s="31">
        <f>COUNTIF('Promos (1)'!A:A,"YF07-*")</f>
        <v>1</v>
      </c>
      <c r="E304" s="31">
        <f>COUNTIFS('Promos (1)'!A:A,"YF07-*",'Promos (1)'!F:F,"=X")</f>
        <v>0</v>
      </c>
      <c r="F304" s="46" t="s">
        <v>24670</v>
      </c>
      <c r="G304" s="82" t="str">
        <f t="shared" si="9"/>
        <v>*complet*</v>
      </c>
    </row>
    <row r="305" spans="1:7" x14ac:dyDescent="0.25">
      <c r="A305" s="44" t="s">
        <v>26489</v>
      </c>
      <c r="B305" s="48" t="s">
        <v>24631</v>
      </c>
      <c r="C305" s="45" t="s">
        <v>20877</v>
      </c>
      <c r="D305" s="42">
        <f>COUNTIF('Promos (1)'!A:A,"YZ07-*")</f>
        <v>1</v>
      </c>
      <c r="E305" s="42">
        <f>COUNTIFS('Promos (1)'!A:A,"YZ07-*",'Promos (1)'!F:F,"=X")</f>
        <v>0</v>
      </c>
      <c r="F305" s="46" t="s">
        <v>24670</v>
      </c>
      <c r="G305" s="82" t="str">
        <f t="shared" ref="G305" si="10">IF(E305=0,"*complet*","")</f>
        <v>*complet*</v>
      </c>
    </row>
    <row r="306" spans="1:7" ht="15.75" thickBot="1" x14ac:dyDescent="0.3">
      <c r="A306" s="44" t="s">
        <v>26490</v>
      </c>
      <c r="B306" s="48" t="s">
        <v>24631</v>
      </c>
      <c r="C306" s="45" t="s">
        <v>20877</v>
      </c>
      <c r="D306" s="68">
        <f>COUNTIF('Promos (1)'!A:A,"YF08-*")</f>
        <v>1</v>
      </c>
      <c r="E306" s="68">
        <f>COUNTIFS('Promos (1)'!A:A,"YF08-*",'Promos (1)'!F:F,"=X")</f>
        <v>0</v>
      </c>
      <c r="F306" s="46" t="s">
        <v>24670</v>
      </c>
      <c r="G306" s="82" t="str">
        <f t="shared" si="9"/>
        <v>*complet*</v>
      </c>
    </row>
    <row r="307" spans="1:7" x14ac:dyDescent="0.25">
      <c r="A307" s="33" t="s">
        <v>24673</v>
      </c>
      <c r="B307" s="47" t="s">
        <v>24672</v>
      </c>
      <c r="C307" s="34" t="s">
        <v>24671</v>
      </c>
      <c r="D307" s="42">
        <f>COUNTIF('Promos (1)'!A:A,"BPT-*")</f>
        <v>12</v>
      </c>
      <c r="E307" s="42">
        <f>COUNTIFS('Promos (1)'!A:A,"BPT-*",'Promos (1)'!F:F,"=X")</f>
        <v>0</v>
      </c>
      <c r="F307" s="35" t="s">
        <v>24670</v>
      </c>
      <c r="G307" s="82" t="str">
        <f t="shared" si="9"/>
        <v>*complet*</v>
      </c>
    </row>
    <row r="308" spans="1:7" x14ac:dyDescent="0.25">
      <c r="A308" s="36" t="s">
        <v>24675</v>
      </c>
      <c r="B308" s="32" t="s">
        <v>24674</v>
      </c>
      <c r="C308" s="31" t="s">
        <v>24671</v>
      </c>
      <c r="D308" s="42">
        <f>COUNTIF('Promos (1)'!A:A,"CT1-*")</f>
        <v>6</v>
      </c>
      <c r="E308" s="42">
        <f>COUNTIFS('Promos (1)'!A:A,"CT1-*",'Promos (1)'!F:F,"=X")</f>
        <v>0</v>
      </c>
      <c r="F308" s="37" t="s">
        <v>24670</v>
      </c>
      <c r="G308" s="82" t="str">
        <f t="shared" si="9"/>
        <v>*complet*</v>
      </c>
    </row>
    <row r="309" spans="1:7" x14ac:dyDescent="0.25">
      <c r="A309" s="36" t="s">
        <v>24677</v>
      </c>
      <c r="B309" s="32" t="s">
        <v>24676</v>
      </c>
      <c r="C309" s="31" t="s">
        <v>24671</v>
      </c>
      <c r="D309" s="42">
        <f>COUNTIF('Promos (1)'!A:A,"CT2-*")</f>
        <v>6</v>
      </c>
      <c r="E309" s="42">
        <f>COUNTIFS('Promos (1)'!A:A,"CT2-*",'Promos (1)'!F:F,"=X")</f>
        <v>0</v>
      </c>
      <c r="F309" s="37" t="s">
        <v>24670</v>
      </c>
      <c r="G309" s="82" t="str">
        <f t="shared" si="9"/>
        <v>*complet*</v>
      </c>
    </row>
    <row r="310" spans="1:7" x14ac:dyDescent="0.25">
      <c r="A310" s="36" t="s">
        <v>24693</v>
      </c>
      <c r="B310" s="32" t="s">
        <v>24692</v>
      </c>
      <c r="C310" s="31" t="s">
        <v>24671</v>
      </c>
      <c r="D310" s="42">
        <f>COUNTIF('Promos (1)'!A:A,"CT03-*")</f>
        <v>6</v>
      </c>
      <c r="E310" s="42">
        <f>COUNTIFS('Promos (1)'!A:A,"CT03-*",'Promos (1)'!F:F,"=X")</f>
        <v>0</v>
      </c>
      <c r="F310" s="37" t="s">
        <v>24670</v>
      </c>
      <c r="G310" s="82" t="str">
        <f t="shared" si="9"/>
        <v>*complet*</v>
      </c>
    </row>
    <row r="311" spans="1:7" x14ac:dyDescent="0.25">
      <c r="A311" s="36" t="s">
        <v>24695</v>
      </c>
      <c r="B311" s="32" t="s">
        <v>24694</v>
      </c>
      <c r="C311" s="31" t="s">
        <v>24671</v>
      </c>
      <c r="D311" s="42">
        <f>COUNTIF('Promos (1)'!A:A,"CT04-*")</f>
        <v>6</v>
      </c>
      <c r="E311" s="42">
        <f>COUNTIFS('Promos (1)'!A:A,"CT04-*",'Promos (1)'!F:F,"=X")</f>
        <v>0</v>
      </c>
      <c r="F311" s="37" t="s">
        <v>24670</v>
      </c>
      <c r="G311" s="82" t="str">
        <f t="shared" si="9"/>
        <v>*complet*</v>
      </c>
    </row>
    <row r="312" spans="1:7" x14ac:dyDescent="0.25">
      <c r="A312" s="36" t="s">
        <v>24697</v>
      </c>
      <c r="B312" s="32" t="s">
        <v>24696</v>
      </c>
      <c r="C312" s="31" t="s">
        <v>24671</v>
      </c>
      <c r="D312" s="42">
        <f>COUNTIF('Promos (1)'!A:A,"CT05-*")</f>
        <v>7</v>
      </c>
      <c r="E312" s="42">
        <f>COUNTIFS('Promos (1)'!A:A,"CT05-*",'Promos (1)'!F:F,"=X")</f>
        <v>0</v>
      </c>
      <c r="F312" s="37" t="s">
        <v>24670</v>
      </c>
      <c r="G312" s="82" t="str">
        <f t="shared" si="9"/>
        <v>*complet*</v>
      </c>
    </row>
    <row r="313" spans="1:7" x14ac:dyDescent="0.25">
      <c r="A313" s="36" t="s">
        <v>24247</v>
      </c>
      <c r="B313" s="32" t="s">
        <v>24698</v>
      </c>
      <c r="C313" s="31" t="s">
        <v>24671</v>
      </c>
      <c r="D313" s="42">
        <f>COUNTIF('Promos (1)'!A:A,"RGBT-*")</f>
        <v>6</v>
      </c>
      <c r="E313" s="42">
        <f>COUNTIFS('Promos (1)'!A:A,"RGBT-*",'Promos (1)'!F:F,"=X")</f>
        <v>0</v>
      </c>
      <c r="F313" s="37" t="s">
        <v>24670</v>
      </c>
      <c r="G313" s="82" t="str">
        <f t="shared" si="9"/>
        <v>*complet*</v>
      </c>
    </row>
    <row r="314" spans="1:7" x14ac:dyDescent="0.25">
      <c r="A314" s="36" t="s">
        <v>24700</v>
      </c>
      <c r="B314" s="32" t="s">
        <v>24699</v>
      </c>
      <c r="C314" s="31" t="s">
        <v>24671</v>
      </c>
      <c r="D314" s="42">
        <f>COUNTIF('Promos (1)'!A:A,"CT06-*")</f>
        <v>8</v>
      </c>
      <c r="E314" s="42">
        <f>COUNTIFS('Promos (1)'!A:A,"CT06-*",'Promos (1)'!F:F,"=X")</f>
        <v>0</v>
      </c>
      <c r="F314" s="37" t="s">
        <v>24670</v>
      </c>
      <c r="G314" s="82" t="str">
        <f t="shared" si="9"/>
        <v>*complet*</v>
      </c>
    </row>
    <row r="315" spans="1:7" x14ac:dyDescent="0.25">
      <c r="A315" s="51" t="s">
        <v>24691</v>
      </c>
      <c r="B315" s="50" t="s">
        <v>24690</v>
      </c>
      <c r="C315" s="49" t="s">
        <v>24671</v>
      </c>
      <c r="D315" s="42">
        <f>COUNTIF('Promos (1)'!A:A,"CT07-*")</f>
        <v>25</v>
      </c>
      <c r="E315" s="42">
        <f>COUNTIFS('Promos (1)'!A:A,"CT07-*",'Promos (1)'!F:F,"=X")</f>
        <v>0</v>
      </c>
      <c r="F315" s="37" t="s">
        <v>24670</v>
      </c>
      <c r="G315" s="82" t="str">
        <f t="shared" si="9"/>
        <v>*complet*</v>
      </c>
    </row>
    <row r="316" spans="1:7" x14ac:dyDescent="0.25">
      <c r="A316" s="51" t="s">
        <v>24689</v>
      </c>
      <c r="B316" s="50" t="s">
        <v>24688</v>
      </c>
      <c r="C316" s="49" t="s">
        <v>24671</v>
      </c>
      <c r="D316" s="42">
        <f>COUNTIF('Promos (1)'!A:A,"CT08-*")</f>
        <v>18</v>
      </c>
      <c r="E316" s="42">
        <f>COUNTIFS('Promos (1)'!A:A,"CT08-*",'Promos (1)'!F:F,"=X")</f>
        <v>0</v>
      </c>
      <c r="F316" s="37" t="s">
        <v>24670</v>
      </c>
      <c r="G316" s="82" t="str">
        <f t="shared" si="9"/>
        <v>*complet*</v>
      </c>
    </row>
    <row r="317" spans="1:7" x14ac:dyDescent="0.25">
      <c r="A317" s="51" t="s">
        <v>24687</v>
      </c>
      <c r="B317" s="50" t="s">
        <v>24686</v>
      </c>
      <c r="C317" s="49" t="s">
        <v>24671</v>
      </c>
      <c r="D317" s="42">
        <f>COUNTIF('Promos (1)'!A:A,"PRC1-*")</f>
        <v>25</v>
      </c>
      <c r="E317" s="42">
        <f>COUNTIFS('Promos (1)'!A:A,"PRC1-*",'Promos (1)'!F:F,"=X")</f>
        <v>0</v>
      </c>
      <c r="F317" s="37" t="s">
        <v>24670</v>
      </c>
      <c r="G317" s="82" t="str">
        <f t="shared" si="9"/>
        <v>*complet*</v>
      </c>
    </row>
    <row r="318" spans="1:7" x14ac:dyDescent="0.25">
      <c r="A318" s="51" t="s">
        <v>24685</v>
      </c>
      <c r="B318" s="50" t="s">
        <v>24684</v>
      </c>
      <c r="C318" s="49" t="s">
        <v>24671</v>
      </c>
      <c r="D318" s="42">
        <f>COUNTIF('Promos (1)'!A:A,"CT09-*")</f>
        <v>23</v>
      </c>
      <c r="E318" s="42">
        <f>COUNTIFS('Promos (1)'!A:A,"CT09-*",'Promos (1)'!F:F,"=X")</f>
        <v>0</v>
      </c>
      <c r="F318" s="37" t="s">
        <v>24670</v>
      </c>
      <c r="G318" s="82" t="str">
        <f t="shared" si="9"/>
        <v>*complet*</v>
      </c>
    </row>
    <row r="319" spans="1:7" x14ac:dyDescent="0.25">
      <c r="A319" s="51" t="s">
        <v>24683</v>
      </c>
      <c r="B319" s="50" t="s">
        <v>24682</v>
      </c>
      <c r="C319" s="49" t="s">
        <v>24671</v>
      </c>
      <c r="D319" s="42">
        <f>COUNTIF('Promos (1)'!A:A,"ZTIN-*")</f>
        <v>24</v>
      </c>
      <c r="E319" s="42">
        <f>COUNTIFS('Promos (1)'!A:A,"ZTIN-*",'Promos (1)'!F:F,"=X")</f>
        <v>0</v>
      </c>
      <c r="F319" s="37" t="s">
        <v>24670</v>
      </c>
      <c r="G319" s="82" t="str">
        <f t="shared" si="9"/>
        <v>*complet*</v>
      </c>
    </row>
    <row r="320" spans="1:7" x14ac:dyDescent="0.25">
      <c r="A320" s="51" t="s">
        <v>24681</v>
      </c>
      <c r="B320" s="50" t="s">
        <v>24680</v>
      </c>
      <c r="C320" s="49" t="s">
        <v>24671</v>
      </c>
      <c r="D320" s="42">
        <f>COUNTIF('Promos (1)'!A:A,"CT10-*")</f>
        <v>18</v>
      </c>
      <c r="E320" s="42">
        <f>COUNTIFS('Promos (1)'!A:A,"CT10-*",'Promos (1)'!F:F,"=X")</f>
        <v>0</v>
      </c>
      <c r="F320" s="37" t="s">
        <v>24670</v>
      </c>
      <c r="G320" s="82" t="str">
        <f t="shared" si="9"/>
        <v>*complet*</v>
      </c>
    </row>
    <row r="321" spans="1:7" ht="15.75" thickBot="1" x14ac:dyDescent="0.3">
      <c r="A321" s="52" t="s">
        <v>24679</v>
      </c>
      <c r="B321" s="53" t="s">
        <v>24678</v>
      </c>
      <c r="C321" s="54" t="s">
        <v>24671</v>
      </c>
      <c r="D321" s="39">
        <f>COUNTIF('Promos (1)'!A:A,"CT11-*")</f>
        <v>6</v>
      </c>
      <c r="E321" s="39">
        <f>COUNTIFS('Promos (1)'!A:A,"CT11-*",'Promos (1)'!F:F,"=X")</f>
        <v>0</v>
      </c>
      <c r="F321" s="40" t="s">
        <v>24670</v>
      </c>
      <c r="G321" s="82" t="str">
        <f t="shared" si="9"/>
        <v>*complet*</v>
      </c>
    </row>
    <row r="322" spans="1:7" x14ac:dyDescent="0.25">
      <c r="A322" s="33" t="s">
        <v>24792</v>
      </c>
      <c r="B322" s="6" t="s">
        <v>24791</v>
      </c>
      <c r="C322" s="34" t="s">
        <v>24790</v>
      </c>
      <c r="D322" s="42">
        <f>COUNTIF('Promos (2)'!A:A,"MP1-*")</f>
        <v>15</v>
      </c>
      <c r="E322" s="42">
        <f>COUNTIFS('Promos (2)'!A:A,"MP1-*",'Promos (2)'!F:F,"=X")</f>
        <v>0</v>
      </c>
      <c r="F322" s="35" t="s">
        <v>24789</v>
      </c>
      <c r="G322" s="82" t="str">
        <f t="shared" si="9"/>
        <v>*complet*</v>
      </c>
    </row>
    <row r="323" spans="1:7" x14ac:dyDescent="0.25">
      <c r="A323" s="36" t="s">
        <v>24793</v>
      </c>
      <c r="B323" s="1" t="s">
        <v>22578</v>
      </c>
      <c r="C323" s="31" t="s">
        <v>24790</v>
      </c>
      <c r="D323" s="42">
        <f>COUNTIF('Promos (2)'!A:A,"EP1-*")</f>
        <v>8</v>
      </c>
      <c r="E323" s="42">
        <f>COUNTIFS('Promos (2)'!A:A,"EP1-*",'Promos (2)'!F:F,"=X")</f>
        <v>0</v>
      </c>
      <c r="F323" s="37" t="s">
        <v>24789</v>
      </c>
      <c r="G323" s="82" t="str">
        <f t="shared" si="9"/>
        <v>*complet*</v>
      </c>
    </row>
    <row r="324" spans="1:7" x14ac:dyDescent="0.25">
      <c r="A324" s="36" t="s">
        <v>24795</v>
      </c>
      <c r="B324" s="1" t="s">
        <v>24794</v>
      </c>
      <c r="C324" s="31" t="s">
        <v>24790</v>
      </c>
      <c r="D324" s="42">
        <f>COUNTIF('Promos (2)'!A:A,"MOV-*")</f>
        <v>4</v>
      </c>
      <c r="E324" s="42">
        <f>COUNTIFS('Promos (2)'!A:A,"MOV-*",'Promos (2)'!F:F,"=X")</f>
        <v>0</v>
      </c>
      <c r="F324" s="37" t="s">
        <v>24789</v>
      </c>
      <c r="G324" s="82" t="str">
        <f t="shared" si="9"/>
        <v>*complet*</v>
      </c>
    </row>
    <row r="325" spans="1:7" x14ac:dyDescent="0.25">
      <c r="A325" s="36" t="s">
        <v>24821</v>
      </c>
      <c r="B325" s="1" t="s">
        <v>24820</v>
      </c>
      <c r="C325" s="31" t="s">
        <v>24790</v>
      </c>
      <c r="D325" s="42">
        <f>COUNTIF('Promos (2)'!A:A,"MF01-*")</f>
        <v>1</v>
      </c>
      <c r="E325" s="42">
        <f>COUNTIFS('Promos (2)'!A:A,"MF01-*",'Promos (2)'!F:F,"=X")</f>
        <v>0</v>
      </c>
      <c r="F325" s="37" t="s">
        <v>24789</v>
      </c>
      <c r="G325" s="82" t="str">
        <f t="shared" si="9"/>
        <v>*complet*</v>
      </c>
    </row>
    <row r="326" spans="1:7" x14ac:dyDescent="0.25">
      <c r="A326" s="36" t="s">
        <v>24819</v>
      </c>
      <c r="B326" s="1" t="s">
        <v>24818</v>
      </c>
      <c r="C326" s="31" t="s">
        <v>24790</v>
      </c>
      <c r="D326" s="42">
        <f>COUNTIF('Promos (2)'!A:A,"UBP1-*")</f>
        <v>5</v>
      </c>
      <c r="E326" s="42">
        <f>COUNTIFS('Promos (2)'!A:A,"UBP1-*",'Promos (2)'!F:F,"=X")</f>
        <v>0</v>
      </c>
      <c r="F326" s="37" t="s">
        <v>24789</v>
      </c>
      <c r="G326" s="82" t="str">
        <f t="shared" si="9"/>
        <v>*complet*</v>
      </c>
    </row>
    <row r="327" spans="1:7" x14ac:dyDescent="0.25">
      <c r="A327" s="36" t="s">
        <v>24817</v>
      </c>
      <c r="B327" s="1" t="s">
        <v>24816</v>
      </c>
      <c r="C327" s="31" t="s">
        <v>24790</v>
      </c>
      <c r="D327" s="42">
        <f>COUNTIF('Promos (2)'!A:A,"MF02-*")</f>
        <v>4</v>
      </c>
      <c r="E327" s="42">
        <f>COUNTIFS('Promos (2)'!A:A,"MF02-*",'Promos (2)'!F:F,"=X")</f>
        <v>0</v>
      </c>
      <c r="F327" s="37" t="s">
        <v>24789</v>
      </c>
      <c r="G327" s="82" t="str">
        <f t="shared" si="9"/>
        <v>*complet*</v>
      </c>
    </row>
    <row r="328" spans="1:7" x14ac:dyDescent="0.25">
      <c r="A328" s="36" t="s">
        <v>24815</v>
      </c>
      <c r="B328" s="1" t="s">
        <v>24814</v>
      </c>
      <c r="C328" s="31" t="s">
        <v>24790</v>
      </c>
      <c r="D328" s="42">
        <f>COUNTIF('Promos (2)'!A:A,"MF03-*")</f>
        <v>6</v>
      </c>
      <c r="E328" s="42">
        <f>COUNTIFS('Promos (2)'!A:A,"MF03-*",'Promos (2)'!F:F,"=X")</f>
        <v>0</v>
      </c>
      <c r="F328" s="37" t="s">
        <v>24789</v>
      </c>
      <c r="G328" s="82" t="str">
        <f t="shared" si="9"/>
        <v>*complet*</v>
      </c>
    </row>
    <row r="329" spans="1:7" x14ac:dyDescent="0.25">
      <c r="A329" s="36" t="s">
        <v>24813</v>
      </c>
      <c r="B329" s="1" t="s">
        <v>24812</v>
      </c>
      <c r="C329" s="31" t="s">
        <v>24790</v>
      </c>
      <c r="D329" s="42">
        <f>COUNTIF('Promos (2)'!A:A,"MDP2-*")</f>
        <v>20</v>
      </c>
      <c r="E329" s="42">
        <f>COUNTIFS('Promos (2)'!A:A,"MDP2-*",'Promos (2)'!F:F,"=X")</f>
        <v>0</v>
      </c>
      <c r="F329" s="37" t="s">
        <v>24789</v>
      </c>
      <c r="G329" s="82" t="str">
        <f t="shared" si="9"/>
        <v>*complet*</v>
      </c>
    </row>
    <row r="330" spans="1:7" x14ac:dyDescent="0.25">
      <c r="A330" s="36" t="s">
        <v>24811</v>
      </c>
      <c r="B330" s="1" t="s">
        <v>24810</v>
      </c>
      <c r="C330" s="31" t="s">
        <v>24790</v>
      </c>
      <c r="D330" s="42">
        <f>COUNTIF('Promos (2)'!A:A,"PP01-*")</f>
        <v>22</v>
      </c>
      <c r="E330" s="42">
        <f>COUNTIFS('Promos (2)'!A:A,"PP01-*",'Promos (2)'!F:F,"=X")</f>
        <v>0</v>
      </c>
      <c r="F330" s="37" t="s">
        <v>24789</v>
      </c>
      <c r="G330" s="82" t="str">
        <f t="shared" si="9"/>
        <v>*complet*</v>
      </c>
    </row>
    <row r="331" spans="1:7" x14ac:dyDescent="0.25">
      <c r="A331" s="36" t="s">
        <v>24809</v>
      </c>
      <c r="B331" s="1" t="s">
        <v>24808</v>
      </c>
      <c r="C331" s="31" t="s">
        <v>24790</v>
      </c>
      <c r="D331" s="42">
        <f>COUNTIF('Promos (2)'!A:A,"EHC1-*")</f>
        <v>4</v>
      </c>
      <c r="E331" s="42">
        <f>COUNTIFS('Promos (2)'!A:A,"EHC1-*",'Promos (2)'!F:F,"=X")</f>
        <v>0</v>
      </c>
      <c r="F331" s="37" t="s">
        <v>24789</v>
      </c>
      <c r="G331" s="82" t="str">
        <f t="shared" si="9"/>
        <v>*complet*</v>
      </c>
    </row>
    <row r="332" spans="1:7" x14ac:dyDescent="0.25">
      <c r="A332" s="36" t="s">
        <v>24807</v>
      </c>
      <c r="B332" s="1" t="s">
        <v>24806</v>
      </c>
      <c r="C332" s="31" t="s">
        <v>24790</v>
      </c>
      <c r="D332" s="42">
        <f>COUNTIF('Promos (2)'!A:A,"EHC2-*")</f>
        <v>4</v>
      </c>
      <c r="E332" s="42">
        <f>COUNTIFS('Promos (2)'!A:A,"EHC2-*",'Promos (2)'!F:F,"=X")</f>
        <v>0</v>
      </c>
      <c r="F332" s="37" t="s">
        <v>24789</v>
      </c>
      <c r="G332" s="82" t="str">
        <f t="shared" si="9"/>
        <v>*complet*</v>
      </c>
    </row>
    <row r="333" spans="1:7" x14ac:dyDescent="0.25">
      <c r="A333" s="36" t="s">
        <v>24805</v>
      </c>
      <c r="B333" s="1" t="s">
        <v>24804</v>
      </c>
      <c r="C333" s="31" t="s">
        <v>24790</v>
      </c>
      <c r="D333" s="42">
        <f>COUNTIF('Promos (2)'!A:A,"PP02-*")</f>
        <v>30</v>
      </c>
      <c r="E333" s="42">
        <f>COUNTIFS('Promos (2)'!A:A,"PP02-*",'Promos (2)'!F:F,"=X")</f>
        <v>0</v>
      </c>
      <c r="F333" s="37" t="s">
        <v>24789</v>
      </c>
      <c r="G333" s="82" t="str">
        <f t="shared" si="9"/>
        <v>*complet*</v>
      </c>
    </row>
    <row r="334" spans="1:7" x14ac:dyDescent="0.25">
      <c r="A334" s="36" t="s">
        <v>24803</v>
      </c>
      <c r="B334" s="1" t="s">
        <v>24802</v>
      </c>
      <c r="C334" s="31" t="s">
        <v>24790</v>
      </c>
      <c r="D334" s="42">
        <f>COUNTIF('Promos (2)'!A:A,"YAP1-*")</f>
        <v>8</v>
      </c>
      <c r="E334" s="42">
        <f>COUNTIFS('Promos (2)'!A:A,"YAP1-*",'Promos (2)'!F:F,"=X")</f>
        <v>0</v>
      </c>
      <c r="F334" s="37" t="s">
        <v>24789</v>
      </c>
      <c r="G334" s="82" t="str">
        <f t="shared" si="9"/>
        <v>*complet*</v>
      </c>
    </row>
    <row r="335" spans="1:7" x14ac:dyDescent="0.25">
      <c r="A335" s="36" t="s">
        <v>24801</v>
      </c>
      <c r="B335" s="1" t="s">
        <v>24800</v>
      </c>
      <c r="C335" s="31" t="s">
        <v>24790</v>
      </c>
      <c r="D335" s="42">
        <f>COUNTIF('Promos (2)'!A:A,"DDY1-*")</f>
        <v>1</v>
      </c>
      <c r="E335" s="42">
        <f>COUNTIFS('Promos (2)'!A:A,"DDY1-*",'Promos (2)'!F:F,"=X")</f>
        <v>0</v>
      </c>
      <c r="F335" s="37" t="s">
        <v>24789</v>
      </c>
      <c r="G335" s="82" t="str">
        <f t="shared" si="9"/>
        <v>*complet*</v>
      </c>
    </row>
    <row r="336" spans="1:7" x14ac:dyDescent="0.25">
      <c r="A336" s="36" t="s">
        <v>24799</v>
      </c>
      <c r="B336" s="1" t="s">
        <v>24798</v>
      </c>
      <c r="C336" s="31" t="s">
        <v>24790</v>
      </c>
      <c r="D336" s="42">
        <f>COUNTIF('Promos (2)'!A:A,"YMP1-*")</f>
        <v>9</v>
      </c>
      <c r="E336" s="42">
        <f>COUNTIFS('Promos (2)'!A:A,"YMP1-*",'Promos (2)'!F:F,"=X")</f>
        <v>0</v>
      </c>
      <c r="F336" s="37" t="s">
        <v>24789</v>
      </c>
      <c r="G336" s="82" t="str">
        <f t="shared" si="9"/>
        <v>*complet*</v>
      </c>
    </row>
    <row r="337" spans="1:7" ht="15.75" thickBot="1" x14ac:dyDescent="0.3">
      <c r="A337" s="38" t="s">
        <v>24797</v>
      </c>
      <c r="B337" s="11" t="s">
        <v>24796</v>
      </c>
      <c r="C337" s="39" t="s">
        <v>24790</v>
      </c>
      <c r="D337" s="39">
        <f>COUNTIF('Promos (2)'!A:A,"MOV2-*")</f>
        <v>2</v>
      </c>
      <c r="E337" s="39">
        <f>COUNTIFS('Promos (2)'!A:A,"MOV2-*",'Promos (2)'!F:F,"=X")</f>
        <v>0</v>
      </c>
      <c r="F337" s="40" t="s">
        <v>24789</v>
      </c>
      <c r="G337" s="82" t="str">
        <f t="shared" si="9"/>
        <v>*complet*</v>
      </c>
    </row>
    <row r="338" spans="1:7" x14ac:dyDescent="0.25">
      <c r="A338" s="55" t="s">
        <v>24846</v>
      </c>
      <c r="B338" s="56" t="s">
        <v>24845</v>
      </c>
      <c r="C338" s="57" t="s">
        <v>23987</v>
      </c>
      <c r="D338" s="42">
        <f>COUNTIF('Promos (2)'!A:A,"DL1-*")</f>
        <v>4</v>
      </c>
      <c r="E338" s="42">
        <f>COUNTIFS('Promos (2)'!A:A,"DL1-*",'Promos (2)'!F:F,"=X")</f>
        <v>0</v>
      </c>
      <c r="F338" s="58" t="s">
        <v>24789</v>
      </c>
      <c r="G338" s="82" t="str">
        <f t="shared" si="9"/>
        <v>*complet*</v>
      </c>
    </row>
    <row r="339" spans="1:7" x14ac:dyDescent="0.25">
      <c r="A339" s="44" t="s">
        <v>24847</v>
      </c>
      <c r="B339" s="15" t="s">
        <v>24856</v>
      </c>
      <c r="C339" s="45" t="s">
        <v>23987</v>
      </c>
      <c r="D339" s="42">
        <f>COUNTIF('Promos (2)'!A:A,"DL2-*")</f>
        <v>2</v>
      </c>
      <c r="E339" s="42">
        <f>COUNTIFS('Promos (2)'!A:A,"DL2-*",'Promos (2)'!F:F,"=X")</f>
        <v>0</v>
      </c>
      <c r="F339" s="46" t="s">
        <v>24789</v>
      </c>
      <c r="G339" s="82" t="str">
        <f t="shared" si="9"/>
        <v>*complet*</v>
      </c>
    </row>
    <row r="340" spans="1:7" x14ac:dyDescent="0.25">
      <c r="A340" s="44" t="s">
        <v>24848</v>
      </c>
      <c r="B340" s="15" t="s">
        <v>24857</v>
      </c>
      <c r="C340" s="45" t="s">
        <v>23987</v>
      </c>
      <c r="D340" s="42">
        <f>COUNTIF('Promos (2)'!A:A,"DL3-*")</f>
        <v>1</v>
      </c>
      <c r="E340" s="42">
        <f>COUNTIFS('Promos (2)'!A:A,"DL3-*",'Promos (2)'!F:F,"=X")</f>
        <v>0</v>
      </c>
      <c r="F340" s="46" t="s">
        <v>24789</v>
      </c>
      <c r="G340" s="82" t="str">
        <f t="shared" si="9"/>
        <v>*complet*</v>
      </c>
    </row>
    <row r="341" spans="1:7" x14ac:dyDescent="0.25">
      <c r="A341" s="44" t="s">
        <v>24849</v>
      </c>
      <c r="B341" s="15" t="s">
        <v>24858</v>
      </c>
      <c r="C341" s="45" t="s">
        <v>23987</v>
      </c>
      <c r="D341" s="42">
        <f>COUNTIF('Promos (2)'!A:A,"DL4-*")</f>
        <v>1</v>
      </c>
      <c r="E341" s="42">
        <f>COUNTIFS('Promos (2)'!A:A,"DL4-*",'Promos (2)'!F:F,"=X")</f>
        <v>0</v>
      </c>
      <c r="F341" s="46" t="s">
        <v>24789</v>
      </c>
      <c r="G341" s="82" t="str">
        <f t="shared" si="9"/>
        <v>*complet*</v>
      </c>
    </row>
    <row r="342" spans="1:7" x14ac:dyDescent="0.25">
      <c r="A342" s="44" t="s">
        <v>24850</v>
      </c>
      <c r="B342" s="15" t="s">
        <v>24859</v>
      </c>
      <c r="C342" s="45" t="s">
        <v>23987</v>
      </c>
      <c r="D342" s="42">
        <f>COUNTIF('Promos (2)'!A:A,"DL5-*")</f>
        <v>1</v>
      </c>
      <c r="E342" s="42">
        <f>COUNTIFS('Promos (2)'!A:A,"DL5-*",'Promos (2)'!F:F,"=X")</f>
        <v>0</v>
      </c>
      <c r="F342" s="46" t="s">
        <v>24789</v>
      </c>
      <c r="G342" s="82" t="str">
        <f t="shared" si="9"/>
        <v>*complet*</v>
      </c>
    </row>
    <row r="343" spans="1:7" x14ac:dyDescent="0.25">
      <c r="A343" s="44" t="s">
        <v>24851</v>
      </c>
      <c r="B343" s="15" t="s">
        <v>24860</v>
      </c>
      <c r="C343" s="45" t="s">
        <v>23987</v>
      </c>
      <c r="D343" s="42">
        <f>COUNTIF('Promos (2)'!A:A,"DL6-*")</f>
        <v>1</v>
      </c>
      <c r="E343" s="42">
        <f>COUNTIFS('Promos (2)'!A:A,"DL6-*",'Promos (2)'!F:F,"=X")</f>
        <v>0</v>
      </c>
      <c r="F343" s="46" t="s">
        <v>24789</v>
      </c>
      <c r="G343" s="82" t="str">
        <f t="shared" si="9"/>
        <v>*complet*</v>
      </c>
    </row>
    <row r="344" spans="1:7" x14ac:dyDescent="0.25">
      <c r="A344" s="44" t="s">
        <v>24852</v>
      </c>
      <c r="B344" s="15" t="s">
        <v>24861</v>
      </c>
      <c r="C344" s="45" t="s">
        <v>23987</v>
      </c>
      <c r="D344" s="42">
        <f>COUNTIF('Promos (2)'!A:A,"DL7-*")</f>
        <v>1</v>
      </c>
      <c r="E344" s="42">
        <f>COUNTIFS('Promos (2)'!A:A,"DL7-*",'Promos (2)'!F:F,"=X")</f>
        <v>0</v>
      </c>
      <c r="F344" s="46" t="s">
        <v>24789</v>
      </c>
      <c r="G344" s="82" t="str">
        <f t="shared" si="9"/>
        <v>*complet*</v>
      </c>
    </row>
    <row r="345" spans="1:7" x14ac:dyDescent="0.25">
      <c r="A345" s="44" t="s">
        <v>24853</v>
      </c>
      <c r="B345" s="15" t="s">
        <v>24862</v>
      </c>
      <c r="C345" s="45" t="s">
        <v>23987</v>
      </c>
      <c r="D345" s="42">
        <f>COUNTIF('Promos (2)'!A:A,"DL8-*")</f>
        <v>1</v>
      </c>
      <c r="E345" s="42">
        <f>COUNTIFS('Promos (2)'!A:A,"DL8-*",'Promos (2)'!F:F,"=X")</f>
        <v>0</v>
      </c>
      <c r="F345" s="46" t="s">
        <v>24789</v>
      </c>
      <c r="G345" s="82" t="str">
        <f t="shared" si="9"/>
        <v>*complet*</v>
      </c>
    </row>
    <row r="346" spans="1:7" x14ac:dyDescent="0.25">
      <c r="A346" s="44" t="s">
        <v>24854</v>
      </c>
      <c r="B346" s="15" t="s">
        <v>24863</v>
      </c>
      <c r="C346" s="45" t="s">
        <v>23987</v>
      </c>
      <c r="D346" s="42">
        <f>COUNTIF('Promos (2)'!A:A,"DL9-*")</f>
        <v>1</v>
      </c>
      <c r="E346" s="42">
        <f>COUNTIFS('Promos (2)'!A:A,"DL9-*",'Promos (2)'!F:F,"=X")</f>
        <v>0</v>
      </c>
      <c r="F346" s="46" t="s">
        <v>24789</v>
      </c>
      <c r="G346" s="82" t="str">
        <f t="shared" ref="G346:G397" si="11">IF(E346=0,"*complet*","")</f>
        <v>*complet*</v>
      </c>
    </row>
    <row r="347" spans="1:7" x14ac:dyDescent="0.25">
      <c r="A347" s="44" t="s">
        <v>24855</v>
      </c>
      <c r="B347" s="15" t="s">
        <v>24864</v>
      </c>
      <c r="C347" s="45" t="s">
        <v>23987</v>
      </c>
      <c r="D347" s="42">
        <f>COUNTIF('Promos (2)'!A:A,"DL10-*")</f>
        <v>1</v>
      </c>
      <c r="E347" s="42">
        <f>COUNTIFS('Promos (2)'!A:A,"DL10-*",'Promos (2)'!F:F,"=X")</f>
        <v>0</v>
      </c>
      <c r="F347" s="46" t="s">
        <v>24789</v>
      </c>
      <c r="G347" s="82" t="str">
        <f t="shared" si="11"/>
        <v>*complet*</v>
      </c>
    </row>
    <row r="348" spans="1:7" x14ac:dyDescent="0.25">
      <c r="A348" s="44" t="s">
        <v>24866</v>
      </c>
      <c r="B348" s="15" t="s">
        <v>24865</v>
      </c>
      <c r="C348" s="45" t="s">
        <v>23987</v>
      </c>
      <c r="D348" s="42">
        <f>COUNTIF('Promos (2)'!A:A,"EM1-*")</f>
        <v>1</v>
      </c>
      <c r="E348" s="42">
        <f>COUNTIFS('Promos (2)'!A:A,"EM1-*",'Promos (2)'!F:F,"=X")</f>
        <v>0</v>
      </c>
      <c r="F348" s="46" t="s">
        <v>24789</v>
      </c>
      <c r="G348" s="82" t="str">
        <f t="shared" si="11"/>
        <v>*complet*</v>
      </c>
    </row>
    <row r="349" spans="1:7" x14ac:dyDescent="0.25">
      <c r="A349" s="44" t="s">
        <v>24868</v>
      </c>
      <c r="B349" s="15" t="s">
        <v>24867</v>
      </c>
      <c r="C349" s="45" t="s">
        <v>23987</v>
      </c>
      <c r="D349" s="42">
        <f>COUNTIF('Promos (2)'!A:A,"HL1-*")</f>
        <v>6</v>
      </c>
      <c r="E349" s="42">
        <f>COUNTIFS('Promos (2)'!A:A,"HL1-*",'Promos (2)'!F:F,"=X")</f>
        <v>0</v>
      </c>
      <c r="F349" s="46" t="s">
        <v>24789</v>
      </c>
      <c r="G349" s="82" t="str">
        <f t="shared" si="11"/>
        <v>*complet*</v>
      </c>
    </row>
    <row r="350" spans="1:7" x14ac:dyDescent="0.25">
      <c r="A350" s="44" t="s">
        <v>24870</v>
      </c>
      <c r="B350" s="15" t="s">
        <v>24869</v>
      </c>
      <c r="C350" s="45" t="s">
        <v>23987</v>
      </c>
      <c r="D350" s="42">
        <f>COUNTIF('Promos (2)'!A:A,"SP1-*")</f>
        <v>4</v>
      </c>
      <c r="E350" s="42">
        <f>COUNTIFS('Promos (2)'!A:A,"SP1-*",'Promos (2)'!F:F,"=X")</f>
        <v>0</v>
      </c>
      <c r="F350" s="46" t="s">
        <v>24789</v>
      </c>
      <c r="G350" s="82" t="str">
        <f t="shared" si="11"/>
        <v>*complet*</v>
      </c>
    </row>
    <row r="351" spans="1:7" x14ac:dyDescent="0.25">
      <c r="A351" s="44" t="s">
        <v>24872</v>
      </c>
      <c r="B351" s="15" t="s">
        <v>24871</v>
      </c>
      <c r="C351" s="45" t="s">
        <v>23987</v>
      </c>
      <c r="D351" s="42">
        <f>COUNTIF('Promos (2)'!A:A,"HL2-*")</f>
        <v>6</v>
      </c>
      <c r="E351" s="42">
        <f>COUNTIFS('Promos (2)'!A:A,"HL2-*",'Promos (2)'!F:F,"=X")</f>
        <v>0</v>
      </c>
      <c r="F351" s="46" t="s">
        <v>24789</v>
      </c>
      <c r="G351" s="82" t="str">
        <f t="shared" si="11"/>
        <v>*complet*</v>
      </c>
    </row>
    <row r="352" spans="1:7" x14ac:dyDescent="0.25">
      <c r="A352" s="44" t="s">
        <v>24874</v>
      </c>
      <c r="B352" s="15" t="s">
        <v>24873</v>
      </c>
      <c r="C352" s="45" t="s">
        <v>23987</v>
      </c>
      <c r="D352" s="42">
        <f>COUNTIF('Promos (2)'!A:A,"SP2-*")</f>
        <v>2</v>
      </c>
      <c r="E352" s="42">
        <f>COUNTIFS('Promos (2)'!A:A,"SP2-*",'Promos (2)'!F:F,"=X")</f>
        <v>0</v>
      </c>
      <c r="F352" s="46" t="s">
        <v>24789</v>
      </c>
      <c r="G352" s="82" t="str">
        <f t="shared" si="11"/>
        <v>*complet*</v>
      </c>
    </row>
    <row r="353" spans="1:7" x14ac:dyDescent="0.25">
      <c r="A353" s="44" t="s">
        <v>24876</v>
      </c>
      <c r="B353" s="15" t="s">
        <v>24875</v>
      </c>
      <c r="C353" s="45" t="s">
        <v>23987</v>
      </c>
      <c r="D353" s="42">
        <f>COUNTIF('Promos (2)'!A:A,"HL03-*")</f>
        <v>7</v>
      </c>
      <c r="E353" s="42">
        <f>COUNTIFS('Promos (2)'!A:A,"HL03-*",'Promos (2)'!F:F,"=X")</f>
        <v>0</v>
      </c>
      <c r="F353" s="46" t="s">
        <v>24789</v>
      </c>
      <c r="G353" s="82" t="str">
        <f t="shared" si="11"/>
        <v>*complet*</v>
      </c>
    </row>
    <row r="354" spans="1:7" x14ac:dyDescent="0.25">
      <c r="A354" s="44" t="s">
        <v>24877</v>
      </c>
      <c r="B354" s="15" t="s">
        <v>24873</v>
      </c>
      <c r="C354" s="45" t="s">
        <v>23987</v>
      </c>
      <c r="D354" s="42">
        <f>COUNTIF('Promos (2)'!A:A,"SP02-*")</f>
        <v>2</v>
      </c>
      <c r="E354" s="42">
        <f>COUNTIFS('Promos (2)'!A:A,"SP02-*",'Promos (2)'!F:F,"=X")</f>
        <v>0</v>
      </c>
      <c r="F354" s="46" t="s">
        <v>24789</v>
      </c>
      <c r="G354" s="82" t="str">
        <f t="shared" si="11"/>
        <v>*complet*</v>
      </c>
    </row>
    <row r="355" spans="1:7" x14ac:dyDescent="0.25">
      <c r="A355" s="44" t="s">
        <v>24878</v>
      </c>
      <c r="B355" s="15" t="s">
        <v>24882</v>
      </c>
      <c r="C355" s="45" t="s">
        <v>23987</v>
      </c>
      <c r="D355" s="42">
        <f>COUNTIF('Promos (2)'!A:A,"HL04-*")</f>
        <v>6</v>
      </c>
      <c r="E355" s="42">
        <f>COUNTIFS('Promos (2)'!A:A,"HL04-*",'Promos (2)'!F:F,"=X")</f>
        <v>0</v>
      </c>
      <c r="F355" s="46" t="s">
        <v>24789</v>
      </c>
      <c r="G355" s="82" t="str">
        <f t="shared" si="11"/>
        <v>*complet*</v>
      </c>
    </row>
    <row r="356" spans="1:7" x14ac:dyDescent="0.25">
      <c r="A356" s="44" t="s">
        <v>24879</v>
      </c>
      <c r="B356" s="15" t="s">
        <v>24883</v>
      </c>
      <c r="C356" s="45" t="s">
        <v>23987</v>
      </c>
      <c r="D356" s="42">
        <f>COUNTIF('Promos (2)'!A:A,"HL05-*")</f>
        <v>6</v>
      </c>
      <c r="E356" s="42">
        <f>COUNTIFS('Promos (2)'!A:A,"HL05-*",'Promos (2)'!F:F,"=X")</f>
        <v>0</v>
      </c>
      <c r="F356" s="46" t="s">
        <v>24789</v>
      </c>
      <c r="G356" s="82" t="str">
        <f t="shared" si="11"/>
        <v>*complet*</v>
      </c>
    </row>
    <row r="357" spans="1:7" x14ac:dyDescent="0.25">
      <c r="A357" s="44" t="s">
        <v>24880</v>
      </c>
      <c r="B357" s="15" t="s">
        <v>24884</v>
      </c>
      <c r="C357" s="45" t="s">
        <v>23987</v>
      </c>
      <c r="D357" s="42">
        <f>COUNTIF('Promos (2)'!A:A,"HL06-*")</f>
        <v>6</v>
      </c>
      <c r="E357" s="42">
        <f>COUNTIFS('Promos (2)'!A:A,"HL06-*",'Promos (2)'!F:F,"=X")</f>
        <v>0</v>
      </c>
      <c r="F357" s="46" t="s">
        <v>24789</v>
      </c>
      <c r="G357" s="82" t="str">
        <f t="shared" si="11"/>
        <v>*complet*</v>
      </c>
    </row>
    <row r="358" spans="1:7" x14ac:dyDescent="0.25">
      <c r="A358" s="44" t="s">
        <v>24881</v>
      </c>
      <c r="B358" s="15" t="s">
        <v>24885</v>
      </c>
      <c r="C358" s="45" t="s">
        <v>23987</v>
      </c>
      <c r="D358" s="42">
        <f>COUNTIF('Promos (2)'!A:A,"HL07-*")</f>
        <v>6</v>
      </c>
      <c r="E358" s="42">
        <f>COUNTIFS('Promos (2)'!A:A,"HL07-*",'Promos (2)'!F:F,"=X")</f>
        <v>0</v>
      </c>
      <c r="F358" s="46" t="s">
        <v>24789</v>
      </c>
      <c r="G358" s="82" t="str">
        <f t="shared" si="11"/>
        <v>*complet*</v>
      </c>
    </row>
    <row r="359" spans="1:7" x14ac:dyDescent="0.25">
      <c r="A359" s="44" t="s">
        <v>24887</v>
      </c>
      <c r="B359" s="15" t="s">
        <v>24886</v>
      </c>
      <c r="C359" s="45" t="s">
        <v>23987</v>
      </c>
      <c r="D359" s="42">
        <f>COUNTIF('Promos (2)'!A:A,"WCPP-*")</f>
        <v>20</v>
      </c>
      <c r="E359" s="42">
        <f>COUNTIFS('Promos (2)'!A:A,"WCPP-*",'Promos (2)'!F:F,"=X")</f>
        <v>0</v>
      </c>
      <c r="F359" s="46" t="s">
        <v>24789</v>
      </c>
      <c r="G359" s="82" t="str">
        <f t="shared" si="11"/>
        <v>*complet*</v>
      </c>
    </row>
    <row r="360" spans="1:7" x14ac:dyDescent="0.25">
      <c r="A360" s="44" t="s">
        <v>24889</v>
      </c>
      <c r="B360" s="15" t="s">
        <v>24888</v>
      </c>
      <c r="C360" s="45" t="s">
        <v>23987</v>
      </c>
      <c r="D360" s="42">
        <f>COUNTIF('Promos (2)'!A:A,"DLD1-*")</f>
        <v>5</v>
      </c>
      <c r="E360" s="42">
        <f>COUNTIFS('Promos (2)'!A:A,"DLD1-*",'Promos (2)'!F:F,"=X")</f>
        <v>0</v>
      </c>
      <c r="F360" s="46" t="s">
        <v>24789</v>
      </c>
      <c r="G360" s="82" t="str">
        <f t="shared" si="11"/>
        <v>*complet*</v>
      </c>
    </row>
    <row r="361" spans="1:7" x14ac:dyDescent="0.25">
      <c r="A361" s="44" t="s">
        <v>24891</v>
      </c>
      <c r="B361" s="15" t="s">
        <v>24890</v>
      </c>
      <c r="C361" s="45" t="s">
        <v>23987</v>
      </c>
      <c r="D361" s="42">
        <f>COUNTIF('Promos (2)'!A:A,"DEM1-*")</f>
        <v>20</v>
      </c>
      <c r="E361" s="42">
        <f>COUNTIFS('Promos (2)'!A:A,"DEM1-*",'Promos (2)'!F:F,"=X")</f>
        <v>0</v>
      </c>
      <c r="F361" s="46" t="s">
        <v>24789</v>
      </c>
      <c r="G361" s="82" t="str">
        <f t="shared" si="11"/>
        <v>*complet*</v>
      </c>
    </row>
    <row r="362" spans="1:7" x14ac:dyDescent="0.25">
      <c r="A362" s="44" t="s">
        <v>24911</v>
      </c>
      <c r="B362" s="15" t="s">
        <v>24910</v>
      </c>
      <c r="C362" s="45" t="s">
        <v>23987</v>
      </c>
      <c r="D362" s="42">
        <f>COUNTIF('Promos (2)'!A:A,"WP11-*")</f>
        <v>20</v>
      </c>
      <c r="E362" s="42">
        <f>COUNTIFS('Promos (2)'!A:A,"WP11-*",'Promos (2)'!F:F,"=X")</f>
        <v>0</v>
      </c>
      <c r="F362" s="46" t="s">
        <v>24789</v>
      </c>
      <c r="G362" s="82" t="str">
        <f t="shared" si="11"/>
        <v>*complet*</v>
      </c>
    </row>
    <row r="363" spans="1:7" x14ac:dyDescent="0.25">
      <c r="A363" s="44" t="s">
        <v>24913</v>
      </c>
      <c r="B363" s="15" t="s">
        <v>24912</v>
      </c>
      <c r="C363" s="45" t="s">
        <v>23987</v>
      </c>
      <c r="D363" s="42">
        <f>COUNTIF('Promos (2)'!A:A,"BATT-*")</f>
        <v>20</v>
      </c>
      <c r="E363" s="42">
        <f>COUNTIFS('Promos (2)'!A:A,"BATT-*",'Promos (2)'!F:F,"=X")</f>
        <v>0</v>
      </c>
      <c r="F363" s="46" t="s">
        <v>24789</v>
      </c>
      <c r="G363" s="82" t="str">
        <f t="shared" si="11"/>
        <v>*complet*</v>
      </c>
    </row>
    <row r="364" spans="1:7" ht="15.75" thickBot="1" x14ac:dyDescent="0.3">
      <c r="A364" s="44" t="s">
        <v>24915</v>
      </c>
      <c r="B364" s="15" t="s">
        <v>24914</v>
      </c>
      <c r="C364" s="45" t="s">
        <v>23987</v>
      </c>
      <c r="D364" s="39">
        <f>COUNTIF('Promos (2)'!A:A,"DEM2-*")</f>
        <v>20</v>
      </c>
      <c r="E364" s="39">
        <f>COUNTIFS('Promos (2)'!A:A,"DEM2-*",'Promos (2)'!F:F,"=X")</f>
        <v>0</v>
      </c>
      <c r="F364" s="46" t="s">
        <v>24789</v>
      </c>
      <c r="G364" s="82" t="str">
        <f t="shared" si="11"/>
        <v>*complet*</v>
      </c>
    </row>
    <row r="365" spans="1:7" x14ac:dyDescent="0.25">
      <c r="A365" s="33" t="s">
        <v>24909</v>
      </c>
      <c r="B365" s="6" t="s">
        <v>24908</v>
      </c>
      <c r="C365" s="34" t="s">
        <v>24916</v>
      </c>
      <c r="D365" s="42">
        <f>COUNTIF('Duelist League'!A:A,"DL09-*")</f>
        <v>80</v>
      </c>
      <c r="E365" s="42">
        <f>COUNTIFS('Duelist League'!A:A,"DL09-*",'Duelist League'!F:F,"=X")</f>
        <v>0</v>
      </c>
      <c r="F365" s="35" t="s">
        <v>24916</v>
      </c>
      <c r="G365" s="82" t="str">
        <f t="shared" si="11"/>
        <v>*complet*</v>
      </c>
    </row>
    <row r="366" spans="1:7" x14ac:dyDescent="0.25">
      <c r="A366" s="36" t="s">
        <v>24894</v>
      </c>
      <c r="B366" s="1" t="s">
        <v>24895</v>
      </c>
      <c r="C366" s="31" t="s">
        <v>24916</v>
      </c>
      <c r="D366" s="42">
        <f>COUNTIF('Duelist League'!A:A,"DL11-*")</f>
        <v>80</v>
      </c>
      <c r="E366" s="42">
        <f>COUNTIFS('Duelist League'!A:A,"DL11-*",'Duelist League'!F:F,"=X")</f>
        <v>0</v>
      </c>
      <c r="F366" s="37" t="s">
        <v>24916</v>
      </c>
      <c r="G366" s="82" t="str">
        <f t="shared" si="11"/>
        <v>*complet*</v>
      </c>
    </row>
    <row r="367" spans="1:7" x14ac:dyDescent="0.25">
      <c r="A367" s="36" t="s">
        <v>24893</v>
      </c>
      <c r="B367" s="1" t="s">
        <v>24892</v>
      </c>
      <c r="C367" s="31" t="s">
        <v>24916</v>
      </c>
      <c r="D367" s="42">
        <f>COUNTIF('Duelist League'!A:A,"DL12-*")</f>
        <v>80</v>
      </c>
      <c r="E367" s="42">
        <f>COUNTIFS('Duelist League'!A:A,"DL12-*",'Duelist League'!F:F,"=X")</f>
        <v>0</v>
      </c>
      <c r="F367" s="37" t="s">
        <v>24916</v>
      </c>
      <c r="G367" s="82" t="str">
        <f t="shared" si="11"/>
        <v>*complet*</v>
      </c>
    </row>
    <row r="368" spans="1:7" x14ac:dyDescent="0.25">
      <c r="A368" s="36" t="s">
        <v>24896</v>
      </c>
      <c r="B368" s="1" t="s">
        <v>24897</v>
      </c>
      <c r="C368" s="31" t="s">
        <v>24916</v>
      </c>
      <c r="D368" s="42">
        <f>COUNTIF('Duelist League'!A:A,"DL13-*")</f>
        <v>80</v>
      </c>
      <c r="E368" s="42">
        <f>COUNTIFS('Duelist League'!A:A,"DL13-*",'Duelist League'!F:F,"=X")</f>
        <v>0</v>
      </c>
      <c r="F368" s="37" t="s">
        <v>24916</v>
      </c>
      <c r="G368" s="82" t="str">
        <f t="shared" si="11"/>
        <v>*complet*</v>
      </c>
    </row>
    <row r="369" spans="1:7" x14ac:dyDescent="0.25">
      <c r="A369" s="36" t="s">
        <v>24898</v>
      </c>
      <c r="B369" s="1" t="s">
        <v>24899</v>
      </c>
      <c r="C369" s="31" t="s">
        <v>24916</v>
      </c>
      <c r="D369" s="42">
        <f>COUNTIF('Duelist League'!A:A,"DL14-*")</f>
        <v>80</v>
      </c>
      <c r="E369" s="42">
        <f>COUNTIFS('Duelist League'!A:A,"DL14-*",'Duelist League'!F:F,"=X")</f>
        <v>0</v>
      </c>
      <c r="F369" s="37" t="s">
        <v>24916</v>
      </c>
      <c r="G369" s="82" t="str">
        <f t="shared" si="11"/>
        <v>*complet*</v>
      </c>
    </row>
    <row r="370" spans="1:7" x14ac:dyDescent="0.25">
      <c r="A370" s="36" t="s">
        <v>24900</v>
      </c>
      <c r="B370" s="1" t="s">
        <v>24901</v>
      </c>
      <c r="C370" s="31" t="s">
        <v>24916</v>
      </c>
      <c r="D370" s="42">
        <f>COUNTIF('Duelist League'!A:A,"DL15-*")</f>
        <v>80</v>
      </c>
      <c r="E370" s="42">
        <f>COUNTIFS('Duelist League'!A:A,"DL15-*",'Duelist League'!F:F,"=X")</f>
        <v>0</v>
      </c>
      <c r="F370" s="37" t="s">
        <v>24916</v>
      </c>
      <c r="G370" s="82" t="str">
        <f t="shared" si="11"/>
        <v>*complet*</v>
      </c>
    </row>
    <row r="371" spans="1:7" x14ac:dyDescent="0.25">
      <c r="A371" s="36" t="s">
        <v>24902</v>
      </c>
      <c r="B371" s="1" t="s">
        <v>24903</v>
      </c>
      <c r="C371" s="31" t="s">
        <v>24916</v>
      </c>
      <c r="D371" s="42">
        <f>COUNTIF('Duelist League'!A:A,"DL16-*")</f>
        <v>80</v>
      </c>
      <c r="E371" s="42">
        <f>COUNTIFS('Duelist League'!A:A,"DL16-*",'Duelist League'!F:F,"=X")</f>
        <v>0</v>
      </c>
      <c r="F371" s="37" t="s">
        <v>24916</v>
      </c>
      <c r="G371" s="82" t="str">
        <f t="shared" si="11"/>
        <v>*complet*</v>
      </c>
    </row>
    <row r="372" spans="1:7" x14ac:dyDescent="0.25">
      <c r="A372" s="36" t="s">
        <v>24904</v>
      </c>
      <c r="B372" s="1" t="s">
        <v>24905</v>
      </c>
      <c r="C372" s="31" t="s">
        <v>24916</v>
      </c>
      <c r="D372" s="42">
        <f>COUNTIF('Duelist League'!A:A,"DL17-*")</f>
        <v>80</v>
      </c>
      <c r="E372" s="42">
        <f>COUNTIFS('Duelist League'!A:A,"DL17-*",'Duelist League'!F:F,"=X")</f>
        <v>0</v>
      </c>
      <c r="F372" s="37" t="s">
        <v>24916</v>
      </c>
      <c r="G372" s="82" t="str">
        <f t="shared" si="11"/>
        <v>*complet*</v>
      </c>
    </row>
    <row r="373" spans="1:7" ht="15.75" thickBot="1" x14ac:dyDescent="0.3">
      <c r="A373" s="38" t="s">
        <v>24906</v>
      </c>
      <c r="B373" s="11" t="s">
        <v>24907</v>
      </c>
      <c r="C373" s="39" t="s">
        <v>24916</v>
      </c>
      <c r="D373" s="39">
        <f>COUNTIF('Duelist League'!A:A,"DL18-*")</f>
        <v>80</v>
      </c>
      <c r="E373" s="39">
        <f>COUNTIFS('Duelist League'!A:A,"DL18-*",'Duelist League'!F:F,"=X")</f>
        <v>0</v>
      </c>
      <c r="F373" s="40" t="s">
        <v>24916</v>
      </c>
      <c r="G373" s="82" t="str">
        <f t="shared" si="11"/>
        <v>*complet*</v>
      </c>
    </row>
    <row r="374" spans="1:7" x14ac:dyDescent="0.25">
      <c r="A374" s="33" t="s">
        <v>24458</v>
      </c>
      <c r="B374" s="6" t="s">
        <v>24459</v>
      </c>
      <c r="C374" s="34" t="s">
        <v>16748</v>
      </c>
      <c r="D374" s="42">
        <f>COUNTIF('Duel Terminal'!A:A,"DTP1-*")</f>
        <v>31</v>
      </c>
      <c r="E374" s="42">
        <f>COUNTIFS('Duel Terminal'!A:A,"DTP1-*",'Duel Terminal'!F:F,"=X")</f>
        <v>0</v>
      </c>
      <c r="F374" s="35" t="s">
        <v>16748</v>
      </c>
      <c r="G374" s="82" t="str">
        <f t="shared" si="11"/>
        <v>*complet*</v>
      </c>
    </row>
    <row r="375" spans="1:7" x14ac:dyDescent="0.25">
      <c r="A375" s="36" t="s">
        <v>24460</v>
      </c>
      <c r="B375" s="1" t="s">
        <v>24461</v>
      </c>
      <c r="C375" s="31" t="s">
        <v>16748</v>
      </c>
      <c r="D375" s="42">
        <f>COUNTIF('Duel Terminal'!A:A,"DT01-*")</f>
        <v>100</v>
      </c>
      <c r="E375" s="42">
        <f>COUNTIFS('Duel Terminal'!A:A,"DT01-*",'Duel Terminal'!F:F,"=X")</f>
        <v>0</v>
      </c>
      <c r="F375" s="37" t="s">
        <v>16748</v>
      </c>
      <c r="G375" s="82" t="str">
        <f t="shared" si="11"/>
        <v>*complet*</v>
      </c>
    </row>
    <row r="376" spans="1:7" x14ac:dyDescent="0.25">
      <c r="A376" s="36" t="s">
        <v>24462</v>
      </c>
      <c r="B376" s="1" t="s">
        <v>24463</v>
      </c>
      <c r="C376" s="31" t="s">
        <v>16748</v>
      </c>
      <c r="D376" s="42">
        <f>COUNTIF('Duel Terminal'!A:A,"DT02-*")</f>
        <v>100</v>
      </c>
      <c r="E376" s="42">
        <f>COUNTIFS('Duel Terminal'!A:A,"DT02-*",'Duel Terminal'!F:F,"=X")</f>
        <v>0</v>
      </c>
      <c r="F376" s="37" t="s">
        <v>16748</v>
      </c>
      <c r="G376" s="82" t="str">
        <f t="shared" si="11"/>
        <v>*complet*</v>
      </c>
    </row>
    <row r="377" spans="1:7" x14ac:dyDescent="0.25">
      <c r="A377" s="36" t="s">
        <v>24464</v>
      </c>
      <c r="B377" s="1" t="s">
        <v>24465</v>
      </c>
      <c r="C377" s="31" t="s">
        <v>16748</v>
      </c>
      <c r="D377" s="42">
        <f>COUNTIF('Duel Terminal'!A:A,"DT03-*")</f>
        <v>100</v>
      </c>
      <c r="E377" s="42">
        <f>COUNTIFS('Duel Terminal'!A:A,"DT03-*",'Duel Terminal'!F:F,"=X")</f>
        <v>0</v>
      </c>
      <c r="F377" s="37" t="s">
        <v>16748</v>
      </c>
      <c r="G377" s="82" t="str">
        <f t="shared" si="11"/>
        <v>*complet*</v>
      </c>
    </row>
    <row r="378" spans="1:7" x14ac:dyDescent="0.25">
      <c r="A378" s="36" t="s">
        <v>24472</v>
      </c>
      <c r="B378" s="1" t="s">
        <v>24473</v>
      </c>
      <c r="C378" s="31" t="s">
        <v>16748</v>
      </c>
      <c r="D378" s="42">
        <f>COUNTIF('Duel Terminal'!A:A,"DT04-*")</f>
        <v>100</v>
      </c>
      <c r="E378" s="42">
        <f>COUNTIFS('Duel Terminal'!A:A,"DT04-*",'Duel Terminal'!F:F,"=X")</f>
        <v>0</v>
      </c>
      <c r="F378" s="37" t="s">
        <v>16748</v>
      </c>
      <c r="G378" s="82" t="str">
        <f t="shared" si="11"/>
        <v>*complet*</v>
      </c>
    </row>
    <row r="379" spans="1:7" x14ac:dyDescent="0.25">
      <c r="A379" s="36" t="s">
        <v>24470</v>
      </c>
      <c r="B379" s="1" t="s">
        <v>24471</v>
      </c>
      <c r="C379" s="31" t="s">
        <v>16748</v>
      </c>
      <c r="D379" s="42">
        <f>COUNTIF('Duel Terminal'!A:A,"DT05-*")</f>
        <v>100</v>
      </c>
      <c r="E379" s="42">
        <f>COUNTIFS('Duel Terminal'!A:A,"DT05-*",'Duel Terminal'!F:F,"=X")</f>
        <v>0</v>
      </c>
      <c r="F379" s="37" t="s">
        <v>16748</v>
      </c>
      <c r="G379" s="82" t="str">
        <f t="shared" si="11"/>
        <v>*complet*</v>
      </c>
    </row>
    <row r="380" spans="1:7" x14ac:dyDescent="0.25">
      <c r="A380" s="36" t="s">
        <v>24468</v>
      </c>
      <c r="B380" s="1" t="s">
        <v>24469</v>
      </c>
      <c r="C380" s="31" t="s">
        <v>16748</v>
      </c>
      <c r="D380" s="42">
        <f>COUNTIF('Duel Terminal'!A:A,"DT06-*")</f>
        <v>100</v>
      </c>
      <c r="E380" s="42">
        <f>COUNTIFS('Duel Terminal'!A:A,"DT06-*",'Duel Terminal'!F:F,"=X")</f>
        <v>0</v>
      </c>
      <c r="F380" s="37" t="s">
        <v>16748</v>
      </c>
      <c r="G380" s="82" t="str">
        <f t="shared" si="11"/>
        <v>*complet*</v>
      </c>
    </row>
    <row r="381" spans="1:7" ht="15.75" thickBot="1" x14ac:dyDescent="0.3">
      <c r="A381" s="44" t="s">
        <v>24466</v>
      </c>
      <c r="B381" s="15" t="s">
        <v>24467</v>
      </c>
      <c r="C381" s="45" t="s">
        <v>16748</v>
      </c>
      <c r="D381" s="39">
        <f>COUNTIF('Duel Terminal'!A:A,"DT07-*")</f>
        <v>100</v>
      </c>
      <c r="E381" s="39">
        <f>COUNTIFS('Duel Terminal'!A:A,"DT07-*",'Duel Terminal'!F:F,"=X")</f>
        <v>0</v>
      </c>
      <c r="F381" s="46" t="s">
        <v>16748</v>
      </c>
      <c r="G381" s="82" t="str">
        <f t="shared" si="11"/>
        <v>*complet*</v>
      </c>
    </row>
    <row r="382" spans="1:7" x14ac:dyDescent="0.25">
      <c r="A382" s="33" t="s">
        <v>24919</v>
      </c>
      <c r="B382" s="6" t="s">
        <v>24918</v>
      </c>
      <c r="C382" s="34" t="s">
        <v>24917</v>
      </c>
      <c r="D382" s="42">
        <f>COUNTIF('Prize Cards'!A:A,"WCS-*")</f>
        <v>3</v>
      </c>
      <c r="E382" s="42">
        <f>COUNTIFS('Prize Cards'!A:A,"WCS-*",'Prize Cards'!F:F,"=X")</f>
        <v>0</v>
      </c>
      <c r="F382" s="35" t="s">
        <v>24917</v>
      </c>
      <c r="G382" s="82" t="str">
        <f t="shared" si="11"/>
        <v>*complet*</v>
      </c>
    </row>
    <row r="383" spans="1:7" x14ac:dyDescent="0.25">
      <c r="A383" s="36" t="s">
        <v>24793</v>
      </c>
      <c r="B383" s="1" t="s">
        <v>24934</v>
      </c>
      <c r="C383" s="31" t="s">
        <v>24917</v>
      </c>
      <c r="D383" s="42">
        <f>COUNTIF('Prize Cards'!A:A,"EP1-*")</f>
        <v>1</v>
      </c>
      <c r="E383" s="42">
        <f>COUNTIFS('Prize Cards'!A:A,"EP1-*",'Prize Cards'!F:F,"=X")</f>
        <v>0</v>
      </c>
      <c r="F383" s="37" t="s">
        <v>24917</v>
      </c>
      <c r="G383" s="82" t="str">
        <f t="shared" si="11"/>
        <v>*complet*</v>
      </c>
    </row>
    <row r="384" spans="1:7" x14ac:dyDescent="0.25">
      <c r="A384" s="36" t="s">
        <v>24933</v>
      </c>
      <c r="B384" s="1" t="s">
        <v>24926</v>
      </c>
      <c r="C384" s="31" t="s">
        <v>24917</v>
      </c>
      <c r="D384" s="42">
        <f>COUNTIF('Prize Cards'!A:A,"SJC-*")</f>
        <v>3</v>
      </c>
      <c r="E384" s="42">
        <f>COUNTIFS('Prize Cards'!A:A,"SJC-*",'Prize Cards'!F:F,"=X")</f>
        <v>0</v>
      </c>
      <c r="F384" s="37" t="s">
        <v>24917</v>
      </c>
      <c r="G384" s="82" t="str">
        <f t="shared" si="11"/>
        <v>*complet*</v>
      </c>
    </row>
    <row r="385" spans="1:7" x14ac:dyDescent="0.25">
      <c r="A385" s="36" t="s">
        <v>24932</v>
      </c>
      <c r="B385" s="1" t="s">
        <v>24931</v>
      </c>
      <c r="C385" s="31" t="s">
        <v>24917</v>
      </c>
      <c r="D385" s="42">
        <f>COUNTIF('Prize Cards'!A:A,"PT1-*")</f>
        <v>3</v>
      </c>
      <c r="E385" s="42">
        <f>COUNTIFS('Prize Cards'!A:A,"PT1-*",'Prize Cards'!F:F,"=X")</f>
        <v>0</v>
      </c>
      <c r="F385" s="37" t="s">
        <v>24917</v>
      </c>
      <c r="G385" s="82" t="str">
        <f t="shared" si="11"/>
        <v>*complet*</v>
      </c>
    </row>
    <row r="386" spans="1:7" x14ac:dyDescent="0.25">
      <c r="A386" s="36" t="s">
        <v>24930</v>
      </c>
      <c r="B386" s="1" t="s">
        <v>24918</v>
      </c>
      <c r="C386" s="31" t="s">
        <v>24917</v>
      </c>
      <c r="D386" s="42">
        <f>COUNTIF('Prize Cards'!A:A,"WCPS-*")</f>
        <v>5</v>
      </c>
      <c r="E386" s="42">
        <f>COUNTIFS('Prize Cards'!A:A,"WCPS-*",'Prize Cards'!F:F,"=X")</f>
        <v>0</v>
      </c>
      <c r="F386" s="37" t="s">
        <v>24917</v>
      </c>
      <c r="G386" s="82" t="str">
        <f t="shared" si="11"/>
        <v>*complet*</v>
      </c>
    </row>
    <row r="387" spans="1:7" x14ac:dyDescent="0.25">
      <c r="A387" s="36" t="s">
        <v>24929</v>
      </c>
      <c r="B387" s="1" t="s">
        <v>24928</v>
      </c>
      <c r="C387" s="31" t="s">
        <v>24917</v>
      </c>
      <c r="D387" s="42">
        <f>COUNTIF('Prize Cards'!A:A,"PT02-*")</f>
        <v>2</v>
      </c>
      <c r="E387" s="42">
        <f>COUNTIFS('Prize Cards'!A:A,"PT02-*",'Prize Cards'!F:F,"=X")</f>
        <v>0</v>
      </c>
      <c r="F387" s="37" t="s">
        <v>24917</v>
      </c>
      <c r="G387" s="82" t="str">
        <f t="shared" si="11"/>
        <v>*complet*</v>
      </c>
    </row>
    <row r="388" spans="1:7" x14ac:dyDescent="0.25">
      <c r="A388" s="36" t="s">
        <v>24927</v>
      </c>
      <c r="B388" s="1" t="s">
        <v>24926</v>
      </c>
      <c r="C388" s="31" t="s">
        <v>24917</v>
      </c>
      <c r="D388" s="42">
        <f>COUNTIF('Prize Cards'!A:A,"SJCS-*")</f>
        <v>4</v>
      </c>
      <c r="E388" s="42">
        <f>COUNTIFS('Prize Cards'!A:A,"SJCS-*",'Prize Cards'!F:F,"=X")</f>
        <v>0</v>
      </c>
      <c r="F388" s="37" t="s">
        <v>24917</v>
      </c>
      <c r="G388" s="82" t="str">
        <f t="shared" si="11"/>
        <v>*complet*</v>
      </c>
    </row>
    <row r="389" spans="1:7" x14ac:dyDescent="0.25">
      <c r="A389" s="36" t="s">
        <v>24925</v>
      </c>
      <c r="B389" s="1" t="s">
        <v>24924</v>
      </c>
      <c r="C389" s="31" t="s">
        <v>24917</v>
      </c>
      <c r="D389" s="42">
        <f>COUNTIF('Prize Cards'!A:A,"PT03-*")</f>
        <v>2</v>
      </c>
      <c r="E389" s="42">
        <f>COUNTIFS('Prize Cards'!A:A,"PT03-*",'Prize Cards'!F:F,"=X")</f>
        <v>0</v>
      </c>
      <c r="F389" s="37" t="s">
        <v>24917</v>
      </c>
      <c r="G389" s="82" t="str">
        <f t="shared" si="11"/>
        <v>*complet*</v>
      </c>
    </row>
    <row r="390" spans="1:7" x14ac:dyDescent="0.25">
      <c r="A390" s="36" t="s">
        <v>24923</v>
      </c>
      <c r="B390" s="1" t="s">
        <v>24922</v>
      </c>
      <c r="C390" s="31" t="s">
        <v>24917</v>
      </c>
      <c r="D390" s="42">
        <f>COUNTIF('Prize Cards'!A:A,"YCSW-*")</f>
        <v>14</v>
      </c>
      <c r="E390" s="42">
        <f>COUNTIFS('Prize Cards'!A:A,"YCSW-*",'Prize Cards'!F:F,"=X")</f>
        <v>0</v>
      </c>
      <c r="F390" s="37" t="s">
        <v>24917</v>
      </c>
      <c r="G390" s="82" t="str">
        <f t="shared" si="11"/>
        <v>*complet*</v>
      </c>
    </row>
    <row r="391" spans="1:7" x14ac:dyDescent="0.25">
      <c r="A391" s="36">
        <v>2010</v>
      </c>
      <c r="B391" s="1" t="s">
        <v>24918</v>
      </c>
      <c r="C391" s="31" t="s">
        <v>24917</v>
      </c>
      <c r="D391" s="42">
        <f>COUNTIF('Prize Cards'!A:A,"2010-*")</f>
        <v>1</v>
      </c>
      <c r="E391" s="42">
        <f>COUNTIFS('Prize Cards'!A:A,"2010-*",'Prize Cards'!F:F,"=X")</f>
        <v>0</v>
      </c>
      <c r="F391" s="37" t="s">
        <v>24917</v>
      </c>
      <c r="G391" s="82" t="str">
        <f t="shared" si="11"/>
        <v>*complet*</v>
      </c>
    </row>
    <row r="392" spans="1:7" x14ac:dyDescent="0.25">
      <c r="A392" s="36" t="s">
        <v>24921</v>
      </c>
      <c r="B392" s="1" t="s">
        <v>24920</v>
      </c>
      <c r="C392" s="31" t="s">
        <v>24917</v>
      </c>
      <c r="D392" s="42">
        <f>COUNTIF('Prize Cards'!A:A,"WQ11-*")</f>
        <v>3</v>
      </c>
      <c r="E392" s="42">
        <f>COUNTIFS('Prize Cards'!A:A,"WQ11-*",'Prize Cards'!F:F,"=X")</f>
        <v>0</v>
      </c>
      <c r="F392" s="37" t="s">
        <v>24917</v>
      </c>
      <c r="G392" s="82" t="str">
        <f t="shared" si="11"/>
        <v>*complet*</v>
      </c>
    </row>
    <row r="393" spans="1:7" x14ac:dyDescent="0.25">
      <c r="A393" s="36">
        <v>2011</v>
      </c>
      <c r="B393" s="1" t="s">
        <v>24918</v>
      </c>
      <c r="C393" s="31" t="s">
        <v>24917</v>
      </c>
      <c r="D393" s="42">
        <f>COUNTIF('Prize Cards'!A:A,"2011-*")</f>
        <v>1</v>
      </c>
      <c r="E393" s="42">
        <f>COUNTIFS('Prize Cards'!A:A,"2011-*",'Prize Cards'!F:F,"=X")</f>
        <v>0</v>
      </c>
      <c r="F393" s="37" t="s">
        <v>24917</v>
      </c>
      <c r="G393" s="82" t="str">
        <f t="shared" si="11"/>
        <v>*complet*</v>
      </c>
    </row>
    <row r="394" spans="1:7" x14ac:dyDescent="0.25">
      <c r="A394" s="36">
        <v>2012</v>
      </c>
      <c r="B394" s="1" t="s">
        <v>24918</v>
      </c>
      <c r="C394" s="31" t="s">
        <v>24917</v>
      </c>
      <c r="D394" s="42">
        <f>COUNTIF('Prize Cards'!A:A,"2012-*")</f>
        <v>1</v>
      </c>
      <c r="E394" s="42">
        <f>COUNTIFS('Prize Cards'!A:A,"2012-*",'Prize Cards'!F:F,"=X")</f>
        <v>0</v>
      </c>
      <c r="F394" s="37" t="s">
        <v>24917</v>
      </c>
      <c r="G394" s="82" t="str">
        <f t="shared" si="11"/>
        <v>*complet*</v>
      </c>
    </row>
    <row r="395" spans="1:7" x14ac:dyDescent="0.25">
      <c r="A395" s="36">
        <v>2013</v>
      </c>
      <c r="B395" s="1" t="s">
        <v>24918</v>
      </c>
      <c r="C395" s="31" t="s">
        <v>24917</v>
      </c>
      <c r="D395" s="42">
        <f>COUNTIF('Prize Cards'!A:A,"2013-*")</f>
        <v>1</v>
      </c>
      <c r="E395" s="42">
        <f>COUNTIFS('Prize Cards'!A:A,"2013-*",'Prize Cards'!F:F,"=X")</f>
        <v>0</v>
      </c>
      <c r="F395" s="37" t="s">
        <v>24917</v>
      </c>
      <c r="G395" s="82" t="str">
        <f t="shared" si="11"/>
        <v>*complet*</v>
      </c>
    </row>
    <row r="396" spans="1:7" x14ac:dyDescent="0.25">
      <c r="A396" s="36">
        <v>2014</v>
      </c>
      <c r="B396" s="1" t="s">
        <v>24918</v>
      </c>
      <c r="C396" s="31" t="s">
        <v>24917</v>
      </c>
      <c r="D396" s="31">
        <f>COUNTIF('Prize Cards'!A:A,"2014-*")</f>
        <v>1</v>
      </c>
      <c r="E396" s="31">
        <f>COUNTIFS('Prize Cards'!A:A,"2014-*",'Prize Cards'!F:F,"=X")</f>
        <v>0</v>
      </c>
      <c r="F396" s="37" t="s">
        <v>24917</v>
      </c>
      <c r="G396" s="82" t="str">
        <f t="shared" ref="G396" si="12">IF(E396=0,"*complet*","")</f>
        <v>*complet*</v>
      </c>
    </row>
    <row r="397" spans="1:7" ht="15.75" thickBot="1" x14ac:dyDescent="0.3">
      <c r="A397" s="66">
        <v>2015</v>
      </c>
      <c r="B397" s="67" t="s">
        <v>24918</v>
      </c>
      <c r="C397" s="68" t="s">
        <v>24917</v>
      </c>
      <c r="D397" s="68">
        <f>COUNTIF('Prize Cards'!A:A,"2015-*")</f>
        <v>1</v>
      </c>
      <c r="E397" s="68">
        <f>COUNTIFS('Prize Cards'!A:A,"2015-*",'Prize Cards'!F:F,"=X")</f>
        <v>0</v>
      </c>
      <c r="F397" s="69" t="s">
        <v>24917</v>
      </c>
      <c r="G397" s="82" t="str">
        <f t="shared" si="11"/>
        <v>*complet*</v>
      </c>
    </row>
  </sheetData>
  <autoFilter ref="A2:F2"/>
  <sortState ref="A325:B378">
    <sortCondition descending="1" ref="A325:A378"/>
  </sortState>
  <mergeCells count="1">
    <mergeCell ref="A1:B1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7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2.285156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566</v>
      </c>
    </row>
    <row r="2" spans="1:8" x14ac:dyDescent="0.25">
      <c r="A2" s="5" t="s">
        <v>6137</v>
      </c>
      <c r="B2" s="6" t="s">
        <v>6138</v>
      </c>
      <c r="C2" s="6" t="s">
        <v>14</v>
      </c>
      <c r="D2" s="6"/>
      <c r="E2" s="6"/>
      <c r="F2" s="61"/>
    </row>
    <row r="3" spans="1:8" x14ac:dyDescent="0.25">
      <c r="A3" s="8" t="s">
        <v>6139</v>
      </c>
      <c r="B3" s="1" t="s">
        <v>6140</v>
      </c>
      <c r="C3" s="1" t="s">
        <v>7</v>
      </c>
      <c r="D3" s="1"/>
      <c r="E3" s="1"/>
      <c r="F3" s="62"/>
    </row>
    <row r="4" spans="1:8" x14ac:dyDescent="0.25">
      <c r="A4" s="8" t="s">
        <v>6141</v>
      </c>
      <c r="B4" s="1" t="s">
        <v>6142</v>
      </c>
      <c r="C4" s="1" t="s">
        <v>7</v>
      </c>
      <c r="D4" s="1"/>
      <c r="E4" s="1"/>
      <c r="F4" s="62"/>
    </row>
    <row r="5" spans="1:8" x14ac:dyDescent="0.25">
      <c r="A5" s="8" t="s">
        <v>6143</v>
      </c>
      <c r="B5" s="1" t="s">
        <v>6144</v>
      </c>
      <c r="C5" s="1" t="s">
        <v>7</v>
      </c>
      <c r="D5" s="1"/>
      <c r="E5" s="1"/>
      <c r="F5" s="62"/>
    </row>
    <row r="6" spans="1:8" x14ac:dyDescent="0.25">
      <c r="A6" s="8" t="s">
        <v>6145</v>
      </c>
      <c r="B6" s="1" t="s">
        <v>6146</v>
      </c>
      <c r="C6" s="1" t="s">
        <v>27</v>
      </c>
      <c r="D6" s="1"/>
      <c r="E6" s="1"/>
      <c r="F6" s="62"/>
    </row>
    <row r="7" spans="1:8" x14ac:dyDescent="0.25">
      <c r="A7" s="8" t="s">
        <v>6147</v>
      </c>
      <c r="B7" s="1" t="s">
        <v>6148</v>
      </c>
      <c r="C7" s="1" t="s">
        <v>14</v>
      </c>
      <c r="D7" s="1"/>
      <c r="E7" s="1"/>
      <c r="F7" s="62"/>
    </row>
    <row r="8" spans="1:8" x14ac:dyDescent="0.25">
      <c r="A8" s="8" t="s">
        <v>6149</v>
      </c>
      <c r="B8" s="1" t="s">
        <v>6150</v>
      </c>
      <c r="C8" s="1" t="s">
        <v>4</v>
      </c>
      <c r="D8" s="1"/>
      <c r="E8" s="1"/>
      <c r="F8" s="62"/>
    </row>
    <row r="9" spans="1:8" x14ac:dyDescent="0.25">
      <c r="A9" s="8" t="s">
        <v>6149</v>
      </c>
      <c r="B9" s="1" t="s">
        <v>6150</v>
      </c>
      <c r="C9" s="1" t="s">
        <v>2618</v>
      </c>
      <c r="D9" s="1"/>
      <c r="E9" s="1"/>
      <c r="F9" s="62"/>
    </row>
    <row r="10" spans="1:8" x14ac:dyDescent="0.25">
      <c r="A10" s="8" t="s">
        <v>6151</v>
      </c>
      <c r="B10" s="1" t="s">
        <v>6152</v>
      </c>
      <c r="C10" s="1" t="s">
        <v>7</v>
      </c>
      <c r="D10" s="1"/>
      <c r="E10" s="1"/>
      <c r="F10" s="62"/>
    </row>
    <row r="11" spans="1:8" x14ac:dyDescent="0.25">
      <c r="A11" s="8" t="s">
        <v>6153</v>
      </c>
      <c r="B11" s="1" t="s">
        <v>6154</v>
      </c>
      <c r="C11" s="1" t="s">
        <v>7</v>
      </c>
      <c r="D11" s="1"/>
      <c r="E11" s="1"/>
      <c r="F11" s="62"/>
    </row>
    <row r="12" spans="1:8" x14ac:dyDescent="0.25">
      <c r="A12" s="8" t="s">
        <v>6155</v>
      </c>
      <c r="B12" s="1" t="s">
        <v>6156</v>
      </c>
      <c r="C12" s="1" t="s">
        <v>7</v>
      </c>
      <c r="D12" s="1"/>
      <c r="E12" s="1"/>
      <c r="F12" s="62"/>
    </row>
    <row r="13" spans="1:8" x14ac:dyDescent="0.25">
      <c r="A13" s="8" t="s">
        <v>6157</v>
      </c>
      <c r="B13" s="1" t="s">
        <v>6158</v>
      </c>
      <c r="C13" s="1" t="s">
        <v>27</v>
      </c>
      <c r="D13" s="1"/>
      <c r="E13" s="1"/>
      <c r="F13" s="62"/>
    </row>
    <row r="14" spans="1:8" x14ac:dyDescent="0.25">
      <c r="A14" s="8" t="s">
        <v>6159</v>
      </c>
      <c r="B14" s="1" t="s">
        <v>6160</v>
      </c>
      <c r="C14" s="1" t="s">
        <v>7</v>
      </c>
      <c r="D14" s="1"/>
      <c r="E14" s="1"/>
      <c r="F14" s="62"/>
    </row>
    <row r="15" spans="1:8" x14ac:dyDescent="0.25">
      <c r="A15" s="8" t="s">
        <v>6161</v>
      </c>
      <c r="B15" s="1" t="s">
        <v>6162</v>
      </c>
      <c r="C15" s="1" t="s">
        <v>4</v>
      </c>
      <c r="D15" s="1"/>
      <c r="E15" s="1"/>
      <c r="F15" s="62"/>
    </row>
    <row r="16" spans="1:8" x14ac:dyDescent="0.25">
      <c r="A16" s="8" t="s">
        <v>6161</v>
      </c>
      <c r="B16" s="1" t="s">
        <v>6162</v>
      </c>
      <c r="C16" s="1" t="s">
        <v>2618</v>
      </c>
      <c r="D16" s="1"/>
      <c r="E16" s="1"/>
      <c r="F16" s="62"/>
    </row>
    <row r="17" spans="1:6" x14ac:dyDescent="0.25">
      <c r="A17" s="8" t="s">
        <v>6163</v>
      </c>
      <c r="B17" s="1" t="s">
        <v>6164</v>
      </c>
      <c r="C17" s="1" t="s">
        <v>7</v>
      </c>
      <c r="D17" s="1"/>
      <c r="E17" s="1"/>
      <c r="F17" s="62"/>
    </row>
    <row r="18" spans="1:6" x14ac:dyDescent="0.25">
      <c r="A18" s="8" t="s">
        <v>6165</v>
      </c>
      <c r="B18" s="1" t="s">
        <v>6166</v>
      </c>
      <c r="C18" s="1" t="s">
        <v>14</v>
      </c>
      <c r="D18" s="1"/>
      <c r="E18" s="1"/>
      <c r="F18" s="62"/>
    </row>
    <row r="19" spans="1:6" x14ac:dyDescent="0.25">
      <c r="A19" s="8" t="s">
        <v>6167</v>
      </c>
      <c r="B19" s="1" t="s">
        <v>6168</v>
      </c>
      <c r="C19" s="1" t="s">
        <v>7</v>
      </c>
      <c r="D19" s="1"/>
      <c r="E19" s="1"/>
      <c r="F19" s="62"/>
    </row>
    <row r="20" spans="1:6" x14ac:dyDescent="0.25">
      <c r="A20" s="8" t="s">
        <v>6169</v>
      </c>
      <c r="B20" s="1" t="s">
        <v>6170</v>
      </c>
      <c r="C20" s="1" t="s">
        <v>7</v>
      </c>
      <c r="D20" s="1"/>
      <c r="E20" s="1"/>
      <c r="F20" s="62"/>
    </row>
    <row r="21" spans="1:6" x14ac:dyDescent="0.25">
      <c r="A21" s="8" t="s">
        <v>6171</v>
      </c>
      <c r="B21" s="1" t="s">
        <v>6172</v>
      </c>
      <c r="C21" s="1" t="s">
        <v>7</v>
      </c>
      <c r="D21" s="1"/>
      <c r="E21" s="1"/>
      <c r="F21" s="62"/>
    </row>
    <row r="22" spans="1:6" x14ac:dyDescent="0.25">
      <c r="A22" s="8" t="s">
        <v>6173</v>
      </c>
      <c r="B22" s="1" t="s">
        <v>6174</v>
      </c>
      <c r="C22" s="1" t="s">
        <v>27</v>
      </c>
      <c r="D22" s="1"/>
      <c r="E22" s="1"/>
      <c r="F22" s="62"/>
    </row>
    <row r="23" spans="1:6" x14ac:dyDescent="0.25">
      <c r="A23" s="8" t="s">
        <v>6175</v>
      </c>
      <c r="B23" s="1" t="s">
        <v>6176</v>
      </c>
      <c r="C23" s="1" t="s">
        <v>14</v>
      </c>
      <c r="D23" s="1"/>
      <c r="E23" s="1"/>
      <c r="F23" s="62"/>
    </row>
    <row r="24" spans="1:6" x14ac:dyDescent="0.25">
      <c r="A24" s="8" t="s">
        <v>6177</v>
      </c>
      <c r="B24" s="1" t="s">
        <v>6178</v>
      </c>
      <c r="C24" s="1" t="s">
        <v>7</v>
      </c>
      <c r="D24" s="1"/>
      <c r="E24" s="1"/>
      <c r="F24" s="62"/>
    </row>
    <row r="25" spans="1:6" x14ac:dyDescent="0.25">
      <c r="A25" s="8" t="s">
        <v>6179</v>
      </c>
      <c r="B25" s="1" t="s">
        <v>6180</v>
      </c>
      <c r="C25" s="1" t="s">
        <v>7</v>
      </c>
      <c r="D25" s="1"/>
      <c r="E25" s="1"/>
      <c r="F25" s="62"/>
    </row>
    <row r="26" spans="1:6" x14ac:dyDescent="0.25">
      <c r="A26" s="8" t="s">
        <v>6181</v>
      </c>
      <c r="B26" s="1" t="s">
        <v>6182</v>
      </c>
      <c r="C26" s="1" t="s">
        <v>7</v>
      </c>
      <c r="D26" s="1"/>
      <c r="E26" s="1"/>
      <c r="F26" s="62"/>
    </row>
    <row r="27" spans="1:6" x14ac:dyDescent="0.25">
      <c r="A27" s="8" t="s">
        <v>6183</v>
      </c>
      <c r="B27" s="1" t="s">
        <v>6184</v>
      </c>
      <c r="C27" s="1" t="s">
        <v>7</v>
      </c>
      <c r="D27" s="1"/>
      <c r="E27" s="1"/>
      <c r="F27" s="62"/>
    </row>
    <row r="28" spans="1:6" x14ac:dyDescent="0.25">
      <c r="A28" s="8" t="s">
        <v>6185</v>
      </c>
      <c r="B28" s="1" t="s">
        <v>6186</v>
      </c>
      <c r="C28" s="1" t="s">
        <v>7</v>
      </c>
      <c r="D28" s="1"/>
      <c r="E28" s="1"/>
      <c r="F28" s="62"/>
    </row>
    <row r="29" spans="1:6" x14ac:dyDescent="0.25">
      <c r="A29" s="8" t="s">
        <v>6187</v>
      </c>
      <c r="B29" s="1" t="s">
        <v>6188</v>
      </c>
      <c r="C29" s="1" t="s">
        <v>4</v>
      </c>
      <c r="D29" s="1"/>
      <c r="E29" s="1"/>
      <c r="F29" s="62"/>
    </row>
    <row r="30" spans="1:6" x14ac:dyDescent="0.25">
      <c r="A30" s="8" t="s">
        <v>6187</v>
      </c>
      <c r="B30" s="1" t="s">
        <v>6188</v>
      </c>
      <c r="C30" s="1" t="s">
        <v>2618</v>
      </c>
      <c r="D30" s="1"/>
      <c r="E30" s="1"/>
      <c r="F30" s="62"/>
    </row>
    <row r="31" spans="1:6" x14ac:dyDescent="0.25">
      <c r="A31" s="8" t="s">
        <v>6189</v>
      </c>
      <c r="B31" s="1" t="s">
        <v>6190</v>
      </c>
      <c r="C31" s="1" t="s">
        <v>27</v>
      </c>
      <c r="D31" s="1"/>
      <c r="E31" s="1"/>
      <c r="F31" s="62"/>
    </row>
    <row r="32" spans="1:6" x14ac:dyDescent="0.25">
      <c r="A32" s="8" t="s">
        <v>6191</v>
      </c>
      <c r="B32" s="1" t="s">
        <v>6192</v>
      </c>
      <c r="C32" s="1" t="s">
        <v>14</v>
      </c>
      <c r="D32" s="1"/>
      <c r="E32" s="1"/>
      <c r="F32" s="62"/>
    </row>
    <row r="33" spans="1:6" x14ac:dyDescent="0.25">
      <c r="A33" s="8" t="s">
        <v>6193</v>
      </c>
      <c r="B33" s="1" t="s">
        <v>6194</v>
      </c>
      <c r="C33" s="1" t="s">
        <v>27</v>
      </c>
      <c r="D33" s="1"/>
      <c r="E33" s="1"/>
      <c r="F33" s="62"/>
    </row>
    <row r="34" spans="1:6" x14ac:dyDescent="0.25">
      <c r="A34" s="8" t="s">
        <v>6195</v>
      </c>
      <c r="B34" s="1" t="s">
        <v>6196</v>
      </c>
      <c r="C34" s="1" t="s">
        <v>7</v>
      </c>
      <c r="D34" s="1"/>
      <c r="E34" s="1"/>
      <c r="F34" s="62"/>
    </row>
    <row r="35" spans="1:6" x14ac:dyDescent="0.25">
      <c r="A35" s="8" t="s">
        <v>6197</v>
      </c>
      <c r="B35" s="1" t="s">
        <v>6198</v>
      </c>
      <c r="C35" s="1" t="s">
        <v>7</v>
      </c>
      <c r="D35" s="1"/>
      <c r="E35" s="1"/>
      <c r="F35" s="62"/>
    </row>
    <row r="36" spans="1:6" x14ac:dyDescent="0.25">
      <c r="A36" s="8" t="s">
        <v>6199</v>
      </c>
      <c r="B36" s="1" t="s">
        <v>6200</v>
      </c>
      <c r="C36" s="1" t="s">
        <v>7</v>
      </c>
      <c r="D36" s="1"/>
      <c r="E36" s="1"/>
      <c r="F36" s="62"/>
    </row>
    <row r="37" spans="1:6" x14ac:dyDescent="0.25">
      <c r="A37" s="8" t="s">
        <v>6201</v>
      </c>
      <c r="B37" s="1" t="s">
        <v>6202</v>
      </c>
      <c r="C37" s="1" t="s">
        <v>7</v>
      </c>
      <c r="D37" s="1"/>
      <c r="E37" s="1"/>
      <c r="F37" s="62"/>
    </row>
    <row r="38" spans="1:6" x14ac:dyDescent="0.25">
      <c r="A38" s="8" t="s">
        <v>6203</v>
      </c>
      <c r="B38" s="1" t="s">
        <v>6204</v>
      </c>
      <c r="C38" s="1" t="s">
        <v>7</v>
      </c>
      <c r="D38" s="1"/>
      <c r="E38" s="1"/>
      <c r="F38" s="62"/>
    </row>
    <row r="39" spans="1:6" x14ac:dyDescent="0.25">
      <c r="A39" s="8" t="s">
        <v>6205</v>
      </c>
      <c r="B39" s="1" t="s">
        <v>6206</v>
      </c>
      <c r="C39" s="1" t="s">
        <v>7</v>
      </c>
      <c r="D39" s="1"/>
      <c r="E39" s="1"/>
      <c r="F39" s="62"/>
    </row>
    <row r="40" spans="1:6" x14ac:dyDescent="0.25">
      <c r="A40" s="8" t="s">
        <v>6207</v>
      </c>
      <c r="B40" s="1" t="s">
        <v>6208</v>
      </c>
      <c r="C40" s="1" t="s">
        <v>27</v>
      </c>
      <c r="D40" s="1"/>
      <c r="E40" s="1"/>
      <c r="F40" s="62"/>
    </row>
    <row r="41" spans="1:6" x14ac:dyDescent="0.25">
      <c r="A41" s="8" t="s">
        <v>6209</v>
      </c>
      <c r="B41" s="1" t="s">
        <v>6210</v>
      </c>
      <c r="C41" s="1" t="s">
        <v>7</v>
      </c>
      <c r="D41" s="1"/>
      <c r="E41" s="1"/>
      <c r="F41" s="62"/>
    </row>
    <row r="42" spans="1:6" x14ac:dyDescent="0.25">
      <c r="A42" s="8" t="s">
        <v>6211</v>
      </c>
      <c r="B42" s="1" t="s">
        <v>6212</v>
      </c>
      <c r="C42" s="1" t="s">
        <v>27</v>
      </c>
      <c r="D42" s="1"/>
      <c r="E42" s="1"/>
      <c r="F42" s="62"/>
    </row>
    <row r="43" spans="1:6" x14ac:dyDescent="0.25">
      <c r="A43" s="8" t="s">
        <v>6213</v>
      </c>
      <c r="B43" s="1" t="s">
        <v>6214</v>
      </c>
      <c r="C43" s="1" t="s">
        <v>27</v>
      </c>
      <c r="D43" s="1"/>
      <c r="E43" s="1"/>
      <c r="F43" s="62"/>
    </row>
    <row r="44" spans="1:6" x14ac:dyDescent="0.25">
      <c r="A44" s="8" t="s">
        <v>6215</v>
      </c>
      <c r="B44" s="1" t="s">
        <v>6216</v>
      </c>
      <c r="C44" s="1" t="s">
        <v>4</v>
      </c>
      <c r="D44" s="1"/>
      <c r="E44" s="1"/>
      <c r="F44" s="62"/>
    </row>
    <row r="45" spans="1:6" x14ac:dyDescent="0.25">
      <c r="A45" s="8" t="s">
        <v>6215</v>
      </c>
      <c r="B45" s="1" t="s">
        <v>6216</v>
      </c>
      <c r="C45" s="1" t="s">
        <v>2618</v>
      </c>
      <c r="D45" s="1"/>
      <c r="E45" s="1"/>
      <c r="F45" s="62"/>
    </row>
    <row r="46" spans="1:6" x14ac:dyDescent="0.25">
      <c r="A46" s="8" t="s">
        <v>6217</v>
      </c>
      <c r="B46" s="1" t="s">
        <v>6218</v>
      </c>
      <c r="C46" s="1" t="s">
        <v>4</v>
      </c>
      <c r="D46" s="1"/>
      <c r="E46" s="1"/>
      <c r="F46" s="62"/>
    </row>
    <row r="47" spans="1:6" x14ac:dyDescent="0.25">
      <c r="A47" s="8" t="s">
        <v>6217</v>
      </c>
      <c r="B47" s="1" t="s">
        <v>6218</v>
      </c>
      <c r="C47" s="1" t="s">
        <v>4139</v>
      </c>
      <c r="D47" s="1"/>
      <c r="E47" s="1"/>
      <c r="F47" s="62"/>
    </row>
    <row r="48" spans="1:6" x14ac:dyDescent="0.25">
      <c r="A48" s="8" t="s">
        <v>6217</v>
      </c>
      <c r="B48" s="1" t="s">
        <v>6218</v>
      </c>
      <c r="C48" s="1" t="s">
        <v>2618</v>
      </c>
      <c r="D48" s="1"/>
      <c r="E48" s="1"/>
      <c r="F48" s="62"/>
    </row>
    <row r="49" spans="1:6" x14ac:dyDescent="0.25">
      <c r="A49" s="8" t="s">
        <v>6219</v>
      </c>
      <c r="B49" s="1" t="s">
        <v>6220</v>
      </c>
      <c r="C49" s="1" t="s">
        <v>4</v>
      </c>
      <c r="D49" s="1"/>
      <c r="E49" s="1"/>
      <c r="F49" s="62"/>
    </row>
    <row r="50" spans="1:6" x14ac:dyDescent="0.25">
      <c r="A50" s="8" t="s">
        <v>6219</v>
      </c>
      <c r="B50" s="1" t="s">
        <v>6220</v>
      </c>
      <c r="C50" s="1" t="s">
        <v>2618</v>
      </c>
      <c r="D50" s="1"/>
      <c r="E50" s="1"/>
      <c r="F50" s="62"/>
    </row>
    <row r="51" spans="1:6" x14ac:dyDescent="0.25">
      <c r="A51" s="8" t="s">
        <v>6221</v>
      </c>
      <c r="B51" s="1" t="s">
        <v>6222</v>
      </c>
      <c r="C51" s="1" t="s">
        <v>4</v>
      </c>
      <c r="D51" s="1"/>
      <c r="E51" s="1"/>
      <c r="F51" s="62"/>
    </row>
    <row r="52" spans="1:6" x14ac:dyDescent="0.25">
      <c r="A52" s="8" t="s">
        <v>6221</v>
      </c>
      <c r="B52" s="1" t="s">
        <v>6222</v>
      </c>
      <c r="C52" s="1" t="s">
        <v>2618</v>
      </c>
      <c r="D52" s="1"/>
      <c r="E52" s="1"/>
      <c r="F52" s="62"/>
    </row>
    <row r="53" spans="1:6" x14ac:dyDescent="0.25">
      <c r="A53" s="8" t="s">
        <v>6223</v>
      </c>
      <c r="B53" s="1" t="s">
        <v>6224</v>
      </c>
      <c r="C53" s="1" t="s">
        <v>4</v>
      </c>
      <c r="D53" s="1"/>
      <c r="E53" s="1"/>
      <c r="F53" s="62"/>
    </row>
    <row r="54" spans="1:6" x14ac:dyDescent="0.25">
      <c r="A54" s="8" t="s">
        <v>6223</v>
      </c>
      <c r="B54" s="1" t="s">
        <v>6224</v>
      </c>
      <c r="C54" s="1" t="s">
        <v>2618</v>
      </c>
      <c r="D54" s="1"/>
      <c r="E54" s="1"/>
      <c r="F54" s="62"/>
    </row>
    <row r="55" spans="1:6" x14ac:dyDescent="0.25">
      <c r="A55" s="8" t="s">
        <v>6225</v>
      </c>
      <c r="B55" s="1" t="s">
        <v>6226</v>
      </c>
      <c r="C55" s="1" t="s">
        <v>4</v>
      </c>
      <c r="D55" s="1"/>
      <c r="E55" s="1"/>
      <c r="F55" s="62"/>
    </row>
    <row r="56" spans="1:6" x14ac:dyDescent="0.25">
      <c r="A56" s="8" t="s">
        <v>6225</v>
      </c>
      <c r="B56" s="1" t="s">
        <v>6226</v>
      </c>
      <c r="C56" s="1" t="s">
        <v>2618</v>
      </c>
      <c r="D56" s="1"/>
      <c r="E56" s="1"/>
      <c r="F56" s="62"/>
    </row>
    <row r="57" spans="1:6" x14ac:dyDescent="0.25">
      <c r="A57" s="8" t="s">
        <v>6227</v>
      </c>
      <c r="B57" s="1" t="s">
        <v>6228</v>
      </c>
      <c r="C57" s="1" t="s">
        <v>14</v>
      </c>
      <c r="D57" s="1"/>
      <c r="E57" s="1"/>
      <c r="F57" s="62"/>
    </row>
    <row r="58" spans="1:6" x14ac:dyDescent="0.25">
      <c r="A58" s="8" t="s">
        <v>6229</v>
      </c>
      <c r="B58" s="1" t="s">
        <v>6230</v>
      </c>
      <c r="C58" s="1" t="s">
        <v>7</v>
      </c>
      <c r="D58" s="1"/>
      <c r="E58" s="1"/>
      <c r="F58" s="62"/>
    </row>
    <row r="59" spans="1:6" x14ac:dyDescent="0.25">
      <c r="A59" s="8" t="s">
        <v>6231</v>
      </c>
      <c r="B59" s="1" t="s">
        <v>6232</v>
      </c>
      <c r="C59" s="1" t="s">
        <v>7</v>
      </c>
      <c r="D59" s="1"/>
      <c r="E59" s="1"/>
      <c r="F59" s="62"/>
    </row>
    <row r="60" spans="1:6" x14ac:dyDescent="0.25">
      <c r="A60" s="8" t="s">
        <v>6233</v>
      </c>
      <c r="B60" s="1" t="s">
        <v>6234</v>
      </c>
      <c r="C60" s="1" t="s">
        <v>7</v>
      </c>
      <c r="D60" s="1"/>
      <c r="E60" s="1"/>
      <c r="F60" s="62"/>
    </row>
    <row r="61" spans="1:6" x14ac:dyDescent="0.25">
      <c r="A61" s="8" t="s">
        <v>6235</v>
      </c>
      <c r="B61" s="1" t="s">
        <v>6236</v>
      </c>
      <c r="C61" s="1" t="s">
        <v>7</v>
      </c>
      <c r="D61" s="1"/>
      <c r="E61" s="1"/>
      <c r="F61" s="62"/>
    </row>
    <row r="62" spans="1:6" x14ac:dyDescent="0.25">
      <c r="A62" s="8" t="s">
        <v>6237</v>
      </c>
      <c r="B62" s="1" t="s">
        <v>6238</v>
      </c>
      <c r="C62" s="1" t="s">
        <v>7</v>
      </c>
      <c r="D62" s="1"/>
      <c r="E62" s="1"/>
      <c r="F62" s="62"/>
    </row>
    <row r="63" spans="1:6" x14ac:dyDescent="0.25">
      <c r="A63" s="8" t="s">
        <v>6239</v>
      </c>
      <c r="B63" s="1" t="s">
        <v>6240</v>
      </c>
      <c r="C63" s="1" t="s">
        <v>7</v>
      </c>
      <c r="D63" s="1"/>
      <c r="E63" s="1"/>
      <c r="F63" s="62"/>
    </row>
    <row r="64" spans="1:6" x14ac:dyDescent="0.25">
      <c r="A64" s="8" t="s">
        <v>6241</v>
      </c>
      <c r="B64" s="1" t="s">
        <v>6242</v>
      </c>
      <c r="C64" s="1" t="s">
        <v>7</v>
      </c>
      <c r="D64" s="1"/>
      <c r="E64" s="1"/>
      <c r="F64" s="62"/>
    </row>
    <row r="65" spans="1:6" x14ac:dyDescent="0.25">
      <c r="A65" s="8" t="s">
        <v>6243</v>
      </c>
      <c r="B65" s="1" t="s">
        <v>6244</v>
      </c>
      <c r="C65" s="1" t="s">
        <v>27</v>
      </c>
      <c r="D65" s="1"/>
      <c r="E65" s="1"/>
      <c r="F65" s="62"/>
    </row>
    <row r="66" spans="1:6" x14ac:dyDescent="0.25">
      <c r="A66" s="8" t="s">
        <v>6245</v>
      </c>
      <c r="B66" s="1" t="s">
        <v>6246</v>
      </c>
      <c r="C66" s="1" t="s">
        <v>7</v>
      </c>
      <c r="D66" s="1"/>
      <c r="E66" s="1"/>
      <c r="F66" s="62"/>
    </row>
    <row r="67" spans="1:6" x14ac:dyDescent="0.25">
      <c r="A67" s="8" t="s">
        <v>6247</v>
      </c>
      <c r="B67" s="1" t="s">
        <v>6248</v>
      </c>
      <c r="C67" s="1" t="s">
        <v>14</v>
      </c>
      <c r="D67" s="1"/>
      <c r="E67" s="1"/>
      <c r="F67" s="62"/>
    </row>
    <row r="68" spans="1:6" x14ac:dyDescent="0.25">
      <c r="A68" s="8" t="s">
        <v>6249</v>
      </c>
      <c r="B68" s="1" t="s">
        <v>6250</v>
      </c>
      <c r="C68" s="1" t="s">
        <v>7</v>
      </c>
      <c r="D68" s="1"/>
      <c r="E68" s="1"/>
      <c r="F68" s="62"/>
    </row>
    <row r="69" spans="1:6" x14ac:dyDescent="0.25">
      <c r="A69" s="8" t="s">
        <v>6251</v>
      </c>
      <c r="B69" s="1" t="s">
        <v>6252</v>
      </c>
      <c r="C69" s="1" t="s">
        <v>7</v>
      </c>
      <c r="D69" s="1"/>
      <c r="E69" s="1"/>
      <c r="F69" s="62"/>
    </row>
    <row r="70" spans="1:6" x14ac:dyDescent="0.25">
      <c r="A70" s="8" t="s">
        <v>6253</v>
      </c>
      <c r="B70" s="1" t="s">
        <v>6254</v>
      </c>
      <c r="C70" s="1" t="s">
        <v>7</v>
      </c>
      <c r="D70" s="1"/>
      <c r="E70" s="1"/>
      <c r="F70" s="62"/>
    </row>
    <row r="71" spans="1:6" x14ac:dyDescent="0.25">
      <c r="A71" s="8" t="s">
        <v>6255</v>
      </c>
      <c r="B71" s="1" t="s">
        <v>6256</v>
      </c>
      <c r="C71" s="1" t="s">
        <v>27</v>
      </c>
      <c r="D71" s="1"/>
      <c r="E71" s="1"/>
      <c r="F71" s="62"/>
    </row>
    <row r="72" spans="1:6" x14ac:dyDescent="0.25">
      <c r="A72" s="8" t="s">
        <v>6257</v>
      </c>
      <c r="B72" s="1" t="s">
        <v>6258</v>
      </c>
      <c r="C72" s="1" t="s">
        <v>27</v>
      </c>
      <c r="D72" s="1"/>
      <c r="E72" s="1"/>
      <c r="F72" s="62"/>
    </row>
    <row r="73" spans="1:6" x14ac:dyDescent="0.25">
      <c r="A73" s="8" t="s">
        <v>6259</v>
      </c>
      <c r="B73" s="1" t="s">
        <v>6260</v>
      </c>
      <c r="C73" s="1" t="s">
        <v>7</v>
      </c>
      <c r="D73" s="1"/>
      <c r="E73" s="1"/>
      <c r="F73" s="62"/>
    </row>
    <row r="74" spans="1:6" x14ac:dyDescent="0.25">
      <c r="A74" s="8" t="s">
        <v>6261</v>
      </c>
      <c r="B74" s="1" t="s">
        <v>6262</v>
      </c>
      <c r="C74" s="1" t="s">
        <v>14</v>
      </c>
      <c r="D74" s="1"/>
      <c r="E74" s="1"/>
      <c r="F74" s="62"/>
    </row>
    <row r="75" spans="1:6" x14ac:dyDescent="0.25">
      <c r="A75" s="8" t="s">
        <v>6263</v>
      </c>
      <c r="B75" s="1" t="s">
        <v>6264</v>
      </c>
      <c r="C75" s="1" t="s">
        <v>7</v>
      </c>
      <c r="D75" s="1"/>
      <c r="E75" s="1"/>
      <c r="F75" s="62"/>
    </row>
    <row r="76" spans="1:6" x14ac:dyDescent="0.25">
      <c r="A76" s="8" t="s">
        <v>6265</v>
      </c>
      <c r="B76" s="1" t="s">
        <v>6266</v>
      </c>
      <c r="C76" s="1" t="s">
        <v>14</v>
      </c>
      <c r="D76" s="1"/>
      <c r="E76" s="1"/>
      <c r="F76" s="62"/>
    </row>
    <row r="77" spans="1:6" x14ac:dyDescent="0.25">
      <c r="A77" s="8" t="s">
        <v>6267</v>
      </c>
      <c r="B77" s="1" t="s">
        <v>6268</v>
      </c>
      <c r="C77" s="1" t="s">
        <v>7</v>
      </c>
      <c r="D77" s="1"/>
      <c r="E77" s="1"/>
      <c r="F77" s="62"/>
    </row>
    <row r="78" spans="1:6" x14ac:dyDescent="0.25">
      <c r="A78" s="8" t="s">
        <v>6269</v>
      </c>
      <c r="B78" s="1" t="s">
        <v>6270</v>
      </c>
      <c r="C78" s="1" t="s">
        <v>7</v>
      </c>
      <c r="D78" s="1"/>
      <c r="E78" s="1"/>
      <c r="F78" s="62"/>
    </row>
    <row r="79" spans="1:6" x14ac:dyDescent="0.25">
      <c r="A79" s="8" t="s">
        <v>6271</v>
      </c>
      <c r="B79" s="1" t="s">
        <v>6272</v>
      </c>
      <c r="C79" s="1" t="s">
        <v>7</v>
      </c>
      <c r="D79" s="1"/>
      <c r="E79" s="1"/>
      <c r="F79" s="62"/>
    </row>
    <row r="80" spans="1:6" x14ac:dyDescent="0.25">
      <c r="A80" s="8" t="s">
        <v>6273</v>
      </c>
      <c r="B80" s="1" t="s">
        <v>6274</v>
      </c>
      <c r="C80" s="1" t="s">
        <v>27</v>
      </c>
      <c r="D80" s="1"/>
      <c r="E80" s="1"/>
      <c r="F80" s="62"/>
    </row>
    <row r="81" spans="1:6" x14ac:dyDescent="0.25">
      <c r="A81" s="8" t="s">
        <v>6275</v>
      </c>
      <c r="B81" s="1" t="s">
        <v>6276</v>
      </c>
      <c r="C81" s="1" t="s">
        <v>7</v>
      </c>
      <c r="D81" s="1"/>
      <c r="E81" s="1"/>
      <c r="F81" s="62"/>
    </row>
    <row r="82" spans="1:6" x14ac:dyDescent="0.25">
      <c r="A82" s="8" t="s">
        <v>6277</v>
      </c>
      <c r="B82" s="1" t="s">
        <v>6278</v>
      </c>
      <c r="C82" s="1" t="s">
        <v>7</v>
      </c>
      <c r="D82" s="1"/>
      <c r="E82" s="1"/>
      <c r="F82" s="62"/>
    </row>
    <row r="83" spans="1:6" x14ac:dyDescent="0.25">
      <c r="A83" s="8" t="s">
        <v>6279</v>
      </c>
      <c r="B83" s="1" t="s">
        <v>6280</v>
      </c>
      <c r="C83" s="1" t="s">
        <v>7</v>
      </c>
      <c r="D83" s="1"/>
      <c r="E83" s="1"/>
      <c r="F83" s="62"/>
    </row>
    <row r="84" spans="1:6" x14ac:dyDescent="0.25">
      <c r="A84" s="8" t="s">
        <v>6281</v>
      </c>
      <c r="B84" s="1" t="s">
        <v>6282</v>
      </c>
      <c r="C84" s="1" t="s">
        <v>27</v>
      </c>
      <c r="D84" s="1"/>
      <c r="E84" s="1"/>
      <c r="F84" s="62"/>
    </row>
    <row r="85" spans="1:6" x14ac:dyDescent="0.25">
      <c r="A85" s="8" t="s">
        <v>6283</v>
      </c>
      <c r="B85" s="1" t="s">
        <v>6284</v>
      </c>
      <c r="C85" s="1" t="s">
        <v>14</v>
      </c>
      <c r="D85" s="1"/>
      <c r="E85" s="1"/>
      <c r="F85" s="62"/>
    </row>
    <row r="86" spans="1:6" x14ac:dyDescent="0.25">
      <c r="A86" s="8" t="s">
        <v>6285</v>
      </c>
      <c r="B86" s="1" t="s">
        <v>6286</v>
      </c>
      <c r="C86" s="1" t="s">
        <v>7</v>
      </c>
      <c r="D86" s="1"/>
      <c r="E86" s="1"/>
      <c r="F86" s="62"/>
    </row>
    <row r="87" spans="1:6" x14ac:dyDescent="0.25">
      <c r="A87" s="8" t="s">
        <v>6287</v>
      </c>
      <c r="B87" s="1" t="s">
        <v>6288</v>
      </c>
      <c r="C87" s="1" t="s">
        <v>7</v>
      </c>
      <c r="D87" s="1"/>
      <c r="E87" s="1"/>
      <c r="F87" s="62"/>
    </row>
    <row r="88" spans="1:6" x14ac:dyDescent="0.25">
      <c r="A88" s="8" t="s">
        <v>6289</v>
      </c>
      <c r="B88" s="1" t="s">
        <v>6290</v>
      </c>
      <c r="C88" s="1" t="s">
        <v>7</v>
      </c>
      <c r="D88" s="1"/>
      <c r="E88" s="1"/>
      <c r="F88" s="62"/>
    </row>
    <row r="89" spans="1:6" x14ac:dyDescent="0.25">
      <c r="A89" s="8" t="s">
        <v>6291</v>
      </c>
      <c r="B89" s="1" t="s">
        <v>6292</v>
      </c>
      <c r="C89" s="1" t="s">
        <v>14</v>
      </c>
      <c r="D89" s="1"/>
      <c r="E89" s="1"/>
      <c r="F89" s="62"/>
    </row>
    <row r="90" spans="1:6" x14ac:dyDescent="0.25">
      <c r="A90" s="8" t="s">
        <v>6293</v>
      </c>
      <c r="B90" s="1" t="s">
        <v>6294</v>
      </c>
      <c r="C90" s="1" t="s">
        <v>7</v>
      </c>
      <c r="D90" s="1"/>
      <c r="E90" s="1"/>
      <c r="F90" s="62"/>
    </row>
    <row r="91" spans="1:6" x14ac:dyDescent="0.25">
      <c r="A91" s="8" t="s">
        <v>6295</v>
      </c>
      <c r="B91" s="1" t="s">
        <v>6296</v>
      </c>
      <c r="C91" s="1" t="s">
        <v>7</v>
      </c>
      <c r="D91" s="1"/>
      <c r="E91" s="1"/>
      <c r="F91" s="62"/>
    </row>
    <row r="92" spans="1:6" x14ac:dyDescent="0.25">
      <c r="A92" s="8" t="s">
        <v>6297</v>
      </c>
      <c r="B92" s="1" t="s">
        <v>6298</v>
      </c>
      <c r="C92" s="1" t="s">
        <v>7</v>
      </c>
      <c r="D92" s="1"/>
      <c r="E92" s="1"/>
      <c r="F92" s="62"/>
    </row>
    <row r="93" spans="1:6" x14ac:dyDescent="0.25">
      <c r="A93" s="8" t="s">
        <v>6299</v>
      </c>
      <c r="B93" s="1" t="s">
        <v>6300</v>
      </c>
      <c r="C93" s="1" t="s">
        <v>1</v>
      </c>
      <c r="D93" s="1"/>
      <c r="E93" s="1"/>
      <c r="F93" s="62"/>
    </row>
    <row r="94" spans="1:6" x14ac:dyDescent="0.25">
      <c r="A94" s="8" t="s">
        <v>6301</v>
      </c>
      <c r="B94" s="1" t="s">
        <v>6302</v>
      </c>
      <c r="C94" s="1" t="s">
        <v>4</v>
      </c>
      <c r="D94" s="1"/>
      <c r="E94" s="1"/>
      <c r="F94" s="62"/>
    </row>
    <row r="95" spans="1:6" x14ac:dyDescent="0.25">
      <c r="A95" s="8" t="s">
        <v>6301</v>
      </c>
      <c r="B95" s="1" t="s">
        <v>6302</v>
      </c>
      <c r="C95" s="1" t="s">
        <v>2618</v>
      </c>
      <c r="D95" s="1"/>
      <c r="E95" s="1"/>
      <c r="F95" s="62"/>
    </row>
    <row r="96" spans="1:6" x14ac:dyDescent="0.25">
      <c r="A96" s="8" t="s">
        <v>6303</v>
      </c>
      <c r="B96" s="1" t="s">
        <v>6304</v>
      </c>
      <c r="C96" s="1" t="s">
        <v>14</v>
      </c>
      <c r="D96" s="1"/>
      <c r="E96" s="1"/>
      <c r="F96" s="62"/>
    </row>
    <row r="97" spans="1:6" x14ac:dyDescent="0.25">
      <c r="A97" s="8" t="s">
        <v>6305</v>
      </c>
      <c r="B97" s="1" t="s">
        <v>6306</v>
      </c>
      <c r="C97" s="1" t="s">
        <v>1</v>
      </c>
      <c r="D97" s="1"/>
      <c r="E97" s="1"/>
      <c r="F97" s="62"/>
    </row>
    <row r="98" spans="1:6" x14ac:dyDescent="0.25">
      <c r="A98" s="8" t="s">
        <v>6307</v>
      </c>
      <c r="B98" s="1" t="s">
        <v>6308</v>
      </c>
      <c r="C98" s="1" t="s">
        <v>14</v>
      </c>
      <c r="D98" s="1"/>
      <c r="E98" s="1"/>
      <c r="F98" s="62"/>
    </row>
    <row r="99" spans="1:6" x14ac:dyDescent="0.25">
      <c r="A99" s="8" t="s">
        <v>6309</v>
      </c>
      <c r="B99" s="1" t="s">
        <v>6310</v>
      </c>
      <c r="C99" s="1" t="s">
        <v>14</v>
      </c>
      <c r="D99" s="1"/>
      <c r="E99" s="1"/>
      <c r="F99" s="62"/>
    </row>
    <row r="100" spans="1:6" x14ac:dyDescent="0.25">
      <c r="A100" s="8" t="s">
        <v>6311</v>
      </c>
      <c r="B100" s="1" t="s">
        <v>6312</v>
      </c>
      <c r="C100" s="1" t="s">
        <v>1</v>
      </c>
      <c r="D100" s="1"/>
      <c r="E100" s="1"/>
      <c r="F100" s="62"/>
    </row>
    <row r="101" spans="1:6" x14ac:dyDescent="0.25">
      <c r="A101" s="8" t="s">
        <v>6313</v>
      </c>
      <c r="B101" s="1" t="s">
        <v>6314</v>
      </c>
      <c r="C101" s="1" t="s">
        <v>1</v>
      </c>
      <c r="D101" s="1"/>
      <c r="E101" s="1"/>
      <c r="F101" s="62"/>
    </row>
    <row r="102" spans="1:6" x14ac:dyDescent="0.25">
      <c r="A102" s="8" t="s">
        <v>6315</v>
      </c>
      <c r="B102" s="1" t="s">
        <v>6316</v>
      </c>
      <c r="C102" s="1" t="s">
        <v>1</v>
      </c>
      <c r="D102" s="1"/>
      <c r="E102" s="1"/>
      <c r="F102" s="62"/>
    </row>
    <row r="103" spans="1:6" x14ac:dyDescent="0.25">
      <c r="A103" s="8" t="s">
        <v>6317</v>
      </c>
      <c r="B103" s="1" t="s">
        <v>6318</v>
      </c>
      <c r="C103" s="1" t="s">
        <v>27</v>
      </c>
      <c r="D103" s="1"/>
      <c r="E103" s="1"/>
      <c r="F103" s="62"/>
    </row>
    <row r="104" spans="1:6" x14ac:dyDescent="0.25">
      <c r="A104" s="8" t="s">
        <v>6319</v>
      </c>
      <c r="B104" s="1" t="s">
        <v>6320</v>
      </c>
      <c r="C104" s="1" t="s">
        <v>27</v>
      </c>
      <c r="D104" s="1"/>
      <c r="E104" s="1"/>
      <c r="F104" s="62"/>
    </row>
    <row r="105" spans="1:6" x14ac:dyDescent="0.25">
      <c r="A105" s="8" t="s">
        <v>6321</v>
      </c>
      <c r="B105" s="1" t="s">
        <v>6322</v>
      </c>
      <c r="C105" s="1" t="s">
        <v>27</v>
      </c>
      <c r="D105" s="1"/>
      <c r="E105" s="1"/>
      <c r="F105" s="62"/>
    </row>
    <row r="106" spans="1:6" x14ac:dyDescent="0.25">
      <c r="A106" s="8" t="s">
        <v>6323</v>
      </c>
      <c r="B106" s="1" t="s">
        <v>6324</v>
      </c>
      <c r="C106" s="1" t="s">
        <v>27</v>
      </c>
      <c r="D106" s="1"/>
      <c r="E106" s="1"/>
      <c r="F106" s="62"/>
    </row>
    <row r="107" spans="1:6" x14ac:dyDescent="0.25">
      <c r="A107" s="8" t="s">
        <v>6325</v>
      </c>
      <c r="B107" s="1" t="s">
        <v>6326</v>
      </c>
      <c r="C107" s="1" t="s">
        <v>27</v>
      </c>
      <c r="D107" s="1"/>
      <c r="E107" s="1"/>
      <c r="F107" s="62"/>
    </row>
    <row r="108" spans="1:6" x14ac:dyDescent="0.25">
      <c r="A108" s="8" t="s">
        <v>6327</v>
      </c>
      <c r="B108" s="1" t="s">
        <v>6328</v>
      </c>
      <c r="C108" s="1" t="s">
        <v>1</v>
      </c>
      <c r="D108" s="1"/>
      <c r="E108" s="1"/>
      <c r="F108" s="62"/>
    </row>
    <row r="109" spans="1:6" x14ac:dyDescent="0.25">
      <c r="A109" s="8" t="s">
        <v>6329</v>
      </c>
      <c r="B109" s="1" t="s">
        <v>6330</v>
      </c>
      <c r="C109" s="1" t="s">
        <v>1</v>
      </c>
      <c r="D109" s="1"/>
      <c r="E109" s="1"/>
      <c r="F109" s="62"/>
    </row>
    <row r="110" spans="1:6" x14ac:dyDescent="0.25">
      <c r="A110" s="8" t="s">
        <v>6331</v>
      </c>
      <c r="B110" s="1" t="s">
        <v>6332</v>
      </c>
      <c r="C110" s="1" t="s">
        <v>1</v>
      </c>
      <c r="D110" s="1"/>
      <c r="E110" s="1"/>
      <c r="F110" s="62"/>
    </row>
    <row r="111" spans="1:6" x14ac:dyDescent="0.25">
      <c r="A111" s="8" t="s">
        <v>6333</v>
      </c>
      <c r="B111" s="1" t="s">
        <v>6334</v>
      </c>
      <c r="C111" s="1" t="s">
        <v>27</v>
      </c>
      <c r="D111" s="1"/>
      <c r="E111" s="1"/>
      <c r="F111" s="62"/>
    </row>
    <row r="112" spans="1:6" x14ac:dyDescent="0.25">
      <c r="A112" s="8" t="s">
        <v>6335</v>
      </c>
      <c r="B112" s="1" t="s">
        <v>6336</v>
      </c>
      <c r="C112" s="1" t="s">
        <v>27</v>
      </c>
      <c r="D112" s="1"/>
      <c r="E112" s="1"/>
      <c r="F112" s="62"/>
    </row>
    <row r="113" spans="1:6" x14ac:dyDescent="0.25">
      <c r="A113" s="8" t="s">
        <v>6337</v>
      </c>
      <c r="B113" s="1" t="s">
        <v>6338</v>
      </c>
      <c r="C113" s="1" t="s">
        <v>14</v>
      </c>
      <c r="D113" s="1" t="s">
        <v>10649</v>
      </c>
      <c r="E113" s="1"/>
      <c r="F113" s="62"/>
    </row>
    <row r="114" spans="1:6" x14ac:dyDescent="0.25">
      <c r="A114" s="8" t="s">
        <v>6339</v>
      </c>
      <c r="B114" s="1" t="s">
        <v>6340</v>
      </c>
      <c r="C114" s="1" t="s">
        <v>14</v>
      </c>
      <c r="D114" s="1" t="s">
        <v>10649</v>
      </c>
      <c r="E114" s="1"/>
      <c r="F114" s="62"/>
    </row>
    <row r="115" spans="1:6" ht="15.75" thickBot="1" x14ac:dyDescent="0.3">
      <c r="A115" s="10" t="s">
        <v>6341</v>
      </c>
      <c r="B115" s="11" t="s">
        <v>6138</v>
      </c>
      <c r="C115" s="11" t="s">
        <v>4</v>
      </c>
      <c r="D115" s="11" t="s">
        <v>10649</v>
      </c>
      <c r="E115" s="11"/>
      <c r="F115" s="63"/>
    </row>
    <row r="116" spans="1:6" x14ac:dyDescent="0.25">
      <c r="A116" s="13" t="s">
        <v>6342</v>
      </c>
      <c r="B116" s="2" t="s">
        <v>6343</v>
      </c>
      <c r="C116" s="2" t="s">
        <v>14</v>
      </c>
      <c r="D116" s="2"/>
      <c r="E116" s="2"/>
      <c r="F116" s="64"/>
    </row>
    <row r="117" spans="1:6" x14ac:dyDescent="0.25">
      <c r="A117" s="8" t="s">
        <v>6344</v>
      </c>
      <c r="B117" s="1" t="s">
        <v>6345</v>
      </c>
      <c r="C117" s="1" t="s">
        <v>7</v>
      </c>
      <c r="D117" s="1"/>
      <c r="E117" s="1"/>
      <c r="F117" s="62"/>
    </row>
    <row r="118" spans="1:6" x14ac:dyDescent="0.25">
      <c r="A118" s="8" t="s">
        <v>6346</v>
      </c>
      <c r="B118" s="1" t="s">
        <v>6347</v>
      </c>
      <c r="C118" s="1" t="s">
        <v>27</v>
      </c>
      <c r="D118" s="1"/>
      <c r="E118" s="1"/>
      <c r="F118" s="62"/>
    </row>
    <row r="119" spans="1:6" x14ac:dyDescent="0.25">
      <c r="A119" s="8" t="s">
        <v>6348</v>
      </c>
      <c r="B119" s="1" t="s">
        <v>6349</v>
      </c>
      <c r="C119" s="1" t="s">
        <v>4</v>
      </c>
      <c r="D119" s="1"/>
      <c r="E119" s="1"/>
      <c r="F119" s="62"/>
    </row>
    <row r="120" spans="1:6" x14ac:dyDescent="0.25">
      <c r="A120" s="8" t="s">
        <v>6348</v>
      </c>
      <c r="B120" s="1" t="s">
        <v>6349</v>
      </c>
      <c r="C120" s="1" t="s">
        <v>2618</v>
      </c>
      <c r="D120" s="1"/>
      <c r="E120" s="1"/>
      <c r="F120" s="62"/>
    </row>
    <row r="121" spans="1:6" x14ac:dyDescent="0.25">
      <c r="A121" s="8" t="s">
        <v>6350</v>
      </c>
      <c r="B121" s="1" t="s">
        <v>6351</v>
      </c>
      <c r="C121" s="1" t="s">
        <v>7</v>
      </c>
      <c r="D121" s="1"/>
      <c r="E121" s="1"/>
      <c r="F121" s="62"/>
    </row>
    <row r="122" spans="1:6" x14ac:dyDescent="0.25">
      <c r="A122" s="8" t="s">
        <v>6352</v>
      </c>
      <c r="B122" s="1" t="s">
        <v>6353</v>
      </c>
      <c r="C122" s="1" t="s">
        <v>7</v>
      </c>
      <c r="D122" s="1"/>
      <c r="E122" s="1"/>
      <c r="F122" s="62"/>
    </row>
    <row r="123" spans="1:6" x14ac:dyDescent="0.25">
      <c r="A123" s="8" t="s">
        <v>6354</v>
      </c>
      <c r="B123" s="1" t="s">
        <v>6355</v>
      </c>
      <c r="C123" s="1" t="s">
        <v>7</v>
      </c>
      <c r="D123" s="1"/>
      <c r="E123" s="1"/>
      <c r="F123" s="62"/>
    </row>
    <row r="124" spans="1:6" x14ac:dyDescent="0.25">
      <c r="A124" s="8" t="s">
        <v>6356</v>
      </c>
      <c r="B124" s="1" t="s">
        <v>6357</v>
      </c>
      <c r="C124" s="1" t="s">
        <v>7</v>
      </c>
      <c r="D124" s="1"/>
      <c r="E124" s="1"/>
      <c r="F124" s="62"/>
    </row>
    <row r="125" spans="1:6" x14ac:dyDescent="0.25">
      <c r="A125" s="8" t="s">
        <v>6358</v>
      </c>
      <c r="B125" s="1" t="s">
        <v>6359</v>
      </c>
      <c r="C125" s="1" t="s">
        <v>27</v>
      </c>
      <c r="D125" s="1"/>
      <c r="E125" s="1"/>
      <c r="F125" s="62"/>
    </row>
    <row r="126" spans="1:6" x14ac:dyDescent="0.25">
      <c r="A126" s="8" t="s">
        <v>6360</v>
      </c>
      <c r="B126" s="1" t="s">
        <v>6361</v>
      </c>
      <c r="C126" s="1" t="s">
        <v>14</v>
      </c>
      <c r="D126" s="1"/>
      <c r="E126" s="1"/>
      <c r="F126" s="62"/>
    </row>
    <row r="127" spans="1:6" x14ac:dyDescent="0.25">
      <c r="A127" s="8" t="s">
        <v>6362</v>
      </c>
      <c r="B127" s="1" t="s">
        <v>6363</v>
      </c>
      <c r="C127" s="1" t="s">
        <v>7</v>
      </c>
      <c r="D127" s="1"/>
      <c r="E127" s="1"/>
      <c r="F127" s="62"/>
    </row>
    <row r="128" spans="1:6" x14ac:dyDescent="0.25">
      <c r="A128" s="8" t="s">
        <v>6364</v>
      </c>
      <c r="B128" s="1" t="s">
        <v>6365</v>
      </c>
      <c r="C128" s="1" t="s">
        <v>7</v>
      </c>
      <c r="D128" s="1"/>
      <c r="E128" s="1"/>
      <c r="F128" s="62"/>
    </row>
    <row r="129" spans="1:6" x14ac:dyDescent="0.25">
      <c r="A129" s="8" t="s">
        <v>6366</v>
      </c>
      <c r="B129" s="1" t="s">
        <v>6367</v>
      </c>
      <c r="C129" s="1" t="s">
        <v>14</v>
      </c>
      <c r="D129" s="1"/>
      <c r="E129" s="1"/>
      <c r="F129" s="62"/>
    </row>
    <row r="130" spans="1:6" x14ac:dyDescent="0.25">
      <c r="A130" s="8" t="s">
        <v>6368</v>
      </c>
      <c r="B130" s="1" t="s">
        <v>6369</v>
      </c>
      <c r="C130" s="1" t="s">
        <v>7</v>
      </c>
      <c r="D130" s="1"/>
      <c r="E130" s="1"/>
      <c r="F130" s="62"/>
    </row>
    <row r="131" spans="1:6" x14ac:dyDescent="0.25">
      <c r="A131" s="8" t="s">
        <v>6370</v>
      </c>
      <c r="B131" s="1" t="s">
        <v>6371</v>
      </c>
      <c r="C131" s="1" t="s">
        <v>27</v>
      </c>
      <c r="D131" s="1"/>
      <c r="E131" s="1"/>
      <c r="F131" s="62"/>
    </row>
    <row r="132" spans="1:6" x14ac:dyDescent="0.25">
      <c r="A132" s="8" t="s">
        <v>6372</v>
      </c>
      <c r="B132" s="1" t="s">
        <v>6373</v>
      </c>
      <c r="C132" s="1" t="s">
        <v>27</v>
      </c>
      <c r="D132" s="1"/>
      <c r="E132" s="1"/>
      <c r="F132" s="62"/>
    </row>
    <row r="133" spans="1:6" x14ac:dyDescent="0.25">
      <c r="A133" s="8" t="s">
        <v>6374</v>
      </c>
      <c r="B133" s="1" t="s">
        <v>6375</v>
      </c>
      <c r="C133" s="1" t="s">
        <v>27</v>
      </c>
      <c r="D133" s="1"/>
      <c r="E133" s="1"/>
      <c r="F133" s="62"/>
    </row>
    <row r="134" spans="1:6" x14ac:dyDescent="0.25">
      <c r="A134" s="8" t="s">
        <v>6376</v>
      </c>
      <c r="B134" s="1" t="s">
        <v>6377</v>
      </c>
      <c r="C134" s="1" t="s">
        <v>7</v>
      </c>
      <c r="D134" s="1"/>
      <c r="E134" s="1"/>
      <c r="F134" s="62"/>
    </row>
    <row r="135" spans="1:6" x14ac:dyDescent="0.25">
      <c r="A135" s="8" t="s">
        <v>6378</v>
      </c>
      <c r="B135" s="1" t="s">
        <v>6379</v>
      </c>
      <c r="C135" s="1" t="s">
        <v>14</v>
      </c>
      <c r="D135" s="1"/>
      <c r="E135" s="1"/>
      <c r="F135" s="62"/>
    </row>
    <row r="136" spans="1:6" x14ac:dyDescent="0.25">
      <c r="A136" s="8" t="s">
        <v>6380</v>
      </c>
      <c r="B136" s="1" t="s">
        <v>6381</v>
      </c>
      <c r="C136" s="1" t="s">
        <v>7</v>
      </c>
      <c r="D136" s="1"/>
      <c r="E136" s="1"/>
      <c r="F136" s="62"/>
    </row>
    <row r="137" spans="1:6" x14ac:dyDescent="0.25">
      <c r="A137" s="8" t="s">
        <v>6382</v>
      </c>
      <c r="B137" s="1" t="s">
        <v>6383</v>
      </c>
      <c r="C137" s="1" t="s">
        <v>7</v>
      </c>
      <c r="D137" s="1"/>
      <c r="E137" s="1"/>
      <c r="F137" s="62"/>
    </row>
    <row r="138" spans="1:6" x14ac:dyDescent="0.25">
      <c r="A138" s="8" t="s">
        <v>6384</v>
      </c>
      <c r="B138" s="1" t="s">
        <v>6385</v>
      </c>
      <c r="C138" s="1" t="s">
        <v>7</v>
      </c>
      <c r="D138" s="1"/>
      <c r="E138" s="1"/>
      <c r="F138" s="62"/>
    </row>
    <row r="139" spans="1:6" x14ac:dyDescent="0.25">
      <c r="A139" s="8" t="s">
        <v>6386</v>
      </c>
      <c r="B139" s="1" t="s">
        <v>6387</v>
      </c>
      <c r="C139" s="1" t="s">
        <v>27</v>
      </c>
      <c r="D139" s="1"/>
      <c r="E139" s="1"/>
      <c r="F139" s="62"/>
    </row>
    <row r="140" spans="1:6" x14ac:dyDescent="0.25">
      <c r="A140" s="8" t="s">
        <v>6388</v>
      </c>
      <c r="B140" s="1" t="s">
        <v>6389</v>
      </c>
      <c r="C140" s="1" t="s">
        <v>27</v>
      </c>
      <c r="D140" s="1"/>
      <c r="E140" s="1"/>
      <c r="F140" s="62"/>
    </row>
    <row r="141" spans="1:6" x14ac:dyDescent="0.25">
      <c r="A141" s="8" t="s">
        <v>6390</v>
      </c>
      <c r="B141" s="1" t="s">
        <v>6391</v>
      </c>
      <c r="C141" s="1" t="s">
        <v>7</v>
      </c>
      <c r="D141" s="1"/>
      <c r="E141" s="1"/>
      <c r="F141" s="62"/>
    </row>
    <row r="142" spans="1:6" x14ac:dyDescent="0.25">
      <c r="A142" s="8" t="s">
        <v>6392</v>
      </c>
      <c r="B142" s="1" t="s">
        <v>6393</v>
      </c>
      <c r="C142" s="1" t="s">
        <v>14</v>
      </c>
      <c r="D142" s="1"/>
      <c r="E142" s="1"/>
      <c r="F142" s="62"/>
    </row>
    <row r="143" spans="1:6" x14ac:dyDescent="0.25">
      <c r="A143" s="8" t="s">
        <v>6394</v>
      </c>
      <c r="B143" s="1" t="s">
        <v>6395</v>
      </c>
      <c r="C143" s="1" t="s">
        <v>7</v>
      </c>
      <c r="D143" s="1"/>
      <c r="E143" s="1"/>
      <c r="F143" s="62"/>
    </row>
    <row r="144" spans="1:6" x14ac:dyDescent="0.25">
      <c r="A144" s="8" t="s">
        <v>6396</v>
      </c>
      <c r="B144" s="1" t="s">
        <v>6397</v>
      </c>
      <c r="C144" s="1" t="s">
        <v>7</v>
      </c>
      <c r="D144" s="1"/>
      <c r="E144" s="1"/>
      <c r="F144" s="62"/>
    </row>
    <row r="145" spans="1:6" x14ac:dyDescent="0.25">
      <c r="A145" s="8" t="s">
        <v>6398</v>
      </c>
      <c r="B145" s="1" t="s">
        <v>6399</v>
      </c>
      <c r="C145" s="1" t="s">
        <v>7</v>
      </c>
      <c r="D145" s="1"/>
      <c r="E145" s="1"/>
      <c r="F145" s="62"/>
    </row>
    <row r="146" spans="1:6" x14ac:dyDescent="0.25">
      <c r="A146" s="8" t="s">
        <v>6400</v>
      </c>
      <c r="B146" s="1" t="s">
        <v>6401</v>
      </c>
      <c r="C146" s="1" t="s">
        <v>7</v>
      </c>
      <c r="D146" s="1"/>
      <c r="E146" s="1"/>
      <c r="F146" s="62"/>
    </row>
    <row r="147" spans="1:6" x14ac:dyDescent="0.25">
      <c r="A147" s="8" t="s">
        <v>6402</v>
      </c>
      <c r="B147" s="1" t="s">
        <v>6403</v>
      </c>
      <c r="C147" s="1" t="s">
        <v>27</v>
      </c>
      <c r="D147" s="1"/>
      <c r="E147" s="1"/>
      <c r="F147" s="62"/>
    </row>
    <row r="148" spans="1:6" x14ac:dyDescent="0.25">
      <c r="A148" s="8" t="s">
        <v>6404</v>
      </c>
      <c r="B148" s="1" t="s">
        <v>6405</v>
      </c>
      <c r="C148" s="1" t="s">
        <v>7</v>
      </c>
      <c r="D148" s="1"/>
      <c r="E148" s="1"/>
      <c r="F148" s="62"/>
    </row>
    <row r="149" spans="1:6" x14ac:dyDescent="0.25">
      <c r="A149" s="8" t="s">
        <v>6406</v>
      </c>
      <c r="B149" s="1" t="s">
        <v>6407</v>
      </c>
      <c r="C149" s="1" t="s">
        <v>7</v>
      </c>
      <c r="D149" s="1"/>
      <c r="E149" s="1"/>
      <c r="F149" s="62"/>
    </row>
    <row r="150" spans="1:6" x14ac:dyDescent="0.25">
      <c r="A150" s="8" t="s">
        <v>6408</v>
      </c>
      <c r="B150" s="1" t="s">
        <v>6409</v>
      </c>
      <c r="C150" s="1" t="s">
        <v>7</v>
      </c>
      <c r="D150" s="1"/>
      <c r="E150" s="1"/>
      <c r="F150" s="62"/>
    </row>
    <row r="151" spans="1:6" x14ac:dyDescent="0.25">
      <c r="A151" s="8" t="s">
        <v>6410</v>
      </c>
      <c r="B151" s="1" t="s">
        <v>6411</v>
      </c>
      <c r="C151" s="1" t="s">
        <v>7</v>
      </c>
      <c r="D151" s="1"/>
      <c r="E151" s="1"/>
      <c r="F151" s="62"/>
    </row>
    <row r="152" spans="1:6" x14ac:dyDescent="0.25">
      <c r="A152" s="8" t="s">
        <v>6412</v>
      </c>
      <c r="B152" s="1" t="s">
        <v>6413</v>
      </c>
      <c r="C152" s="1" t="s">
        <v>27</v>
      </c>
      <c r="D152" s="1"/>
      <c r="E152" s="1"/>
      <c r="F152" s="62"/>
    </row>
    <row r="153" spans="1:6" x14ac:dyDescent="0.25">
      <c r="A153" s="8" t="s">
        <v>6414</v>
      </c>
      <c r="B153" s="1" t="s">
        <v>6415</v>
      </c>
      <c r="C153" s="1" t="s">
        <v>7</v>
      </c>
      <c r="D153" s="1"/>
      <c r="E153" s="1"/>
      <c r="F153" s="62"/>
    </row>
    <row r="154" spans="1:6" x14ac:dyDescent="0.25">
      <c r="A154" s="8" t="s">
        <v>6416</v>
      </c>
      <c r="B154" s="1" t="s">
        <v>6417</v>
      </c>
      <c r="C154" s="1" t="s">
        <v>27</v>
      </c>
      <c r="D154" s="1"/>
      <c r="E154" s="1"/>
      <c r="F154" s="62"/>
    </row>
    <row r="155" spans="1:6" x14ac:dyDescent="0.25">
      <c r="A155" s="8" t="s">
        <v>6418</v>
      </c>
      <c r="B155" s="1" t="s">
        <v>6419</v>
      </c>
      <c r="C155" s="1" t="s">
        <v>7</v>
      </c>
      <c r="D155" s="1"/>
      <c r="E155" s="1"/>
      <c r="F155" s="62"/>
    </row>
    <row r="156" spans="1:6" x14ac:dyDescent="0.25">
      <c r="A156" s="8" t="s">
        <v>6420</v>
      </c>
      <c r="B156" s="1" t="s">
        <v>6421</v>
      </c>
      <c r="C156" s="1" t="s">
        <v>4</v>
      </c>
      <c r="D156" s="1"/>
      <c r="E156" s="1"/>
      <c r="F156" s="62"/>
    </row>
    <row r="157" spans="1:6" x14ac:dyDescent="0.25">
      <c r="A157" s="8" t="s">
        <v>6420</v>
      </c>
      <c r="B157" s="1" t="s">
        <v>6421</v>
      </c>
      <c r="C157" s="1" t="s">
        <v>2618</v>
      </c>
      <c r="D157" s="1"/>
      <c r="E157" s="1"/>
      <c r="F157" s="62"/>
    </row>
    <row r="158" spans="1:6" x14ac:dyDescent="0.25">
      <c r="A158" s="8" t="s">
        <v>6422</v>
      </c>
      <c r="B158" s="1" t="s">
        <v>6423</v>
      </c>
      <c r="C158" s="1" t="s">
        <v>4</v>
      </c>
      <c r="D158" s="1"/>
      <c r="E158" s="1"/>
      <c r="F158" s="62"/>
    </row>
    <row r="159" spans="1:6" x14ac:dyDescent="0.25">
      <c r="A159" s="8" t="s">
        <v>6422</v>
      </c>
      <c r="B159" s="1" t="s">
        <v>6423</v>
      </c>
      <c r="C159" s="1" t="s">
        <v>4139</v>
      </c>
      <c r="D159" s="1"/>
      <c r="E159" s="1"/>
      <c r="F159" s="62"/>
    </row>
    <row r="160" spans="1:6" x14ac:dyDescent="0.25">
      <c r="A160" s="8" t="s">
        <v>6422</v>
      </c>
      <c r="B160" s="1" t="s">
        <v>6423</v>
      </c>
      <c r="C160" s="1" t="s">
        <v>2618</v>
      </c>
      <c r="D160" s="1"/>
      <c r="E160" s="1"/>
      <c r="F160" s="62"/>
    </row>
    <row r="161" spans="1:6" x14ac:dyDescent="0.25">
      <c r="A161" s="8" t="s">
        <v>6424</v>
      </c>
      <c r="B161" s="1" t="s">
        <v>6425</v>
      </c>
      <c r="C161" s="1" t="s">
        <v>4</v>
      </c>
      <c r="D161" s="1"/>
      <c r="E161" s="1"/>
      <c r="F161" s="62"/>
    </row>
    <row r="162" spans="1:6" x14ac:dyDescent="0.25">
      <c r="A162" s="8" t="s">
        <v>6424</v>
      </c>
      <c r="B162" s="1" t="s">
        <v>6425</v>
      </c>
      <c r="C162" s="1" t="s">
        <v>2618</v>
      </c>
      <c r="D162" s="1"/>
      <c r="E162" s="1"/>
      <c r="F162" s="62"/>
    </row>
    <row r="163" spans="1:6" x14ac:dyDescent="0.25">
      <c r="A163" s="8" t="s">
        <v>6426</v>
      </c>
      <c r="B163" s="1" t="s">
        <v>6427</v>
      </c>
      <c r="C163" s="1" t="s">
        <v>4</v>
      </c>
      <c r="D163" s="1"/>
      <c r="E163" s="1"/>
      <c r="F163" s="62"/>
    </row>
    <row r="164" spans="1:6" x14ac:dyDescent="0.25">
      <c r="A164" s="8" t="s">
        <v>6426</v>
      </c>
      <c r="B164" s="1" t="s">
        <v>6427</v>
      </c>
      <c r="C164" s="1" t="s">
        <v>2618</v>
      </c>
      <c r="D164" s="1"/>
      <c r="E164" s="1"/>
      <c r="F164" s="62"/>
    </row>
    <row r="165" spans="1:6" x14ac:dyDescent="0.25">
      <c r="A165" s="8" t="s">
        <v>6428</v>
      </c>
      <c r="B165" s="1" t="s">
        <v>6429</v>
      </c>
      <c r="C165" s="1" t="s">
        <v>4</v>
      </c>
      <c r="D165" s="1"/>
      <c r="E165" s="1"/>
      <c r="F165" s="62"/>
    </row>
    <row r="166" spans="1:6" x14ac:dyDescent="0.25">
      <c r="A166" s="8" t="s">
        <v>6428</v>
      </c>
      <c r="B166" s="1" t="s">
        <v>6429</v>
      </c>
      <c r="C166" s="1" t="s">
        <v>2618</v>
      </c>
      <c r="D166" s="1"/>
      <c r="E166" s="1"/>
      <c r="F166" s="62"/>
    </row>
    <row r="167" spans="1:6" x14ac:dyDescent="0.25">
      <c r="A167" s="8" t="s">
        <v>6430</v>
      </c>
      <c r="B167" s="1" t="s">
        <v>6431</v>
      </c>
      <c r="C167" s="1" t="s">
        <v>1</v>
      </c>
      <c r="D167" s="1"/>
      <c r="E167" s="1"/>
      <c r="F167" s="62"/>
    </row>
    <row r="168" spans="1:6" x14ac:dyDescent="0.25">
      <c r="A168" s="8" t="s">
        <v>6432</v>
      </c>
      <c r="B168" s="1" t="s">
        <v>6433</v>
      </c>
      <c r="C168" s="1" t="s">
        <v>7</v>
      </c>
      <c r="D168" s="1"/>
      <c r="E168" s="1"/>
      <c r="F168" s="62"/>
    </row>
    <row r="169" spans="1:6" x14ac:dyDescent="0.25">
      <c r="A169" s="8" t="s">
        <v>6434</v>
      </c>
      <c r="B169" s="1" t="s">
        <v>6435</v>
      </c>
      <c r="C169" s="1" t="s">
        <v>4</v>
      </c>
      <c r="D169" s="1"/>
      <c r="E169" s="1"/>
      <c r="F169" s="62"/>
    </row>
    <row r="170" spans="1:6" x14ac:dyDescent="0.25">
      <c r="A170" s="8" t="s">
        <v>6434</v>
      </c>
      <c r="B170" s="1" t="s">
        <v>6435</v>
      </c>
      <c r="C170" s="1" t="s">
        <v>2618</v>
      </c>
      <c r="D170" s="1"/>
      <c r="E170" s="1"/>
      <c r="F170" s="62"/>
    </row>
    <row r="171" spans="1:6" x14ac:dyDescent="0.25">
      <c r="A171" s="8" t="s">
        <v>6436</v>
      </c>
      <c r="B171" s="1" t="s">
        <v>6437</v>
      </c>
      <c r="C171" s="1" t="s">
        <v>14</v>
      </c>
      <c r="D171" s="1"/>
      <c r="E171" s="1"/>
      <c r="F171" s="62"/>
    </row>
    <row r="172" spans="1:6" x14ac:dyDescent="0.25">
      <c r="A172" s="8" t="s">
        <v>6438</v>
      </c>
      <c r="B172" s="1" t="s">
        <v>6439</v>
      </c>
      <c r="C172" s="1" t="s">
        <v>14</v>
      </c>
      <c r="D172" s="1"/>
      <c r="E172" s="1"/>
      <c r="F172" s="62"/>
    </row>
    <row r="173" spans="1:6" x14ac:dyDescent="0.25">
      <c r="A173" s="8" t="s">
        <v>6440</v>
      </c>
      <c r="B173" s="1" t="s">
        <v>6441</v>
      </c>
      <c r="C173" s="1" t="s">
        <v>4</v>
      </c>
      <c r="D173" s="1"/>
      <c r="E173" s="1"/>
      <c r="F173" s="62"/>
    </row>
    <row r="174" spans="1:6" x14ac:dyDescent="0.25">
      <c r="A174" s="8" t="s">
        <v>6440</v>
      </c>
      <c r="B174" s="1" t="s">
        <v>6441</v>
      </c>
      <c r="C174" s="1" t="s">
        <v>2618</v>
      </c>
      <c r="D174" s="1"/>
      <c r="E174" s="1"/>
      <c r="F174" s="62"/>
    </row>
    <row r="175" spans="1:6" x14ac:dyDescent="0.25">
      <c r="A175" s="8" t="s">
        <v>6442</v>
      </c>
      <c r="B175" s="1" t="s">
        <v>6443</v>
      </c>
      <c r="C175" s="1" t="s">
        <v>4</v>
      </c>
      <c r="D175" s="1"/>
      <c r="E175" s="1"/>
      <c r="F175" s="62"/>
    </row>
    <row r="176" spans="1:6" x14ac:dyDescent="0.25">
      <c r="A176" s="8" t="s">
        <v>6442</v>
      </c>
      <c r="B176" s="1" t="s">
        <v>6443</v>
      </c>
      <c r="C176" s="1" t="s">
        <v>2618</v>
      </c>
      <c r="D176" s="1"/>
      <c r="E176" s="1"/>
      <c r="F176" s="62"/>
    </row>
    <row r="177" spans="1:6" x14ac:dyDescent="0.25">
      <c r="A177" s="8" t="s">
        <v>6444</v>
      </c>
      <c r="B177" s="1" t="s">
        <v>6445</v>
      </c>
      <c r="C177" s="1" t="s">
        <v>27</v>
      </c>
      <c r="D177" s="1"/>
      <c r="E177" s="1"/>
      <c r="F177" s="62"/>
    </row>
    <row r="178" spans="1:6" x14ac:dyDescent="0.25">
      <c r="A178" s="8" t="s">
        <v>6446</v>
      </c>
      <c r="B178" s="1" t="s">
        <v>6447</v>
      </c>
      <c r="C178" s="1" t="s">
        <v>27</v>
      </c>
      <c r="D178" s="1"/>
      <c r="E178" s="1"/>
      <c r="F178" s="62"/>
    </row>
    <row r="179" spans="1:6" x14ac:dyDescent="0.25">
      <c r="A179" s="8" t="s">
        <v>6448</v>
      </c>
      <c r="B179" s="1" t="s">
        <v>6449</v>
      </c>
      <c r="C179" s="1" t="s">
        <v>7</v>
      </c>
      <c r="D179" s="1"/>
      <c r="E179" s="1"/>
      <c r="F179" s="62"/>
    </row>
    <row r="180" spans="1:6" x14ac:dyDescent="0.25">
      <c r="A180" s="8" t="s">
        <v>6450</v>
      </c>
      <c r="B180" s="1" t="s">
        <v>6451</v>
      </c>
      <c r="C180" s="1" t="s">
        <v>7</v>
      </c>
      <c r="D180" s="1"/>
      <c r="E180" s="1"/>
      <c r="F180" s="62"/>
    </row>
    <row r="181" spans="1:6" x14ac:dyDescent="0.25">
      <c r="A181" s="8" t="s">
        <v>6452</v>
      </c>
      <c r="B181" s="1" t="s">
        <v>6453</v>
      </c>
      <c r="C181" s="1" t="s">
        <v>27</v>
      </c>
      <c r="D181" s="1"/>
      <c r="E181" s="1"/>
      <c r="F181" s="62"/>
    </row>
    <row r="182" spans="1:6" x14ac:dyDescent="0.25">
      <c r="A182" s="8" t="s">
        <v>6454</v>
      </c>
      <c r="B182" s="1" t="s">
        <v>6455</v>
      </c>
      <c r="C182" s="1" t="s">
        <v>7</v>
      </c>
      <c r="D182" s="1"/>
      <c r="E182" s="1"/>
      <c r="F182" s="62"/>
    </row>
    <row r="183" spans="1:6" x14ac:dyDescent="0.25">
      <c r="A183" s="8" t="s">
        <v>6456</v>
      </c>
      <c r="B183" s="1" t="s">
        <v>6457</v>
      </c>
      <c r="C183" s="1" t="s">
        <v>7</v>
      </c>
      <c r="D183" s="1"/>
      <c r="E183" s="1"/>
      <c r="F183" s="62"/>
    </row>
    <row r="184" spans="1:6" x14ac:dyDescent="0.25">
      <c r="A184" s="8" t="s">
        <v>6458</v>
      </c>
      <c r="B184" s="1" t="s">
        <v>6459</v>
      </c>
      <c r="C184" s="1" t="s">
        <v>7</v>
      </c>
      <c r="D184" s="1"/>
      <c r="E184" s="1"/>
      <c r="F184" s="62"/>
    </row>
    <row r="185" spans="1:6" x14ac:dyDescent="0.25">
      <c r="A185" s="8" t="s">
        <v>6460</v>
      </c>
      <c r="B185" s="1" t="s">
        <v>6461</v>
      </c>
      <c r="C185" s="1" t="s">
        <v>7</v>
      </c>
      <c r="D185" s="1"/>
      <c r="E185" s="1"/>
      <c r="F185" s="62"/>
    </row>
    <row r="186" spans="1:6" x14ac:dyDescent="0.25">
      <c r="A186" s="8" t="s">
        <v>6462</v>
      </c>
      <c r="B186" s="1" t="s">
        <v>6463</v>
      </c>
      <c r="C186" s="1" t="s">
        <v>7</v>
      </c>
      <c r="D186" s="1"/>
      <c r="E186" s="1"/>
      <c r="F186" s="62"/>
    </row>
    <row r="187" spans="1:6" x14ac:dyDescent="0.25">
      <c r="A187" s="8" t="s">
        <v>6464</v>
      </c>
      <c r="B187" s="1" t="s">
        <v>6465</v>
      </c>
      <c r="C187" s="1" t="s">
        <v>7</v>
      </c>
      <c r="D187" s="1"/>
      <c r="E187" s="1"/>
      <c r="F187" s="62"/>
    </row>
    <row r="188" spans="1:6" x14ac:dyDescent="0.25">
      <c r="A188" s="8" t="s">
        <v>6466</v>
      </c>
      <c r="B188" s="1" t="s">
        <v>6467</v>
      </c>
      <c r="C188" s="1" t="s">
        <v>7</v>
      </c>
      <c r="D188" s="1"/>
      <c r="E188" s="1"/>
      <c r="F188" s="62"/>
    </row>
    <row r="189" spans="1:6" x14ac:dyDescent="0.25">
      <c r="A189" s="8" t="s">
        <v>6468</v>
      </c>
      <c r="B189" s="1" t="s">
        <v>6469</v>
      </c>
      <c r="C189" s="1" t="s">
        <v>14</v>
      </c>
      <c r="D189" s="1"/>
      <c r="E189" s="1"/>
      <c r="F189" s="62"/>
    </row>
    <row r="190" spans="1:6" x14ac:dyDescent="0.25">
      <c r="A190" s="8" t="s">
        <v>6470</v>
      </c>
      <c r="B190" s="1" t="s">
        <v>6471</v>
      </c>
      <c r="C190" s="1" t="s">
        <v>27</v>
      </c>
      <c r="D190" s="1"/>
      <c r="E190" s="1"/>
      <c r="F190" s="62"/>
    </row>
    <row r="191" spans="1:6" x14ac:dyDescent="0.25">
      <c r="A191" s="8" t="s">
        <v>6472</v>
      </c>
      <c r="B191" s="1" t="s">
        <v>6473</v>
      </c>
      <c r="C191" s="1" t="s">
        <v>7</v>
      </c>
      <c r="D191" s="1"/>
      <c r="E191" s="1"/>
      <c r="F191" s="62"/>
    </row>
    <row r="192" spans="1:6" x14ac:dyDescent="0.25">
      <c r="A192" s="8" t="s">
        <v>6474</v>
      </c>
      <c r="B192" s="1" t="s">
        <v>6475</v>
      </c>
      <c r="C192" s="1" t="s">
        <v>7</v>
      </c>
      <c r="D192" s="1"/>
      <c r="E192" s="1"/>
      <c r="F192" s="62"/>
    </row>
    <row r="193" spans="1:6" x14ac:dyDescent="0.25">
      <c r="A193" s="8" t="s">
        <v>6476</v>
      </c>
      <c r="B193" s="1" t="s">
        <v>6477</v>
      </c>
      <c r="C193" s="1" t="s">
        <v>27</v>
      </c>
      <c r="D193" s="1"/>
      <c r="E193" s="1"/>
      <c r="F193" s="62"/>
    </row>
    <row r="194" spans="1:6" x14ac:dyDescent="0.25">
      <c r="A194" s="8" t="s">
        <v>6478</v>
      </c>
      <c r="B194" s="1" t="s">
        <v>6479</v>
      </c>
      <c r="C194" s="1" t="s">
        <v>7</v>
      </c>
      <c r="D194" s="1"/>
      <c r="E194" s="1"/>
      <c r="F194" s="62"/>
    </row>
    <row r="195" spans="1:6" x14ac:dyDescent="0.25">
      <c r="A195" s="8" t="s">
        <v>6480</v>
      </c>
      <c r="B195" s="1" t="s">
        <v>6481</v>
      </c>
      <c r="C195" s="1" t="s">
        <v>7</v>
      </c>
      <c r="D195" s="1"/>
      <c r="E195" s="1"/>
      <c r="F195" s="62"/>
    </row>
    <row r="196" spans="1:6" x14ac:dyDescent="0.25">
      <c r="A196" s="8" t="s">
        <v>6482</v>
      </c>
      <c r="B196" s="1" t="s">
        <v>6483</v>
      </c>
      <c r="C196" s="1" t="s">
        <v>14</v>
      </c>
      <c r="D196" s="1"/>
      <c r="E196" s="1"/>
      <c r="F196" s="62"/>
    </row>
    <row r="197" spans="1:6" x14ac:dyDescent="0.25">
      <c r="A197" s="8" t="s">
        <v>6484</v>
      </c>
      <c r="B197" s="1" t="s">
        <v>6485</v>
      </c>
      <c r="C197" s="1" t="s">
        <v>27</v>
      </c>
      <c r="D197" s="1"/>
      <c r="E197" s="1"/>
      <c r="F197" s="62"/>
    </row>
    <row r="198" spans="1:6" x14ac:dyDescent="0.25">
      <c r="A198" s="8" t="s">
        <v>6486</v>
      </c>
      <c r="B198" s="1" t="s">
        <v>6487</v>
      </c>
      <c r="C198" s="1" t="s">
        <v>7</v>
      </c>
      <c r="D198" s="1"/>
      <c r="E198" s="1"/>
      <c r="F198" s="62"/>
    </row>
    <row r="199" spans="1:6" x14ac:dyDescent="0.25">
      <c r="A199" s="8" t="s">
        <v>6488</v>
      </c>
      <c r="B199" s="1" t="s">
        <v>6489</v>
      </c>
      <c r="C199" s="1" t="s">
        <v>7</v>
      </c>
      <c r="D199" s="1"/>
      <c r="E199" s="1"/>
      <c r="F199" s="62"/>
    </row>
    <row r="200" spans="1:6" x14ac:dyDescent="0.25">
      <c r="A200" s="8" t="s">
        <v>6490</v>
      </c>
      <c r="B200" s="1" t="s">
        <v>6491</v>
      </c>
      <c r="C200" s="1" t="s">
        <v>7</v>
      </c>
      <c r="D200" s="1"/>
      <c r="E200" s="1"/>
      <c r="F200" s="62"/>
    </row>
    <row r="201" spans="1:6" x14ac:dyDescent="0.25">
      <c r="A201" s="8" t="s">
        <v>6492</v>
      </c>
      <c r="B201" s="1" t="s">
        <v>6493</v>
      </c>
      <c r="C201" s="1" t="s">
        <v>7</v>
      </c>
      <c r="D201" s="1"/>
      <c r="E201" s="1"/>
      <c r="F201" s="62"/>
    </row>
    <row r="202" spans="1:6" x14ac:dyDescent="0.25">
      <c r="A202" s="8" t="s">
        <v>6494</v>
      </c>
      <c r="B202" s="1" t="s">
        <v>6495</v>
      </c>
      <c r="C202" s="1" t="s">
        <v>7</v>
      </c>
      <c r="D202" s="1"/>
      <c r="E202" s="1"/>
      <c r="F202" s="62"/>
    </row>
    <row r="203" spans="1:6" x14ac:dyDescent="0.25">
      <c r="A203" s="8" t="s">
        <v>6496</v>
      </c>
      <c r="B203" s="1" t="s">
        <v>6497</v>
      </c>
      <c r="C203" s="1" t="s">
        <v>27</v>
      </c>
      <c r="D203" s="1"/>
      <c r="E203" s="1"/>
      <c r="F203" s="62"/>
    </row>
    <row r="204" spans="1:6" x14ac:dyDescent="0.25">
      <c r="A204" s="8" t="s">
        <v>6498</v>
      </c>
      <c r="B204" s="1" t="s">
        <v>6499</v>
      </c>
      <c r="C204" s="1" t="s">
        <v>7</v>
      </c>
      <c r="D204" s="1"/>
      <c r="E204" s="1"/>
      <c r="F204" s="62"/>
    </row>
    <row r="205" spans="1:6" x14ac:dyDescent="0.25">
      <c r="A205" s="8" t="s">
        <v>6500</v>
      </c>
      <c r="B205" s="1" t="s">
        <v>6501</v>
      </c>
      <c r="C205" s="1" t="s">
        <v>14</v>
      </c>
      <c r="D205" s="1"/>
      <c r="E205" s="1"/>
      <c r="F205" s="62"/>
    </row>
    <row r="206" spans="1:6" x14ac:dyDescent="0.25">
      <c r="A206" s="8" t="s">
        <v>6502</v>
      </c>
      <c r="B206" s="1" t="s">
        <v>6503</v>
      </c>
      <c r="C206" s="1" t="s">
        <v>7</v>
      </c>
      <c r="D206" s="1"/>
      <c r="E206" s="1"/>
      <c r="F206" s="62"/>
    </row>
    <row r="207" spans="1:6" x14ac:dyDescent="0.25">
      <c r="A207" s="8" t="s">
        <v>6504</v>
      </c>
      <c r="B207" s="1" t="s">
        <v>6505</v>
      </c>
      <c r="C207" s="1" t="s">
        <v>4</v>
      </c>
      <c r="D207" s="1"/>
      <c r="E207" s="1"/>
      <c r="F207" s="62"/>
    </row>
    <row r="208" spans="1:6" x14ac:dyDescent="0.25">
      <c r="A208" s="8" t="s">
        <v>6504</v>
      </c>
      <c r="B208" s="1" t="s">
        <v>6505</v>
      </c>
      <c r="C208" s="1" t="s">
        <v>2618</v>
      </c>
      <c r="D208" s="1"/>
      <c r="E208" s="1"/>
      <c r="F208" s="62"/>
    </row>
    <row r="209" spans="1:6" x14ac:dyDescent="0.25">
      <c r="A209" s="8" t="s">
        <v>6506</v>
      </c>
      <c r="B209" s="1" t="s">
        <v>6507</v>
      </c>
      <c r="C209" s="1" t="s">
        <v>27</v>
      </c>
      <c r="D209" s="1"/>
      <c r="E209" s="1"/>
      <c r="F209" s="62"/>
    </row>
    <row r="210" spans="1:6" x14ac:dyDescent="0.25">
      <c r="A210" s="8" t="s">
        <v>6508</v>
      </c>
      <c r="B210" s="1" t="s">
        <v>6509</v>
      </c>
      <c r="C210" s="1" t="s">
        <v>1</v>
      </c>
      <c r="D210" s="1"/>
      <c r="E210" s="1"/>
      <c r="F210" s="62"/>
    </row>
    <row r="211" spans="1:6" x14ac:dyDescent="0.25">
      <c r="A211" s="8" t="s">
        <v>6510</v>
      </c>
      <c r="B211" s="1" t="s">
        <v>6511</v>
      </c>
      <c r="C211" s="1" t="s">
        <v>14</v>
      </c>
      <c r="D211" s="1"/>
      <c r="E211" s="1"/>
      <c r="F211" s="62"/>
    </row>
    <row r="212" spans="1:6" x14ac:dyDescent="0.25">
      <c r="A212" s="8" t="s">
        <v>6512</v>
      </c>
      <c r="B212" s="1" t="s">
        <v>6513</v>
      </c>
      <c r="C212" s="1" t="s">
        <v>27</v>
      </c>
      <c r="D212" s="1"/>
      <c r="E212" s="1"/>
      <c r="F212" s="62"/>
    </row>
    <row r="213" spans="1:6" x14ac:dyDescent="0.25">
      <c r="A213" s="8" t="s">
        <v>6514</v>
      </c>
      <c r="B213" s="1" t="s">
        <v>6515</v>
      </c>
      <c r="C213" s="1" t="s">
        <v>1</v>
      </c>
      <c r="D213" s="1"/>
      <c r="E213" s="1"/>
      <c r="F213" s="62"/>
    </row>
    <row r="214" spans="1:6" x14ac:dyDescent="0.25">
      <c r="A214" s="8" t="s">
        <v>6516</v>
      </c>
      <c r="B214" s="1" t="s">
        <v>6517</v>
      </c>
      <c r="C214" s="1" t="s">
        <v>14</v>
      </c>
      <c r="D214" s="1"/>
      <c r="E214" s="1"/>
      <c r="F214" s="62"/>
    </row>
    <row r="215" spans="1:6" x14ac:dyDescent="0.25">
      <c r="A215" s="8" t="s">
        <v>6518</v>
      </c>
      <c r="B215" s="1" t="s">
        <v>6519</v>
      </c>
      <c r="C215" s="1" t="s">
        <v>1</v>
      </c>
      <c r="D215" s="1"/>
      <c r="E215" s="1"/>
      <c r="F215" s="62"/>
    </row>
    <row r="216" spans="1:6" x14ac:dyDescent="0.25">
      <c r="A216" s="8" t="s">
        <v>6520</v>
      </c>
      <c r="B216" s="1" t="s">
        <v>6521</v>
      </c>
      <c r="C216" s="1" t="s">
        <v>1</v>
      </c>
      <c r="D216" s="1"/>
      <c r="E216" s="1"/>
      <c r="F216" s="62"/>
    </row>
    <row r="217" spans="1:6" x14ac:dyDescent="0.25">
      <c r="A217" s="8" t="s">
        <v>6522</v>
      </c>
      <c r="B217" s="1" t="s">
        <v>6523</v>
      </c>
      <c r="C217" s="1" t="s">
        <v>7</v>
      </c>
      <c r="D217" s="1"/>
      <c r="E217" s="1"/>
      <c r="F217" s="62"/>
    </row>
    <row r="218" spans="1:6" x14ac:dyDescent="0.25">
      <c r="A218" s="8" t="s">
        <v>6524</v>
      </c>
      <c r="B218" s="1" t="s">
        <v>6525</v>
      </c>
      <c r="C218" s="1" t="s">
        <v>7</v>
      </c>
      <c r="D218" s="1"/>
      <c r="E218" s="1"/>
      <c r="F218" s="62"/>
    </row>
    <row r="219" spans="1:6" x14ac:dyDescent="0.25">
      <c r="A219" s="8" t="s">
        <v>6526</v>
      </c>
      <c r="B219" s="1" t="s">
        <v>6527</v>
      </c>
      <c r="C219" s="1" t="s">
        <v>27</v>
      </c>
      <c r="D219" s="1"/>
      <c r="E219" s="1"/>
      <c r="F219" s="62"/>
    </row>
    <row r="220" spans="1:6" x14ac:dyDescent="0.25">
      <c r="A220" s="8" t="s">
        <v>6528</v>
      </c>
      <c r="B220" s="1" t="s">
        <v>6529</v>
      </c>
      <c r="C220" s="1" t="s">
        <v>7</v>
      </c>
      <c r="D220" s="1"/>
      <c r="E220" s="1"/>
      <c r="F220" s="62"/>
    </row>
    <row r="221" spans="1:6" x14ac:dyDescent="0.25">
      <c r="A221" s="8" t="s">
        <v>6530</v>
      </c>
      <c r="B221" s="1" t="s">
        <v>6531</v>
      </c>
      <c r="C221" s="1" t="s">
        <v>7</v>
      </c>
      <c r="D221" s="1"/>
      <c r="E221" s="1"/>
      <c r="F221" s="62"/>
    </row>
    <row r="222" spans="1:6" x14ac:dyDescent="0.25">
      <c r="A222" s="8" t="s">
        <v>6532</v>
      </c>
      <c r="B222" s="1" t="s">
        <v>6533</v>
      </c>
      <c r="C222" s="1" t="s">
        <v>14</v>
      </c>
      <c r="D222" s="1"/>
      <c r="E222" s="1"/>
      <c r="F222" s="62"/>
    </row>
    <row r="223" spans="1:6" x14ac:dyDescent="0.25">
      <c r="A223" s="8" t="s">
        <v>6534</v>
      </c>
      <c r="B223" s="1" t="s">
        <v>6535</v>
      </c>
      <c r="C223" s="1" t="s">
        <v>14</v>
      </c>
      <c r="D223" s="1"/>
      <c r="E223" s="1"/>
      <c r="F223" s="62"/>
    </row>
    <row r="224" spans="1:6" x14ac:dyDescent="0.25">
      <c r="A224" s="8" t="s">
        <v>6536</v>
      </c>
      <c r="B224" s="1" t="s">
        <v>6537</v>
      </c>
      <c r="C224" s="1" t="s">
        <v>1</v>
      </c>
      <c r="D224" s="1"/>
      <c r="E224" s="1"/>
      <c r="F224" s="62"/>
    </row>
    <row r="225" spans="1:6" x14ac:dyDescent="0.25">
      <c r="A225" s="8" t="s">
        <v>6538</v>
      </c>
      <c r="B225" s="1" t="s">
        <v>6539</v>
      </c>
      <c r="C225" s="1" t="s">
        <v>1</v>
      </c>
      <c r="D225" s="1"/>
      <c r="E225" s="1"/>
      <c r="F225" s="62"/>
    </row>
    <row r="226" spans="1:6" x14ac:dyDescent="0.25">
      <c r="A226" s="8" t="s">
        <v>6540</v>
      </c>
      <c r="B226" s="1" t="s">
        <v>6541</v>
      </c>
      <c r="C226" s="1" t="s">
        <v>1</v>
      </c>
      <c r="D226" s="1"/>
      <c r="E226" s="1"/>
      <c r="F226" s="62"/>
    </row>
    <row r="227" spans="1:6" ht="15.75" thickBot="1" x14ac:dyDescent="0.3">
      <c r="A227" s="10" t="s">
        <v>6542</v>
      </c>
      <c r="B227" s="11" t="s">
        <v>6343</v>
      </c>
      <c r="C227" s="11" t="s">
        <v>4</v>
      </c>
      <c r="D227" s="11" t="s">
        <v>10649</v>
      </c>
      <c r="E227" s="11"/>
      <c r="F227" s="63"/>
    </row>
    <row r="228" spans="1:6" x14ac:dyDescent="0.25">
      <c r="A228" s="13" t="s">
        <v>6543</v>
      </c>
      <c r="B228" s="2" t="s">
        <v>6544</v>
      </c>
      <c r="C228" s="2" t="s">
        <v>14</v>
      </c>
      <c r="D228" s="2"/>
      <c r="E228" s="2"/>
      <c r="F228" s="64"/>
    </row>
    <row r="229" spans="1:6" x14ac:dyDescent="0.25">
      <c r="A229" s="8" t="s">
        <v>6545</v>
      </c>
      <c r="B229" s="1" t="s">
        <v>6546</v>
      </c>
      <c r="C229" s="1" t="s">
        <v>7</v>
      </c>
      <c r="D229" s="1"/>
      <c r="E229" s="1"/>
      <c r="F229" s="62"/>
    </row>
    <row r="230" spans="1:6" x14ac:dyDescent="0.25">
      <c r="A230" s="8" t="s">
        <v>6547</v>
      </c>
      <c r="B230" s="1" t="s">
        <v>6548</v>
      </c>
      <c r="C230" s="1" t="s">
        <v>4</v>
      </c>
      <c r="D230" s="1"/>
      <c r="E230" s="1"/>
      <c r="F230" s="62"/>
    </row>
    <row r="231" spans="1:6" x14ac:dyDescent="0.25">
      <c r="A231" s="8" t="s">
        <v>6547</v>
      </c>
      <c r="B231" s="1" t="s">
        <v>6548</v>
      </c>
      <c r="C231" s="1" t="s">
        <v>2618</v>
      </c>
      <c r="D231" s="1"/>
      <c r="E231" s="1"/>
      <c r="F231" s="62"/>
    </row>
    <row r="232" spans="1:6" x14ac:dyDescent="0.25">
      <c r="A232" s="8" t="s">
        <v>6549</v>
      </c>
      <c r="B232" s="1" t="s">
        <v>6550</v>
      </c>
      <c r="C232" s="1" t="s">
        <v>7</v>
      </c>
      <c r="D232" s="1"/>
      <c r="E232" s="1"/>
      <c r="F232" s="62"/>
    </row>
    <row r="233" spans="1:6" x14ac:dyDescent="0.25">
      <c r="A233" s="8" t="s">
        <v>6551</v>
      </c>
      <c r="B233" s="1" t="s">
        <v>6552</v>
      </c>
      <c r="C233" s="1" t="s">
        <v>7</v>
      </c>
      <c r="D233" s="1"/>
      <c r="E233" s="1"/>
      <c r="F233" s="62"/>
    </row>
    <row r="234" spans="1:6" x14ac:dyDescent="0.25">
      <c r="A234" s="8" t="s">
        <v>6553</v>
      </c>
      <c r="B234" s="1" t="s">
        <v>6554</v>
      </c>
      <c r="C234" s="1" t="s">
        <v>7</v>
      </c>
      <c r="D234" s="1"/>
      <c r="E234" s="1"/>
      <c r="F234" s="62"/>
    </row>
    <row r="235" spans="1:6" x14ac:dyDescent="0.25">
      <c r="A235" s="8" t="s">
        <v>6555</v>
      </c>
      <c r="B235" s="1" t="s">
        <v>6556</v>
      </c>
      <c r="C235" s="1" t="s">
        <v>7</v>
      </c>
      <c r="D235" s="1"/>
      <c r="E235" s="1"/>
      <c r="F235" s="62"/>
    </row>
    <row r="236" spans="1:6" x14ac:dyDescent="0.25">
      <c r="A236" s="8" t="s">
        <v>6557</v>
      </c>
      <c r="B236" s="1" t="s">
        <v>6558</v>
      </c>
      <c r="C236" s="1" t="s">
        <v>27</v>
      </c>
      <c r="D236" s="1"/>
      <c r="E236" s="1"/>
      <c r="F236" s="62"/>
    </row>
    <row r="237" spans="1:6" x14ac:dyDescent="0.25">
      <c r="A237" s="8" t="s">
        <v>6559</v>
      </c>
      <c r="B237" s="1" t="s">
        <v>6560</v>
      </c>
      <c r="C237" s="1" t="s">
        <v>27</v>
      </c>
      <c r="D237" s="1"/>
      <c r="E237" s="1"/>
      <c r="F237" s="62"/>
    </row>
    <row r="238" spans="1:6" x14ac:dyDescent="0.25">
      <c r="A238" s="8" t="s">
        <v>6561</v>
      </c>
      <c r="B238" s="1" t="s">
        <v>6562</v>
      </c>
      <c r="C238" s="1" t="s">
        <v>7</v>
      </c>
      <c r="D238" s="1"/>
      <c r="E238" s="1"/>
      <c r="F238" s="62"/>
    </row>
    <row r="239" spans="1:6" x14ac:dyDescent="0.25">
      <c r="A239" s="8" t="s">
        <v>6563</v>
      </c>
      <c r="B239" s="1" t="s">
        <v>6564</v>
      </c>
      <c r="C239" s="1" t="s">
        <v>7</v>
      </c>
      <c r="D239" s="1"/>
      <c r="E239" s="1"/>
      <c r="F239" s="62"/>
    </row>
    <row r="240" spans="1:6" x14ac:dyDescent="0.25">
      <c r="A240" s="8" t="s">
        <v>6565</v>
      </c>
      <c r="B240" s="1" t="s">
        <v>6566</v>
      </c>
      <c r="C240" s="1" t="s">
        <v>27</v>
      </c>
      <c r="D240" s="1"/>
      <c r="E240" s="1"/>
      <c r="F240" s="62"/>
    </row>
    <row r="241" spans="1:6" x14ac:dyDescent="0.25">
      <c r="A241" s="8" t="s">
        <v>6567</v>
      </c>
      <c r="B241" s="1" t="s">
        <v>6568</v>
      </c>
      <c r="C241" s="1" t="s">
        <v>14</v>
      </c>
      <c r="D241" s="1"/>
      <c r="E241" s="1"/>
      <c r="F241" s="62"/>
    </row>
    <row r="242" spans="1:6" x14ac:dyDescent="0.25">
      <c r="A242" s="8" t="s">
        <v>6569</v>
      </c>
      <c r="B242" s="1" t="s">
        <v>6570</v>
      </c>
      <c r="C242" s="1" t="s">
        <v>7</v>
      </c>
      <c r="D242" s="1"/>
      <c r="E242" s="1"/>
      <c r="F242" s="62"/>
    </row>
    <row r="243" spans="1:6" x14ac:dyDescent="0.25">
      <c r="A243" s="8" t="s">
        <v>6571</v>
      </c>
      <c r="B243" s="1" t="s">
        <v>6572</v>
      </c>
      <c r="C243" s="1" t="s">
        <v>7</v>
      </c>
      <c r="D243" s="1"/>
      <c r="E243" s="1"/>
      <c r="F243" s="62"/>
    </row>
    <row r="244" spans="1:6" x14ac:dyDescent="0.25">
      <c r="A244" s="8" t="s">
        <v>6573</v>
      </c>
      <c r="B244" s="1" t="s">
        <v>6574</v>
      </c>
      <c r="C244" s="1" t="s">
        <v>14</v>
      </c>
      <c r="D244" s="1"/>
      <c r="E244" s="1"/>
      <c r="F244" s="62"/>
    </row>
    <row r="245" spans="1:6" x14ac:dyDescent="0.25">
      <c r="A245" s="8" t="s">
        <v>6575</v>
      </c>
      <c r="B245" s="1" t="s">
        <v>6576</v>
      </c>
      <c r="C245" s="1" t="s">
        <v>27</v>
      </c>
      <c r="D245" s="1"/>
      <c r="E245" s="1"/>
      <c r="F245" s="62"/>
    </row>
    <row r="246" spans="1:6" x14ac:dyDescent="0.25">
      <c r="A246" s="8" t="s">
        <v>6577</v>
      </c>
      <c r="B246" s="1" t="s">
        <v>6578</v>
      </c>
      <c r="C246" s="1" t="s">
        <v>7</v>
      </c>
      <c r="D246" s="1"/>
      <c r="E246" s="1"/>
      <c r="F246" s="62"/>
    </row>
    <row r="247" spans="1:6" x14ac:dyDescent="0.25">
      <c r="A247" s="8" t="s">
        <v>6579</v>
      </c>
      <c r="B247" s="1" t="s">
        <v>6580</v>
      </c>
      <c r="C247" s="1" t="s">
        <v>27</v>
      </c>
      <c r="D247" s="1"/>
      <c r="E247" s="1"/>
      <c r="F247" s="62"/>
    </row>
    <row r="248" spans="1:6" x14ac:dyDescent="0.25">
      <c r="A248" s="8" t="s">
        <v>6581</v>
      </c>
      <c r="B248" s="1" t="s">
        <v>6582</v>
      </c>
      <c r="C248" s="1" t="s">
        <v>14</v>
      </c>
      <c r="D248" s="1"/>
      <c r="E248" s="1"/>
      <c r="F248" s="62"/>
    </row>
    <row r="249" spans="1:6" x14ac:dyDescent="0.25">
      <c r="A249" s="8" t="s">
        <v>6583</v>
      </c>
      <c r="B249" s="1" t="s">
        <v>6584</v>
      </c>
      <c r="C249" s="1" t="s">
        <v>7</v>
      </c>
      <c r="D249" s="1"/>
      <c r="E249" s="1"/>
      <c r="F249" s="62"/>
    </row>
    <row r="250" spans="1:6" x14ac:dyDescent="0.25">
      <c r="A250" s="8" t="s">
        <v>6585</v>
      </c>
      <c r="B250" s="1" t="s">
        <v>6586</v>
      </c>
      <c r="C250" s="1" t="s">
        <v>27</v>
      </c>
      <c r="D250" s="1"/>
      <c r="E250" s="1"/>
      <c r="F250" s="62"/>
    </row>
    <row r="251" spans="1:6" x14ac:dyDescent="0.25">
      <c r="A251" s="8" t="s">
        <v>6587</v>
      </c>
      <c r="B251" s="1" t="s">
        <v>6588</v>
      </c>
      <c r="C251" s="1" t="s">
        <v>27</v>
      </c>
      <c r="D251" s="1"/>
      <c r="E251" s="1"/>
      <c r="F251" s="62"/>
    </row>
    <row r="252" spans="1:6" x14ac:dyDescent="0.25">
      <c r="A252" s="8" t="s">
        <v>6589</v>
      </c>
      <c r="B252" s="1" t="s">
        <v>6590</v>
      </c>
      <c r="C252" s="1" t="s">
        <v>27</v>
      </c>
      <c r="D252" s="1"/>
      <c r="E252" s="1"/>
      <c r="F252" s="62"/>
    </row>
    <row r="253" spans="1:6" x14ac:dyDescent="0.25">
      <c r="A253" s="8" t="s">
        <v>6591</v>
      </c>
      <c r="B253" s="1" t="s">
        <v>6592</v>
      </c>
      <c r="C253" s="1" t="s">
        <v>7</v>
      </c>
      <c r="D253" s="1"/>
      <c r="E253" s="1"/>
      <c r="F253" s="62"/>
    </row>
    <row r="254" spans="1:6" x14ac:dyDescent="0.25">
      <c r="A254" s="8" t="s">
        <v>6593</v>
      </c>
      <c r="B254" s="1" t="s">
        <v>6594</v>
      </c>
      <c r="C254" s="1" t="s">
        <v>7</v>
      </c>
      <c r="D254" s="1"/>
      <c r="E254" s="1"/>
      <c r="F254" s="62"/>
    </row>
    <row r="255" spans="1:6" x14ac:dyDescent="0.25">
      <c r="A255" s="8" t="s">
        <v>6595</v>
      </c>
      <c r="B255" s="1" t="s">
        <v>6596</v>
      </c>
      <c r="C255" s="1" t="s">
        <v>7</v>
      </c>
      <c r="D255" s="1"/>
      <c r="E255" s="1"/>
      <c r="F255" s="62"/>
    </row>
    <row r="256" spans="1:6" x14ac:dyDescent="0.25">
      <c r="A256" s="8" t="s">
        <v>6597</v>
      </c>
      <c r="B256" s="1" t="s">
        <v>6598</v>
      </c>
      <c r="C256" s="1" t="s">
        <v>7</v>
      </c>
      <c r="D256" s="1"/>
      <c r="E256" s="1"/>
      <c r="F256" s="62"/>
    </row>
    <row r="257" spans="1:6" x14ac:dyDescent="0.25">
      <c r="A257" s="8" t="s">
        <v>6599</v>
      </c>
      <c r="B257" s="1" t="s">
        <v>6600</v>
      </c>
      <c r="C257" s="1" t="s">
        <v>7</v>
      </c>
      <c r="D257" s="1"/>
      <c r="E257" s="1"/>
      <c r="F257" s="62"/>
    </row>
    <row r="258" spans="1:6" x14ac:dyDescent="0.25">
      <c r="A258" s="8" t="s">
        <v>6601</v>
      </c>
      <c r="B258" s="1" t="s">
        <v>6602</v>
      </c>
      <c r="C258" s="1" t="s">
        <v>4</v>
      </c>
      <c r="D258" s="1"/>
      <c r="E258" s="1"/>
      <c r="F258" s="62"/>
    </row>
    <row r="259" spans="1:6" x14ac:dyDescent="0.25">
      <c r="A259" s="8" t="s">
        <v>6601</v>
      </c>
      <c r="B259" s="1" t="s">
        <v>6602</v>
      </c>
      <c r="C259" s="1" t="s">
        <v>2618</v>
      </c>
      <c r="D259" s="1"/>
      <c r="E259" s="1"/>
      <c r="F259" s="62"/>
    </row>
    <row r="260" spans="1:6" x14ac:dyDescent="0.25">
      <c r="A260" s="8" t="s">
        <v>6603</v>
      </c>
      <c r="B260" s="1" t="s">
        <v>6604</v>
      </c>
      <c r="C260" s="1" t="s">
        <v>7</v>
      </c>
      <c r="D260" s="1"/>
      <c r="E260" s="1"/>
      <c r="F260" s="62"/>
    </row>
    <row r="261" spans="1:6" x14ac:dyDescent="0.25">
      <c r="A261" s="8" t="s">
        <v>6605</v>
      </c>
      <c r="B261" s="1" t="s">
        <v>6606</v>
      </c>
      <c r="C261" s="1" t="s">
        <v>7</v>
      </c>
      <c r="D261" s="1"/>
      <c r="E261" s="1"/>
      <c r="F261" s="62"/>
    </row>
    <row r="262" spans="1:6" x14ac:dyDescent="0.25">
      <c r="A262" s="8" t="s">
        <v>6607</v>
      </c>
      <c r="B262" s="1" t="s">
        <v>6608</v>
      </c>
      <c r="C262" s="1" t="s">
        <v>14</v>
      </c>
      <c r="D262" s="1"/>
      <c r="E262" s="1"/>
      <c r="F262" s="62"/>
    </row>
    <row r="263" spans="1:6" x14ac:dyDescent="0.25">
      <c r="A263" s="8" t="s">
        <v>6609</v>
      </c>
      <c r="B263" s="1" t="s">
        <v>6610</v>
      </c>
      <c r="C263" s="1" t="s">
        <v>7</v>
      </c>
      <c r="D263" s="1"/>
      <c r="E263" s="1"/>
      <c r="F263" s="62"/>
    </row>
    <row r="264" spans="1:6" x14ac:dyDescent="0.25">
      <c r="A264" s="8" t="s">
        <v>6611</v>
      </c>
      <c r="B264" s="1" t="s">
        <v>6612</v>
      </c>
      <c r="C264" s="1" t="s">
        <v>7</v>
      </c>
      <c r="D264" s="1"/>
      <c r="E264" s="1"/>
      <c r="F264" s="62"/>
    </row>
    <row r="265" spans="1:6" x14ac:dyDescent="0.25">
      <c r="A265" s="8" t="s">
        <v>6613</v>
      </c>
      <c r="B265" s="1" t="s">
        <v>6614</v>
      </c>
      <c r="C265" s="1" t="s">
        <v>27</v>
      </c>
      <c r="D265" s="1"/>
      <c r="E265" s="1"/>
      <c r="F265" s="62"/>
    </row>
    <row r="266" spans="1:6" x14ac:dyDescent="0.25">
      <c r="A266" s="8" t="s">
        <v>6615</v>
      </c>
      <c r="B266" s="1" t="s">
        <v>6616</v>
      </c>
      <c r="C266" s="1" t="s">
        <v>27</v>
      </c>
      <c r="D266" s="1"/>
      <c r="E266" s="1"/>
      <c r="F266" s="62"/>
    </row>
    <row r="267" spans="1:6" x14ac:dyDescent="0.25">
      <c r="A267" s="8" t="s">
        <v>6617</v>
      </c>
      <c r="B267" s="1" t="s">
        <v>6618</v>
      </c>
      <c r="C267" s="1" t="s">
        <v>7</v>
      </c>
      <c r="D267" s="1"/>
      <c r="E267" s="1"/>
      <c r="F267" s="62"/>
    </row>
    <row r="268" spans="1:6" x14ac:dyDescent="0.25">
      <c r="A268" s="8" t="s">
        <v>6619</v>
      </c>
      <c r="B268" s="1" t="s">
        <v>6620</v>
      </c>
      <c r="C268" s="1" t="s">
        <v>4</v>
      </c>
      <c r="D268" s="1"/>
      <c r="E268" s="1"/>
      <c r="F268" s="62"/>
    </row>
    <row r="269" spans="1:6" x14ac:dyDescent="0.25">
      <c r="A269" s="8" t="s">
        <v>6619</v>
      </c>
      <c r="B269" s="1" t="s">
        <v>6620</v>
      </c>
      <c r="C269" s="1" t="s">
        <v>4139</v>
      </c>
      <c r="D269" s="1"/>
      <c r="E269" s="1"/>
      <c r="F269" s="62"/>
    </row>
    <row r="270" spans="1:6" x14ac:dyDescent="0.25">
      <c r="A270" s="8" t="s">
        <v>6619</v>
      </c>
      <c r="B270" s="1" t="s">
        <v>6620</v>
      </c>
      <c r="C270" s="1" t="s">
        <v>2618</v>
      </c>
      <c r="D270" s="1"/>
      <c r="E270" s="1"/>
      <c r="F270" s="62"/>
    </row>
    <row r="271" spans="1:6" x14ac:dyDescent="0.25">
      <c r="A271" s="8" t="s">
        <v>6621</v>
      </c>
      <c r="B271" s="1" t="s">
        <v>6622</v>
      </c>
      <c r="C271" s="1" t="s">
        <v>14</v>
      </c>
      <c r="D271" s="1"/>
      <c r="E271" s="1"/>
      <c r="F271" s="62"/>
    </row>
    <row r="272" spans="1:6" x14ac:dyDescent="0.25">
      <c r="A272" s="8" t="s">
        <v>6623</v>
      </c>
      <c r="B272" s="1" t="s">
        <v>6624</v>
      </c>
      <c r="C272" s="1" t="s">
        <v>4</v>
      </c>
      <c r="D272" s="1"/>
      <c r="E272" s="1"/>
      <c r="F272" s="62"/>
    </row>
    <row r="273" spans="1:6" x14ac:dyDescent="0.25">
      <c r="A273" s="8" t="s">
        <v>6623</v>
      </c>
      <c r="B273" s="1" t="s">
        <v>6624</v>
      </c>
      <c r="C273" s="1" t="s">
        <v>2618</v>
      </c>
      <c r="D273" s="1"/>
      <c r="E273" s="1"/>
      <c r="F273" s="62"/>
    </row>
    <row r="274" spans="1:6" x14ac:dyDescent="0.25">
      <c r="A274" s="8" t="s">
        <v>6625</v>
      </c>
      <c r="B274" s="1" t="s">
        <v>6626</v>
      </c>
      <c r="C274" s="1" t="s">
        <v>4</v>
      </c>
      <c r="D274" s="1"/>
      <c r="E274" s="1"/>
      <c r="F274" s="62"/>
    </row>
    <row r="275" spans="1:6" x14ac:dyDescent="0.25">
      <c r="A275" s="8" t="s">
        <v>6625</v>
      </c>
      <c r="B275" s="1" t="s">
        <v>6626</v>
      </c>
      <c r="C275" s="1" t="s">
        <v>2618</v>
      </c>
      <c r="D275" s="1"/>
      <c r="E275" s="1"/>
      <c r="F275" s="62"/>
    </row>
    <row r="276" spans="1:6" x14ac:dyDescent="0.25">
      <c r="A276" s="8" t="s">
        <v>6627</v>
      </c>
      <c r="B276" s="1" t="s">
        <v>6628</v>
      </c>
      <c r="C276" s="1" t="s">
        <v>4</v>
      </c>
      <c r="D276" s="1"/>
      <c r="E276" s="1"/>
      <c r="F276" s="62"/>
    </row>
    <row r="277" spans="1:6" x14ac:dyDescent="0.25">
      <c r="A277" s="8" t="s">
        <v>6627</v>
      </c>
      <c r="B277" s="1" t="s">
        <v>6628</v>
      </c>
      <c r="C277" s="1" t="s">
        <v>2618</v>
      </c>
      <c r="D277" s="1"/>
      <c r="E277" s="1"/>
      <c r="F277" s="62"/>
    </row>
    <row r="278" spans="1:6" x14ac:dyDescent="0.25">
      <c r="A278" s="8" t="s">
        <v>6629</v>
      </c>
      <c r="B278" s="1" t="s">
        <v>6630</v>
      </c>
      <c r="C278" s="1" t="s">
        <v>4</v>
      </c>
      <c r="D278" s="1"/>
      <c r="E278" s="1"/>
      <c r="F278" s="62"/>
    </row>
    <row r="279" spans="1:6" x14ac:dyDescent="0.25">
      <c r="A279" s="8" t="s">
        <v>6629</v>
      </c>
      <c r="B279" s="1" t="s">
        <v>6630</v>
      </c>
      <c r="C279" s="1" t="s">
        <v>2618</v>
      </c>
      <c r="D279" s="1"/>
      <c r="E279" s="1"/>
      <c r="F279" s="62"/>
    </row>
    <row r="280" spans="1:6" x14ac:dyDescent="0.25">
      <c r="A280" s="8" t="s">
        <v>6631</v>
      </c>
      <c r="B280" s="1" t="s">
        <v>6632</v>
      </c>
      <c r="C280" s="1" t="s">
        <v>4</v>
      </c>
      <c r="D280" s="1"/>
      <c r="E280" s="1"/>
      <c r="F280" s="62"/>
    </row>
    <row r="281" spans="1:6" x14ac:dyDescent="0.25">
      <c r="A281" s="8" t="s">
        <v>6631</v>
      </c>
      <c r="B281" s="1" t="s">
        <v>6632</v>
      </c>
      <c r="C281" s="1" t="s">
        <v>2618</v>
      </c>
      <c r="D281" s="1"/>
      <c r="E281" s="1"/>
      <c r="F281" s="62"/>
    </row>
    <row r="282" spans="1:6" x14ac:dyDescent="0.25">
      <c r="A282" s="8" t="s">
        <v>6633</v>
      </c>
      <c r="B282" s="1" t="s">
        <v>6634</v>
      </c>
      <c r="C282" s="1" t="s">
        <v>7</v>
      </c>
      <c r="D282" s="1"/>
      <c r="E282" s="1"/>
      <c r="F282" s="62"/>
    </row>
    <row r="283" spans="1:6" x14ac:dyDescent="0.25">
      <c r="A283" s="8" t="s">
        <v>6635</v>
      </c>
      <c r="B283" s="1" t="s">
        <v>6636</v>
      </c>
      <c r="C283" s="1" t="s">
        <v>7</v>
      </c>
      <c r="D283" s="1"/>
      <c r="E283" s="1"/>
      <c r="F283" s="62"/>
    </row>
    <row r="284" spans="1:6" x14ac:dyDescent="0.25">
      <c r="A284" s="8" t="s">
        <v>6637</v>
      </c>
      <c r="B284" s="1" t="s">
        <v>6638</v>
      </c>
      <c r="C284" s="1" t="s">
        <v>14</v>
      </c>
      <c r="D284" s="1"/>
      <c r="E284" s="1"/>
      <c r="F284" s="62"/>
    </row>
    <row r="285" spans="1:6" x14ac:dyDescent="0.25">
      <c r="A285" s="8" t="s">
        <v>6639</v>
      </c>
      <c r="B285" s="1" t="s">
        <v>6640</v>
      </c>
      <c r="C285" s="1" t="s">
        <v>14</v>
      </c>
      <c r="D285" s="1"/>
      <c r="E285" s="1"/>
      <c r="F285" s="62"/>
    </row>
    <row r="286" spans="1:6" x14ac:dyDescent="0.25">
      <c r="A286" s="8" t="s">
        <v>6641</v>
      </c>
      <c r="B286" s="1" t="s">
        <v>6642</v>
      </c>
      <c r="C286" s="1" t="s">
        <v>7</v>
      </c>
      <c r="D286" s="1"/>
      <c r="E286" s="1"/>
      <c r="F286" s="62"/>
    </row>
    <row r="287" spans="1:6" x14ac:dyDescent="0.25">
      <c r="A287" s="8" t="s">
        <v>6643</v>
      </c>
      <c r="B287" s="1" t="s">
        <v>6644</v>
      </c>
      <c r="C287" s="1" t="s">
        <v>7</v>
      </c>
      <c r="D287" s="1"/>
      <c r="E287" s="1"/>
      <c r="F287" s="62"/>
    </row>
    <row r="288" spans="1:6" x14ac:dyDescent="0.25">
      <c r="A288" s="8" t="s">
        <v>6645</v>
      </c>
      <c r="B288" s="1" t="s">
        <v>6646</v>
      </c>
      <c r="C288" s="1" t="s">
        <v>7</v>
      </c>
      <c r="D288" s="1"/>
      <c r="E288" s="1"/>
      <c r="F288" s="62"/>
    </row>
    <row r="289" spans="1:6" x14ac:dyDescent="0.25">
      <c r="A289" s="8" t="s">
        <v>6647</v>
      </c>
      <c r="B289" s="1" t="s">
        <v>6648</v>
      </c>
      <c r="C289" s="1" t="s">
        <v>27</v>
      </c>
      <c r="D289" s="1"/>
      <c r="E289" s="1"/>
      <c r="F289" s="62"/>
    </row>
    <row r="290" spans="1:6" x14ac:dyDescent="0.25">
      <c r="A290" s="8" t="s">
        <v>6649</v>
      </c>
      <c r="B290" s="1" t="s">
        <v>6650</v>
      </c>
      <c r="C290" s="1" t="s">
        <v>27</v>
      </c>
      <c r="D290" s="1"/>
      <c r="E290" s="1"/>
      <c r="F290" s="62"/>
    </row>
    <row r="291" spans="1:6" x14ac:dyDescent="0.25">
      <c r="A291" s="8" t="s">
        <v>6651</v>
      </c>
      <c r="B291" s="1" t="s">
        <v>6652</v>
      </c>
      <c r="C291" s="1" t="s">
        <v>7</v>
      </c>
      <c r="D291" s="1"/>
      <c r="E291" s="1"/>
      <c r="F291" s="62"/>
    </row>
    <row r="292" spans="1:6" x14ac:dyDescent="0.25">
      <c r="A292" s="8" t="s">
        <v>6653</v>
      </c>
      <c r="B292" s="1" t="s">
        <v>6654</v>
      </c>
      <c r="C292" s="1" t="s">
        <v>14</v>
      </c>
      <c r="D292" s="1"/>
      <c r="E292" s="1"/>
      <c r="F292" s="62"/>
    </row>
    <row r="293" spans="1:6" x14ac:dyDescent="0.25">
      <c r="A293" s="8" t="s">
        <v>6655</v>
      </c>
      <c r="B293" s="1" t="s">
        <v>6656</v>
      </c>
      <c r="C293" s="1" t="s">
        <v>7</v>
      </c>
      <c r="D293" s="1"/>
      <c r="E293" s="1"/>
      <c r="F293" s="62"/>
    </row>
    <row r="294" spans="1:6" x14ac:dyDescent="0.25">
      <c r="A294" s="8" t="s">
        <v>6657</v>
      </c>
      <c r="B294" s="1" t="s">
        <v>6658</v>
      </c>
      <c r="C294" s="1" t="s">
        <v>7</v>
      </c>
      <c r="D294" s="1"/>
      <c r="E294" s="1"/>
      <c r="F294" s="62"/>
    </row>
    <row r="295" spans="1:6" x14ac:dyDescent="0.25">
      <c r="A295" s="8" t="s">
        <v>6659</v>
      </c>
      <c r="B295" s="1" t="s">
        <v>6660</v>
      </c>
      <c r="C295" s="1" t="s">
        <v>7</v>
      </c>
      <c r="D295" s="1"/>
      <c r="E295" s="1"/>
      <c r="F295" s="62"/>
    </row>
    <row r="296" spans="1:6" x14ac:dyDescent="0.25">
      <c r="A296" s="8" t="s">
        <v>6661</v>
      </c>
      <c r="B296" s="1" t="s">
        <v>6662</v>
      </c>
      <c r="C296" s="1" t="s">
        <v>7</v>
      </c>
      <c r="D296" s="1"/>
      <c r="E296" s="1"/>
      <c r="F296" s="62"/>
    </row>
    <row r="297" spans="1:6" x14ac:dyDescent="0.25">
      <c r="A297" s="8" t="s">
        <v>6663</v>
      </c>
      <c r="B297" s="1" t="s">
        <v>6664</v>
      </c>
      <c r="C297" s="1" t="s">
        <v>14</v>
      </c>
      <c r="D297" s="1"/>
      <c r="E297" s="1"/>
      <c r="F297" s="62"/>
    </row>
    <row r="298" spans="1:6" x14ac:dyDescent="0.25">
      <c r="A298" s="8" t="s">
        <v>6665</v>
      </c>
      <c r="B298" s="1" t="s">
        <v>6666</v>
      </c>
      <c r="C298" s="1" t="s">
        <v>7</v>
      </c>
      <c r="D298" s="1"/>
      <c r="E298" s="1"/>
      <c r="F298" s="62"/>
    </row>
    <row r="299" spans="1:6" x14ac:dyDescent="0.25">
      <c r="A299" s="8" t="s">
        <v>6667</v>
      </c>
      <c r="B299" s="1" t="s">
        <v>6668</v>
      </c>
      <c r="C299" s="1" t="s">
        <v>1</v>
      </c>
      <c r="D299" s="1"/>
      <c r="E299" s="1"/>
      <c r="F299" s="62"/>
    </row>
    <row r="300" spans="1:6" x14ac:dyDescent="0.25">
      <c r="A300" s="8" t="s">
        <v>6669</v>
      </c>
      <c r="B300" s="1" t="s">
        <v>6670</v>
      </c>
      <c r="C300" s="1" t="s">
        <v>7</v>
      </c>
      <c r="D300" s="1"/>
      <c r="E300" s="1"/>
      <c r="F300" s="62"/>
    </row>
    <row r="301" spans="1:6" x14ac:dyDescent="0.25">
      <c r="A301" s="8" t="s">
        <v>6671</v>
      </c>
      <c r="B301" s="1" t="s">
        <v>6672</v>
      </c>
      <c r="C301" s="1" t="s">
        <v>7</v>
      </c>
      <c r="D301" s="1"/>
      <c r="E301" s="1"/>
      <c r="F301" s="62"/>
    </row>
    <row r="302" spans="1:6" x14ac:dyDescent="0.25">
      <c r="A302" s="8" t="s">
        <v>6673</v>
      </c>
      <c r="B302" s="1" t="s">
        <v>6674</v>
      </c>
      <c r="C302" s="1" t="s">
        <v>7</v>
      </c>
      <c r="D302" s="1"/>
      <c r="E302" s="1"/>
      <c r="F302" s="62"/>
    </row>
    <row r="303" spans="1:6" x14ac:dyDescent="0.25">
      <c r="A303" s="8" t="s">
        <v>6675</v>
      </c>
      <c r="B303" s="1" t="s">
        <v>6676</v>
      </c>
      <c r="C303" s="1" t="s">
        <v>27</v>
      </c>
      <c r="D303" s="1"/>
      <c r="E303" s="1"/>
      <c r="F303" s="62"/>
    </row>
    <row r="304" spans="1:6" x14ac:dyDescent="0.25">
      <c r="A304" s="8" t="s">
        <v>6677</v>
      </c>
      <c r="B304" s="1" t="s">
        <v>6678</v>
      </c>
      <c r="C304" s="1" t="s">
        <v>27</v>
      </c>
      <c r="D304" s="1"/>
      <c r="E304" s="1"/>
      <c r="F304" s="62"/>
    </row>
    <row r="305" spans="1:6" x14ac:dyDescent="0.25">
      <c r="A305" s="8" t="s">
        <v>6679</v>
      </c>
      <c r="B305" s="1" t="s">
        <v>6680</v>
      </c>
      <c r="C305" s="1" t="s">
        <v>7</v>
      </c>
      <c r="D305" s="1"/>
      <c r="E305" s="1"/>
      <c r="F305" s="62"/>
    </row>
    <row r="306" spans="1:6" x14ac:dyDescent="0.25">
      <c r="A306" s="8" t="s">
        <v>6681</v>
      </c>
      <c r="B306" s="1" t="s">
        <v>6682</v>
      </c>
      <c r="C306" s="1" t="s">
        <v>7</v>
      </c>
      <c r="D306" s="1"/>
      <c r="E306" s="1"/>
      <c r="F306" s="62"/>
    </row>
    <row r="307" spans="1:6" x14ac:dyDescent="0.25">
      <c r="A307" s="8" t="s">
        <v>6683</v>
      </c>
      <c r="B307" s="1" t="s">
        <v>6684</v>
      </c>
      <c r="C307" s="1" t="s">
        <v>7</v>
      </c>
      <c r="D307" s="1"/>
      <c r="E307" s="1"/>
      <c r="F307" s="62"/>
    </row>
    <row r="308" spans="1:6" x14ac:dyDescent="0.25">
      <c r="A308" s="8" t="s">
        <v>6685</v>
      </c>
      <c r="B308" s="1" t="s">
        <v>6686</v>
      </c>
      <c r="C308" s="1" t="s">
        <v>7</v>
      </c>
      <c r="D308" s="1"/>
      <c r="E308" s="1"/>
      <c r="F308" s="62"/>
    </row>
    <row r="309" spans="1:6" x14ac:dyDescent="0.25">
      <c r="A309" s="8" t="s">
        <v>6687</v>
      </c>
      <c r="B309" s="1" t="s">
        <v>6688</v>
      </c>
      <c r="C309" s="1" t="s">
        <v>27</v>
      </c>
      <c r="D309" s="1"/>
      <c r="E309" s="1"/>
      <c r="F309" s="62"/>
    </row>
    <row r="310" spans="1:6" x14ac:dyDescent="0.25">
      <c r="A310" s="8" t="s">
        <v>6689</v>
      </c>
      <c r="B310" s="1" t="s">
        <v>6690</v>
      </c>
      <c r="C310" s="1" t="s">
        <v>7</v>
      </c>
      <c r="D310" s="1"/>
      <c r="E310" s="1"/>
      <c r="F310" s="62"/>
    </row>
    <row r="311" spans="1:6" x14ac:dyDescent="0.25">
      <c r="A311" s="8" t="s">
        <v>6691</v>
      </c>
      <c r="B311" s="1" t="s">
        <v>6692</v>
      </c>
      <c r="C311" s="1" t="s">
        <v>7</v>
      </c>
      <c r="D311" s="1"/>
      <c r="E311" s="1"/>
      <c r="F311" s="62"/>
    </row>
    <row r="312" spans="1:6" x14ac:dyDescent="0.25">
      <c r="A312" s="8" t="s">
        <v>6693</v>
      </c>
      <c r="B312" s="1" t="s">
        <v>6694</v>
      </c>
      <c r="C312" s="1" t="s">
        <v>27</v>
      </c>
      <c r="D312" s="1"/>
      <c r="E312" s="1"/>
      <c r="F312" s="62"/>
    </row>
    <row r="313" spans="1:6" x14ac:dyDescent="0.25">
      <c r="A313" s="8" t="s">
        <v>6695</v>
      </c>
      <c r="B313" s="1" t="s">
        <v>6696</v>
      </c>
      <c r="C313" s="1" t="s">
        <v>14</v>
      </c>
      <c r="D313" s="1"/>
      <c r="E313" s="1"/>
      <c r="F313" s="62"/>
    </row>
    <row r="314" spans="1:6" x14ac:dyDescent="0.25">
      <c r="A314" s="8" t="s">
        <v>6697</v>
      </c>
      <c r="B314" s="1" t="s">
        <v>6698</v>
      </c>
      <c r="C314" s="1" t="s">
        <v>4</v>
      </c>
      <c r="D314" s="1"/>
      <c r="E314" s="1"/>
      <c r="F314" s="62"/>
    </row>
    <row r="315" spans="1:6" x14ac:dyDescent="0.25">
      <c r="A315" s="8" t="s">
        <v>6697</v>
      </c>
      <c r="B315" s="1" t="s">
        <v>6698</v>
      </c>
      <c r="C315" s="1" t="s">
        <v>2618</v>
      </c>
      <c r="D315" s="1"/>
      <c r="E315" s="1"/>
      <c r="F315" s="62"/>
    </row>
    <row r="316" spans="1:6" x14ac:dyDescent="0.25">
      <c r="A316" s="8" t="s">
        <v>6699</v>
      </c>
      <c r="B316" s="1" t="s">
        <v>6700</v>
      </c>
      <c r="C316" s="1" t="s">
        <v>7</v>
      </c>
      <c r="D316" s="1"/>
      <c r="E316" s="1"/>
      <c r="F316" s="62"/>
    </row>
    <row r="317" spans="1:6" x14ac:dyDescent="0.25">
      <c r="A317" s="8" t="s">
        <v>6701</v>
      </c>
      <c r="B317" s="1" t="s">
        <v>6702</v>
      </c>
      <c r="C317" s="1" t="s">
        <v>4</v>
      </c>
      <c r="D317" s="1"/>
      <c r="E317" s="1"/>
      <c r="F317" s="62"/>
    </row>
    <row r="318" spans="1:6" x14ac:dyDescent="0.25">
      <c r="A318" s="8" t="s">
        <v>6701</v>
      </c>
      <c r="B318" s="1" t="s">
        <v>6702</v>
      </c>
      <c r="C318" s="1" t="s">
        <v>2618</v>
      </c>
      <c r="D318" s="1"/>
      <c r="E318" s="1"/>
      <c r="F318" s="62"/>
    </row>
    <row r="319" spans="1:6" x14ac:dyDescent="0.25">
      <c r="A319" s="8" t="s">
        <v>6703</v>
      </c>
      <c r="B319" s="1" t="s">
        <v>6704</v>
      </c>
      <c r="C319" s="1" t="s">
        <v>7</v>
      </c>
      <c r="D319" s="1"/>
      <c r="E319" s="1"/>
      <c r="F319" s="62"/>
    </row>
    <row r="320" spans="1:6" x14ac:dyDescent="0.25">
      <c r="A320" s="8" t="s">
        <v>6705</v>
      </c>
      <c r="B320" s="1" t="s">
        <v>6706</v>
      </c>
      <c r="C320" s="1" t="s">
        <v>27</v>
      </c>
      <c r="D320" s="1"/>
      <c r="E320" s="1"/>
      <c r="F320" s="62"/>
    </row>
    <row r="321" spans="1:6" x14ac:dyDescent="0.25">
      <c r="A321" s="8" t="s">
        <v>6707</v>
      </c>
      <c r="B321" s="1" t="s">
        <v>6708</v>
      </c>
      <c r="C321" s="1" t="s">
        <v>1</v>
      </c>
      <c r="D321" s="1"/>
      <c r="E321" s="1"/>
      <c r="F321" s="62"/>
    </row>
    <row r="322" spans="1:6" x14ac:dyDescent="0.25">
      <c r="A322" s="8" t="s">
        <v>6709</v>
      </c>
      <c r="B322" s="1" t="s">
        <v>6710</v>
      </c>
      <c r="C322" s="1" t="s">
        <v>27</v>
      </c>
      <c r="D322" s="1"/>
      <c r="E322" s="1"/>
      <c r="F322" s="62"/>
    </row>
    <row r="323" spans="1:6" x14ac:dyDescent="0.25">
      <c r="A323" s="8" t="s">
        <v>6711</v>
      </c>
      <c r="B323" s="1" t="s">
        <v>6712</v>
      </c>
      <c r="C323" s="1" t="s">
        <v>27</v>
      </c>
      <c r="D323" s="1"/>
      <c r="E323" s="1"/>
      <c r="F323" s="62"/>
    </row>
    <row r="324" spans="1:6" x14ac:dyDescent="0.25">
      <c r="A324" s="8" t="s">
        <v>6713</v>
      </c>
      <c r="B324" s="1" t="s">
        <v>6714</v>
      </c>
      <c r="C324" s="1" t="s">
        <v>1</v>
      </c>
      <c r="D324" s="1"/>
      <c r="E324" s="1"/>
      <c r="F324" s="62"/>
    </row>
    <row r="325" spans="1:6" x14ac:dyDescent="0.25">
      <c r="A325" s="8" t="s">
        <v>6715</v>
      </c>
      <c r="B325" s="1" t="s">
        <v>6716</v>
      </c>
      <c r="C325" s="1" t="s">
        <v>27</v>
      </c>
      <c r="D325" s="1"/>
      <c r="E325" s="1"/>
      <c r="F325" s="62"/>
    </row>
    <row r="326" spans="1:6" x14ac:dyDescent="0.25">
      <c r="A326" s="8" t="s">
        <v>6717</v>
      </c>
      <c r="B326" s="1" t="s">
        <v>6718</v>
      </c>
      <c r="C326" s="1" t="s">
        <v>14</v>
      </c>
      <c r="D326" s="1"/>
      <c r="E326" s="1"/>
      <c r="F326" s="62"/>
    </row>
    <row r="327" spans="1:6" x14ac:dyDescent="0.25">
      <c r="A327" s="8" t="s">
        <v>6719</v>
      </c>
      <c r="B327" s="1" t="s">
        <v>6720</v>
      </c>
      <c r="C327" s="1" t="s">
        <v>14</v>
      </c>
      <c r="D327" s="1"/>
      <c r="E327" s="1"/>
      <c r="F327" s="62"/>
    </row>
    <row r="328" spans="1:6" x14ac:dyDescent="0.25">
      <c r="A328" s="8" t="s">
        <v>6721</v>
      </c>
      <c r="B328" s="1" t="s">
        <v>6722</v>
      </c>
      <c r="C328" s="1" t="s">
        <v>14</v>
      </c>
      <c r="D328" s="1"/>
      <c r="E328" s="1"/>
      <c r="F328" s="62"/>
    </row>
    <row r="329" spans="1:6" x14ac:dyDescent="0.25">
      <c r="A329" s="8" t="s">
        <v>6723</v>
      </c>
      <c r="B329" s="1" t="s">
        <v>6724</v>
      </c>
      <c r="C329" s="1" t="s">
        <v>1</v>
      </c>
      <c r="D329" s="1"/>
      <c r="E329" s="1"/>
      <c r="F329" s="62"/>
    </row>
    <row r="330" spans="1:6" x14ac:dyDescent="0.25">
      <c r="A330" s="8" t="s">
        <v>6725</v>
      </c>
      <c r="B330" s="1" t="s">
        <v>6726</v>
      </c>
      <c r="C330" s="1" t="s">
        <v>1</v>
      </c>
      <c r="D330" s="1"/>
      <c r="E330" s="1"/>
      <c r="F330" s="62"/>
    </row>
    <row r="331" spans="1:6" x14ac:dyDescent="0.25">
      <c r="A331" s="8" t="s">
        <v>6727</v>
      </c>
      <c r="B331" s="1" t="s">
        <v>6728</v>
      </c>
      <c r="C331" s="1" t="s">
        <v>1</v>
      </c>
      <c r="D331" s="1"/>
      <c r="E331" s="1"/>
      <c r="F331" s="62"/>
    </row>
    <row r="332" spans="1:6" x14ac:dyDescent="0.25">
      <c r="A332" s="8" t="s">
        <v>6729</v>
      </c>
      <c r="B332" s="1" t="s">
        <v>6730</v>
      </c>
      <c r="C332" s="1" t="s">
        <v>1</v>
      </c>
      <c r="D332" s="1"/>
      <c r="E332" s="1"/>
      <c r="F332" s="62"/>
    </row>
    <row r="333" spans="1:6" x14ac:dyDescent="0.25">
      <c r="A333" s="8" t="s">
        <v>6731</v>
      </c>
      <c r="B333" s="1" t="s">
        <v>6732</v>
      </c>
      <c r="C333" s="1" t="s">
        <v>7</v>
      </c>
      <c r="D333" s="1"/>
      <c r="E333" s="1"/>
      <c r="F333" s="62"/>
    </row>
    <row r="334" spans="1:6" x14ac:dyDescent="0.25">
      <c r="A334" s="8" t="s">
        <v>6733</v>
      </c>
      <c r="B334" s="1" t="s">
        <v>6734</v>
      </c>
      <c r="C334" s="1" t="s">
        <v>7</v>
      </c>
      <c r="D334" s="1"/>
      <c r="E334" s="1"/>
      <c r="F334" s="62"/>
    </row>
    <row r="335" spans="1:6" x14ac:dyDescent="0.25">
      <c r="A335" s="8" t="s">
        <v>6735</v>
      </c>
      <c r="B335" s="1" t="s">
        <v>6736</v>
      </c>
      <c r="C335" s="1" t="s">
        <v>7</v>
      </c>
      <c r="D335" s="1"/>
      <c r="E335" s="1"/>
      <c r="F335" s="62"/>
    </row>
    <row r="336" spans="1:6" x14ac:dyDescent="0.25">
      <c r="A336" s="8" t="s">
        <v>6737</v>
      </c>
      <c r="B336" s="1" t="s">
        <v>6738</v>
      </c>
      <c r="C336" s="1" t="s">
        <v>7</v>
      </c>
      <c r="D336" s="1"/>
      <c r="E336" s="1"/>
      <c r="F336" s="62"/>
    </row>
    <row r="337" spans="1:6" x14ac:dyDescent="0.25">
      <c r="A337" s="8" t="s">
        <v>6739</v>
      </c>
      <c r="B337" s="1" t="s">
        <v>6740</v>
      </c>
      <c r="C337" s="1" t="s">
        <v>7</v>
      </c>
      <c r="D337" s="1"/>
      <c r="E337" s="1"/>
      <c r="F337" s="62"/>
    </row>
    <row r="338" spans="1:6" x14ac:dyDescent="0.25">
      <c r="A338" s="8" t="s">
        <v>6741</v>
      </c>
      <c r="B338" s="1" t="s">
        <v>6742</v>
      </c>
      <c r="C338" s="1" t="s">
        <v>1</v>
      </c>
      <c r="D338" s="1"/>
      <c r="E338" s="1"/>
      <c r="F338" s="62"/>
    </row>
    <row r="339" spans="1:6" x14ac:dyDescent="0.25">
      <c r="A339" s="8" t="s">
        <v>6743</v>
      </c>
      <c r="B339" s="1" t="s">
        <v>6220</v>
      </c>
      <c r="C339" s="1" t="s">
        <v>14</v>
      </c>
      <c r="D339" s="1" t="s">
        <v>10649</v>
      </c>
      <c r="E339" s="1"/>
      <c r="F339" s="62"/>
    </row>
    <row r="340" spans="1:6" x14ac:dyDescent="0.25">
      <c r="A340" s="8" t="s">
        <v>6744</v>
      </c>
      <c r="B340" s="1" t="s">
        <v>6745</v>
      </c>
      <c r="C340" s="1" t="s">
        <v>14</v>
      </c>
      <c r="D340" s="1" t="s">
        <v>10649</v>
      </c>
      <c r="E340" s="1"/>
      <c r="F340" s="62"/>
    </row>
    <row r="341" spans="1:6" ht="15.75" thickBot="1" x14ac:dyDescent="0.3">
      <c r="A341" s="10" t="s">
        <v>6746</v>
      </c>
      <c r="B341" s="11" t="s">
        <v>6544</v>
      </c>
      <c r="C341" s="11" t="s">
        <v>4</v>
      </c>
      <c r="D341" s="11" t="s">
        <v>10649</v>
      </c>
      <c r="E341" s="11"/>
      <c r="F341" s="63"/>
    </row>
    <row r="342" spans="1:6" x14ac:dyDescent="0.25">
      <c r="A342" s="13" t="s">
        <v>6747</v>
      </c>
      <c r="B342" s="2" t="s">
        <v>6748</v>
      </c>
      <c r="C342" s="2" t="s">
        <v>14</v>
      </c>
      <c r="D342" s="2"/>
      <c r="E342" s="2"/>
      <c r="F342" s="64"/>
    </row>
    <row r="343" spans="1:6" x14ac:dyDescent="0.25">
      <c r="A343" s="8" t="s">
        <v>6749</v>
      </c>
      <c r="B343" s="1" t="s">
        <v>6750</v>
      </c>
      <c r="C343" s="1" t="s">
        <v>7</v>
      </c>
      <c r="D343" s="1"/>
      <c r="E343" s="1"/>
      <c r="F343" s="62"/>
    </row>
    <row r="344" spans="1:6" x14ac:dyDescent="0.25">
      <c r="A344" s="8" t="s">
        <v>6751</v>
      </c>
      <c r="B344" s="1" t="s">
        <v>6752</v>
      </c>
      <c r="C344" s="1" t="s">
        <v>7</v>
      </c>
      <c r="D344" s="1"/>
      <c r="E344" s="1"/>
      <c r="F344" s="62"/>
    </row>
    <row r="345" spans="1:6" x14ac:dyDescent="0.25">
      <c r="A345" s="8" t="s">
        <v>6753</v>
      </c>
      <c r="B345" s="1" t="s">
        <v>6754</v>
      </c>
      <c r="C345" s="1" t="s">
        <v>7</v>
      </c>
      <c r="D345" s="1"/>
      <c r="E345" s="1"/>
      <c r="F345" s="62"/>
    </row>
    <row r="346" spans="1:6" x14ac:dyDescent="0.25">
      <c r="A346" s="8" t="s">
        <v>6755</v>
      </c>
      <c r="B346" s="1" t="s">
        <v>6756</v>
      </c>
      <c r="C346" s="1" t="s">
        <v>7</v>
      </c>
      <c r="D346" s="1"/>
      <c r="E346" s="1"/>
      <c r="F346" s="62"/>
    </row>
    <row r="347" spans="1:6" x14ac:dyDescent="0.25">
      <c r="A347" s="8" t="s">
        <v>6757</v>
      </c>
      <c r="B347" s="1" t="s">
        <v>6758</v>
      </c>
      <c r="C347" s="1" t="s">
        <v>7</v>
      </c>
      <c r="D347" s="1"/>
      <c r="E347" s="1"/>
      <c r="F347" s="62"/>
    </row>
    <row r="348" spans="1:6" x14ac:dyDescent="0.25">
      <c r="A348" s="8" t="s">
        <v>6759</v>
      </c>
      <c r="B348" s="1" t="s">
        <v>6760</v>
      </c>
      <c r="C348" s="1" t="s">
        <v>7</v>
      </c>
      <c r="D348" s="1"/>
      <c r="E348" s="1"/>
      <c r="F348" s="62"/>
    </row>
    <row r="349" spans="1:6" x14ac:dyDescent="0.25">
      <c r="A349" s="8" t="s">
        <v>6761</v>
      </c>
      <c r="B349" s="1" t="s">
        <v>6762</v>
      </c>
      <c r="C349" s="1" t="s">
        <v>4</v>
      </c>
      <c r="D349" s="1"/>
      <c r="E349" s="1"/>
      <c r="F349" s="62"/>
    </row>
    <row r="350" spans="1:6" x14ac:dyDescent="0.25">
      <c r="A350" s="8" t="s">
        <v>6761</v>
      </c>
      <c r="B350" s="1" t="s">
        <v>6762</v>
      </c>
      <c r="C350" s="1" t="s">
        <v>2618</v>
      </c>
      <c r="D350" s="1"/>
      <c r="E350" s="1"/>
      <c r="F350" s="62"/>
    </row>
    <row r="351" spans="1:6" x14ac:dyDescent="0.25">
      <c r="A351" s="8" t="s">
        <v>6763</v>
      </c>
      <c r="B351" s="1" t="s">
        <v>6764</v>
      </c>
      <c r="C351" s="1" t="s">
        <v>7</v>
      </c>
      <c r="D351" s="1"/>
      <c r="E351" s="1"/>
      <c r="F351" s="62"/>
    </row>
    <row r="352" spans="1:6" x14ac:dyDescent="0.25">
      <c r="A352" s="8" t="s">
        <v>6765</v>
      </c>
      <c r="B352" s="1" t="s">
        <v>6766</v>
      </c>
      <c r="C352" s="1" t="s">
        <v>27</v>
      </c>
      <c r="D352" s="1"/>
      <c r="E352" s="1"/>
      <c r="F352" s="62"/>
    </row>
    <row r="353" spans="1:6" x14ac:dyDescent="0.25">
      <c r="A353" s="8" t="s">
        <v>6767</v>
      </c>
      <c r="B353" s="1" t="s">
        <v>6768</v>
      </c>
      <c r="C353" s="1" t="s">
        <v>14</v>
      </c>
      <c r="D353" s="1"/>
      <c r="E353" s="1"/>
      <c r="F353" s="62"/>
    </row>
    <row r="354" spans="1:6" x14ac:dyDescent="0.25">
      <c r="A354" s="8" t="s">
        <v>6769</v>
      </c>
      <c r="B354" s="1" t="s">
        <v>6770</v>
      </c>
      <c r="C354" s="1" t="s">
        <v>7</v>
      </c>
      <c r="D354" s="1"/>
      <c r="E354" s="1"/>
      <c r="F354" s="62"/>
    </row>
    <row r="355" spans="1:6" x14ac:dyDescent="0.25">
      <c r="A355" s="8" t="s">
        <v>6771</v>
      </c>
      <c r="B355" s="1" t="s">
        <v>6772</v>
      </c>
      <c r="C355" s="1" t="s">
        <v>7</v>
      </c>
      <c r="D355" s="1"/>
      <c r="E355" s="1"/>
      <c r="F355" s="62"/>
    </row>
    <row r="356" spans="1:6" x14ac:dyDescent="0.25">
      <c r="A356" s="8" t="s">
        <v>6773</v>
      </c>
      <c r="B356" s="1" t="s">
        <v>6774</v>
      </c>
      <c r="C356" s="1" t="s">
        <v>27</v>
      </c>
      <c r="D356" s="1"/>
      <c r="E356" s="1"/>
      <c r="F356" s="62"/>
    </row>
    <row r="357" spans="1:6" x14ac:dyDescent="0.25">
      <c r="A357" s="8" t="s">
        <v>6775</v>
      </c>
      <c r="B357" s="1" t="s">
        <v>6776</v>
      </c>
      <c r="C357" s="1" t="s">
        <v>7</v>
      </c>
      <c r="D357" s="1"/>
      <c r="E357" s="1"/>
      <c r="F357" s="62"/>
    </row>
    <row r="358" spans="1:6" x14ac:dyDescent="0.25">
      <c r="A358" s="8" t="s">
        <v>6777</v>
      </c>
      <c r="B358" s="1" t="s">
        <v>6778</v>
      </c>
      <c r="C358" s="1" t="s">
        <v>7</v>
      </c>
      <c r="D358" s="1"/>
      <c r="E358" s="1"/>
      <c r="F358" s="62"/>
    </row>
    <row r="359" spans="1:6" x14ac:dyDescent="0.25">
      <c r="A359" s="8" t="s">
        <v>6779</v>
      </c>
      <c r="B359" s="1" t="s">
        <v>6780</v>
      </c>
      <c r="C359" s="1" t="s">
        <v>27</v>
      </c>
      <c r="D359" s="1"/>
      <c r="E359" s="1"/>
      <c r="F359" s="62"/>
    </row>
    <row r="360" spans="1:6" x14ac:dyDescent="0.25">
      <c r="A360" s="8" t="s">
        <v>6781</v>
      </c>
      <c r="B360" s="1" t="s">
        <v>6782</v>
      </c>
      <c r="C360" s="1" t="s">
        <v>27</v>
      </c>
      <c r="D360" s="1"/>
      <c r="E360" s="1"/>
      <c r="F360" s="62"/>
    </row>
    <row r="361" spans="1:6" x14ac:dyDescent="0.25">
      <c r="A361" s="8" t="s">
        <v>6783</v>
      </c>
      <c r="B361" s="1" t="s">
        <v>6784</v>
      </c>
      <c r="C361" s="1" t="s">
        <v>4</v>
      </c>
      <c r="D361" s="1"/>
      <c r="E361" s="1"/>
      <c r="F361" s="62"/>
    </row>
    <row r="362" spans="1:6" x14ac:dyDescent="0.25">
      <c r="A362" s="8" t="s">
        <v>6783</v>
      </c>
      <c r="B362" s="1" t="s">
        <v>6784</v>
      </c>
      <c r="C362" s="1" t="s">
        <v>2618</v>
      </c>
      <c r="D362" s="1"/>
      <c r="E362" s="1"/>
      <c r="F362" s="62"/>
    </row>
    <row r="363" spans="1:6" x14ac:dyDescent="0.25">
      <c r="A363" s="8" t="s">
        <v>6785</v>
      </c>
      <c r="B363" s="1" t="s">
        <v>6786</v>
      </c>
      <c r="C363" s="1" t="s">
        <v>7</v>
      </c>
      <c r="D363" s="1"/>
      <c r="E363" s="1"/>
      <c r="F363" s="62"/>
    </row>
    <row r="364" spans="1:6" x14ac:dyDescent="0.25">
      <c r="A364" s="8" t="s">
        <v>6787</v>
      </c>
      <c r="B364" s="1" t="s">
        <v>6788</v>
      </c>
      <c r="C364" s="1" t="s">
        <v>27</v>
      </c>
      <c r="D364" s="1"/>
      <c r="E364" s="1"/>
      <c r="F364" s="62"/>
    </row>
    <row r="365" spans="1:6" x14ac:dyDescent="0.25">
      <c r="A365" s="8" t="s">
        <v>6789</v>
      </c>
      <c r="B365" s="1" t="s">
        <v>6790</v>
      </c>
      <c r="C365" s="1" t="s">
        <v>7</v>
      </c>
      <c r="D365" s="1"/>
      <c r="E365" s="1"/>
      <c r="F365" s="62"/>
    </row>
    <row r="366" spans="1:6" x14ac:dyDescent="0.25">
      <c r="A366" s="8" t="s">
        <v>6791</v>
      </c>
      <c r="B366" s="1" t="s">
        <v>6792</v>
      </c>
      <c r="C366" s="1" t="s">
        <v>14</v>
      </c>
      <c r="D366" s="1"/>
      <c r="E366" s="1"/>
      <c r="F366" s="62"/>
    </row>
    <row r="367" spans="1:6" x14ac:dyDescent="0.25">
      <c r="A367" s="8" t="s">
        <v>6793</v>
      </c>
      <c r="B367" s="1" t="s">
        <v>6794</v>
      </c>
      <c r="C367" s="1" t="s">
        <v>27</v>
      </c>
      <c r="D367" s="1"/>
      <c r="E367" s="1"/>
      <c r="F367" s="62"/>
    </row>
    <row r="368" spans="1:6" x14ac:dyDescent="0.25">
      <c r="A368" s="8" t="s">
        <v>6795</v>
      </c>
      <c r="B368" s="1" t="s">
        <v>6796</v>
      </c>
      <c r="C368" s="1" t="s">
        <v>27</v>
      </c>
      <c r="D368" s="1"/>
      <c r="E368" s="1"/>
      <c r="F368" s="62"/>
    </row>
    <row r="369" spans="1:6" x14ac:dyDescent="0.25">
      <c r="A369" s="8" t="s">
        <v>6797</v>
      </c>
      <c r="B369" s="1" t="s">
        <v>6798</v>
      </c>
      <c r="C369" s="1" t="s">
        <v>7</v>
      </c>
      <c r="D369" s="1"/>
      <c r="E369" s="1"/>
      <c r="F369" s="62"/>
    </row>
    <row r="370" spans="1:6" x14ac:dyDescent="0.25">
      <c r="A370" s="8" t="s">
        <v>6799</v>
      </c>
      <c r="B370" s="1" t="s">
        <v>6800</v>
      </c>
      <c r="C370" s="1" t="s">
        <v>7</v>
      </c>
      <c r="D370" s="1"/>
      <c r="E370" s="1"/>
      <c r="F370" s="62"/>
    </row>
    <row r="371" spans="1:6" x14ac:dyDescent="0.25">
      <c r="A371" s="8" t="s">
        <v>6801</v>
      </c>
      <c r="B371" s="1" t="s">
        <v>6802</v>
      </c>
      <c r="C371" s="1" t="s">
        <v>7</v>
      </c>
      <c r="D371" s="1"/>
      <c r="E371" s="1"/>
      <c r="F371" s="62"/>
    </row>
    <row r="372" spans="1:6" x14ac:dyDescent="0.25">
      <c r="A372" s="8" t="s">
        <v>6803</v>
      </c>
      <c r="B372" s="1" t="s">
        <v>6804</v>
      </c>
      <c r="C372" s="1" t="s">
        <v>7</v>
      </c>
      <c r="D372" s="1"/>
      <c r="E372" s="1"/>
      <c r="F372" s="62"/>
    </row>
    <row r="373" spans="1:6" x14ac:dyDescent="0.25">
      <c r="A373" s="8" t="s">
        <v>6805</v>
      </c>
      <c r="B373" s="1" t="s">
        <v>6806</v>
      </c>
      <c r="C373" s="1" t="s">
        <v>27</v>
      </c>
      <c r="D373" s="1"/>
      <c r="E373" s="1"/>
      <c r="F373" s="62"/>
    </row>
    <row r="374" spans="1:6" x14ac:dyDescent="0.25">
      <c r="A374" s="8" t="s">
        <v>6807</v>
      </c>
      <c r="B374" s="1" t="s">
        <v>6808</v>
      </c>
      <c r="C374" s="1" t="s">
        <v>14</v>
      </c>
      <c r="D374" s="1"/>
      <c r="E374" s="1"/>
      <c r="F374" s="62"/>
    </row>
    <row r="375" spans="1:6" x14ac:dyDescent="0.25">
      <c r="A375" s="8" t="s">
        <v>6809</v>
      </c>
      <c r="B375" s="1" t="s">
        <v>6810</v>
      </c>
      <c r="C375" s="1" t="s">
        <v>7</v>
      </c>
      <c r="D375" s="1"/>
      <c r="E375" s="1"/>
      <c r="F375" s="62"/>
    </row>
    <row r="376" spans="1:6" x14ac:dyDescent="0.25">
      <c r="A376" s="8" t="s">
        <v>6811</v>
      </c>
      <c r="B376" s="1" t="s">
        <v>6812</v>
      </c>
      <c r="C376" s="1" t="s">
        <v>7</v>
      </c>
      <c r="D376" s="1"/>
      <c r="E376" s="1"/>
      <c r="F376" s="62"/>
    </row>
    <row r="377" spans="1:6" x14ac:dyDescent="0.25">
      <c r="A377" s="8" t="s">
        <v>6813</v>
      </c>
      <c r="B377" s="1" t="s">
        <v>6814</v>
      </c>
      <c r="C377" s="1" t="s">
        <v>14</v>
      </c>
      <c r="D377" s="1"/>
      <c r="E377" s="1"/>
      <c r="F377" s="62"/>
    </row>
    <row r="378" spans="1:6" x14ac:dyDescent="0.25">
      <c r="A378" s="8" t="s">
        <v>6815</v>
      </c>
      <c r="B378" s="1" t="s">
        <v>6816</v>
      </c>
      <c r="C378" s="1" t="s">
        <v>27</v>
      </c>
      <c r="D378" s="1"/>
      <c r="E378" s="1"/>
      <c r="F378" s="62"/>
    </row>
    <row r="379" spans="1:6" x14ac:dyDescent="0.25">
      <c r="A379" s="8" t="s">
        <v>6817</v>
      </c>
      <c r="B379" s="1" t="s">
        <v>6818</v>
      </c>
      <c r="C379" s="1" t="s">
        <v>7</v>
      </c>
      <c r="D379" s="1"/>
      <c r="E379" s="1"/>
      <c r="F379" s="62"/>
    </row>
    <row r="380" spans="1:6" x14ac:dyDescent="0.25">
      <c r="A380" s="8" t="s">
        <v>6819</v>
      </c>
      <c r="B380" s="1" t="s">
        <v>6820</v>
      </c>
      <c r="C380" s="1" t="s">
        <v>14</v>
      </c>
      <c r="D380" s="1"/>
      <c r="E380" s="1"/>
      <c r="F380" s="62"/>
    </row>
    <row r="381" spans="1:6" x14ac:dyDescent="0.25">
      <c r="A381" s="8" t="s">
        <v>6821</v>
      </c>
      <c r="B381" s="1" t="s">
        <v>6822</v>
      </c>
      <c r="C381" s="1" t="s">
        <v>14</v>
      </c>
      <c r="D381" s="1"/>
      <c r="E381" s="1"/>
      <c r="F381" s="62"/>
    </row>
    <row r="382" spans="1:6" x14ac:dyDescent="0.25">
      <c r="A382" s="8" t="s">
        <v>6823</v>
      </c>
      <c r="B382" s="1" t="s">
        <v>6824</v>
      </c>
      <c r="C382" s="1" t="s">
        <v>4</v>
      </c>
      <c r="D382" s="1"/>
      <c r="E382" s="1"/>
      <c r="F382" s="62"/>
    </row>
    <row r="383" spans="1:6" x14ac:dyDescent="0.25">
      <c r="A383" s="8" t="s">
        <v>6823</v>
      </c>
      <c r="B383" s="1" t="s">
        <v>6824</v>
      </c>
      <c r="C383" s="1" t="s">
        <v>2618</v>
      </c>
      <c r="D383" s="1"/>
      <c r="E383" s="1"/>
      <c r="F383" s="62"/>
    </row>
    <row r="384" spans="1:6" x14ac:dyDescent="0.25">
      <c r="A384" s="8" t="s">
        <v>6825</v>
      </c>
      <c r="B384" s="1" t="s">
        <v>6826</v>
      </c>
      <c r="C384" s="1" t="s">
        <v>4</v>
      </c>
      <c r="D384" s="1"/>
      <c r="E384" s="1"/>
      <c r="F384" s="62"/>
    </row>
    <row r="385" spans="1:6" x14ac:dyDescent="0.25">
      <c r="A385" s="8" t="s">
        <v>6825</v>
      </c>
      <c r="B385" s="1" t="s">
        <v>6826</v>
      </c>
      <c r="C385" s="1" t="s">
        <v>2618</v>
      </c>
      <c r="D385" s="1"/>
      <c r="E385" s="1"/>
      <c r="F385" s="62"/>
    </row>
    <row r="386" spans="1:6" x14ac:dyDescent="0.25">
      <c r="A386" s="8" t="s">
        <v>6827</v>
      </c>
      <c r="B386" s="1" t="s">
        <v>6828</v>
      </c>
      <c r="C386" s="1" t="s">
        <v>4</v>
      </c>
      <c r="D386" s="1"/>
      <c r="E386" s="1"/>
      <c r="F386" s="62"/>
    </row>
    <row r="387" spans="1:6" x14ac:dyDescent="0.25">
      <c r="A387" s="8" t="s">
        <v>6827</v>
      </c>
      <c r="B387" s="1" t="s">
        <v>6828</v>
      </c>
      <c r="C387" s="1" t="s">
        <v>4139</v>
      </c>
      <c r="D387" s="1"/>
      <c r="E387" s="1"/>
      <c r="F387" s="62"/>
    </row>
    <row r="388" spans="1:6" x14ac:dyDescent="0.25">
      <c r="A388" s="8" t="s">
        <v>6827</v>
      </c>
      <c r="B388" s="1" t="s">
        <v>6828</v>
      </c>
      <c r="C388" s="1" t="s">
        <v>2618</v>
      </c>
      <c r="D388" s="1"/>
      <c r="E388" s="1"/>
      <c r="F388" s="62"/>
    </row>
    <row r="389" spans="1:6" x14ac:dyDescent="0.25">
      <c r="A389" s="8" t="s">
        <v>6829</v>
      </c>
      <c r="B389" s="1" t="s">
        <v>6830</v>
      </c>
      <c r="C389" s="1" t="s">
        <v>27</v>
      </c>
      <c r="D389" s="1"/>
      <c r="E389" s="1"/>
      <c r="F389" s="62"/>
    </row>
    <row r="390" spans="1:6" x14ac:dyDescent="0.25">
      <c r="A390" s="8" t="s">
        <v>6831</v>
      </c>
      <c r="B390" s="1" t="s">
        <v>6832</v>
      </c>
      <c r="C390" s="1" t="s">
        <v>4</v>
      </c>
      <c r="D390" s="1"/>
      <c r="E390" s="1"/>
      <c r="F390" s="62"/>
    </row>
    <row r="391" spans="1:6" x14ac:dyDescent="0.25">
      <c r="A391" s="8" t="s">
        <v>6831</v>
      </c>
      <c r="B391" s="1" t="s">
        <v>6832</v>
      </c>
      <c r="C391" s="1" t="s">
        <v>2618</v>
      </c>
      <c r="D391" s="1"/>
      <c r="E391" s="1"/>
      <c r="F391" s="62"/>
    </row>
    <row r="392" spans="1:6" x14ac:dyDescent="0.25">
      <c r="A392" s="8" t="s">
        <v>6833</v>
      </c>
      <c r="B392" s="1" t="s">
        <v>6834</v>
      </c>
      <c r="C392" s="1" t="s">
        <v>4</v>
      </c>
      <c r="D392" s="1"/>
      <c r="E392" s="1"/>
      <c r="F392" s="62"/>
    </row>
    <row r="393" spans="1:6" x14ac:dyDescent="0.25">
      <c r="A393" s="8" t="s">
        <v>6833</v>
      </c>
      <c r="B393" s="1" t="s">
        <v>6834</v>
      </c>
      <c r="C393" s="1" t="s">
        <v>2618</v>
      </c>
      <c r="D393" s="1"/>
      <c r="E393" s="1"/>
      <c r="F393" s="62"/>
    </row>
    <row r="394" spans="1:6" x14ac:dyDescent="0.25">
      <c r="A394" s="8" t="s">
        <v>6835</v>
      </c>
      <c r="B394" s="1" t="s">
        <v>6836</v>
      </c>
      <c r="C394" s="1" t="s">
        <v>4</v>
      </c>
      <c r="D394" s="1"/>
      <c r="E394" s="1"/>
      <c r="F394" s="62"/>
    </row>
    <row r="395" spans="1:6" x14ac:dyDescent="0.25">
      <c r="A395" s="8" t="s">
        <v>6835</v>
      </c>
      <c r="B395" s="1" t="s">
        <v>6836</v>
      </c>
      <c r="C395" s="1" t="s">
        <v>2618</v>
      </c>
      <c r="D395" s="1"/>
      <c r="E395" s="1"/>
      <c r="F395" s="62"/>
    </row>
    <row r="396" spans="1:6" x14ac:dyDescent="0.25">
      <c r="A396" s="8" t="s">
        <v>6837</v>
      </c>
      <c r="B396" s="1" t="s">
        <v>6838</v>
      </c>
      <c r="C396" s="1" t="s">
        <v>4</v>
      </c>
      <c r="D396" s="1"/>
      <c r="E396" s="1"/>
      <c r="F396" s="62"/>
    </row>
    <row r="397" spans="1:6" x14ac:dyDescent="0.25">
      <c r="A397" s="8" t="s">
        <v>6837</v>
      </c>
      <c r="B397" s="1" t="s">
        <v>6838</v>
      </c>
      <c r="C397" s="1" t="s">
        <v>2618</v>
      </c>
      <c r="D397" s="1"/>
      <c r="E397" s="1"/>
      <c r="F397" s="62"/>
    </row>
    <row r="398" spans="1:6" x14ac:dyDescent="0.25">
      <c r="A398" s="8" t="s">
        <v>6839</v>
      </c>
      <c r="B398" s="1" t="s">
        <v>6840</v>
      </c>
      <c r="C398" s="1" t="s">
        <v>27</v>
      </c>
      <c r="D398" s="1"/>
      <c r="E398" s="1"/>
      <c r="F398" s="62"/>
    </row>
    <row r="399" spans="1:6" x14ac:dyDescent="0.25">
      <c r="A399" s="8" t="s">
        <v>6841</v>
      </c>
      <c r="B399" s="1" t="s">
        <v>6842</v>
      </c>
      <c r="C399" s="1" t="s">
        <v>7</v>
      </c>
      <c r="D399" s="1"/>
      <c r="E399" s="1"/>
      <c r="F399" s="62"/>
    </row>
    <row r="400" spans="1:6" x14ac:dyDescent="0.25">
      <c r="A400" s="8" t="s">
        <v>6843</v>
      </c>
      <c r="B400" s="1" t="s">
        <v>6844</v>
      </c>
      <c r="C400" s="1" t="s">
        <v>7</v>
      </c>
      <c r="D400" s="1"/>
      <c r="E400" s="1"/>
      <c r="F400" s="62"/>
    </row>
    <row r="401" spans="1:6" x14ac:dyDescent="0.25">
      <c r="A401" s="8" t="s">
        <v>6845</v>
      </c>
      <c r="B401" s="1" t="s">
        <v>6846</v>
      </c>
      <c r="C401" s="1" t="s">
        <v>7</v>
      </c>
      <c r="D401" s="1"/>
      <c r="E401" s="1"/>
      <c r="F401" s="62"/>
    </row>
    <row r="402" spans="1:6" x14ac:dyDescent="0.25">
      <c r="A402" s="8" t="s">
        <v>6847</v>
      </c>
      <c r="B402" s="1" t="s">
        <v>6848</v>
      </c>
      <c r="C402" s="1" t="s">
        <v>27</v>
      </c>
      <c r="D402" s="1"/>
      <c r="E402" s="1"/>
      <c r="F402" s="62"/>
    </row>
    <row r="403" spans="1:6" x14ac:dyDescent="0.25">
      <c r="A403" s="8" t="s">
        <v>6849</v>
      </c>
      <c r="B403" s="1" t="s">
        <v>6850</v>
      </c>
      <c r="C403" s="1" t="s">
        <v>7</v>
      </c>
      <c r="D403" s="1"/>
      <c r="E403" s="1"/>
      <c r="F403" s="62"/>
    </row>
    <row r="404" spans="1:6" x14ac:dyDescent="0.25">
      <c r="A404" s="8" t="s">
        <v>6851</v>
      </c>
      <c r="B404" s="1" t="s">
        <v>6852</v>
      </c>
      <c r="C404" s="1" t="s">
        <v>7</v>
      </c>
      <c r="D404" s="1"/>
      <c r="E404" s="1"/>
      <c r="F404" s="62"/>
    </row>
    <row r="405" spans="1:6" x14ac:dyDescent="0.25">
      <c r="A405" s="8" t="s">
        <v>6853</v>
      </c>
      <c r="B405" s="1" t="s">
        <v>6854</v>
      </c>
      <c r="C405" s="1" t="s">
        <v>7</v>
      </c>
      <c r="D405" s="1"/>
      <c r="E405" s="1"/>
      <c r="F405" s="62"/>
    </row>
    <row r="406" spans="1:6" x14ac:dyDescent="0.25">
      <c r="A406" s="8" t="s">
        <v>6855</v>
      </c>
      <c r="B406" s="1" t="s">
        <v>6856</v>
      </c>
      <c r="C406" s="1" t="s">
        <v>7</v>
      </c>
      <c r="D406" s="1"/>
      <c r="E406" s="1"/>
      <c r="F406" s="62"/>
    </row>
    <row r="407" spans="1:6" x14ac:dyDescent="0.25">
      <c r="A407" s="8" t="s">
        <v>6857</v>
      </c>
      <c r="B407" s="1" t="s">
        <v>6858</v>
      </c>
      <c r="C407" s="1" t="s">
        <v>7</v>
      </c>
      <c r="D407" s="1"/>
      <c r="E407" s="1"/>
      <c r="F407" s="62"/>
    </row>
    <row r="408" spans="1:6" x14ac:dyDescent="0.25">
      <c r="A408" s="8" t="s">
        <v>6859</v>
      </c>
      <c r="B408" s="1" t="s">
        <v>6860</v>
      </c>
      <c r="C408" s="1" t="s">
        <v>7</v>
      </c>
      <c r="D408" s="1"/>
      <c r="E408" s="1"/>
      <c r="F408" s="62"/>
    </row>
    <row r="409" spans="1:6" x14ac:dyDescent="0.25">
      <c r="A409" s="8" t="s">
        <v>6861</v>
      </c>
      <c r="B409" s="1" t="s">
        <v>6862</v>
      </c>
      <c r="C409" s="1" t="s">
        <v>7</v>
      </c>
      <c r="D409" s="1"/>
      <c r="E409" s="1"/>
      <c r="F409" s="62"/>
    </row>
    <row r="410" spans="1:6" x14ac:dyDescent="0.25">
      <c r="A410" s="8" t="s">
        <v>6863</v>
      </c>
      <c r="B410" s="1" t="s">
        <v>6864</v>
      </c>
      <c r="C410" s="1" t="s">
        <v>7</v>
      </c>
      <c r="D410" s="1"/>
      <c r="E410" s="1"/>
      <c r="F410" s="62"/>
    </row>
    <row r="411" spans="1:6" x14ac:dyDescent="0.25">
      <c r="A411" s="8" t="s">
        <v>6865</v>
      </c>
      <c r="B411" s="1" t="s">
        <v>6866</v>
      </c>
      <c r="C411" s="1" t="s">
        <v>7</v>
      </c>
      <c r="D411" s="1"/>
      <c r="E411" s="1"/>
      <c r="F411" s="62"/>
    </row>
    <row r="412" spans="1:6" x14ac:dyDescent="0.25">
      <c r="A412" s="8" t="s">
        <v>6867</v>
      </c>
      <c r="B412" s="1" t="s">
        <v>6868</v>
      </c>
      <c r="C412" s="1" t="s">
        <v>27</v>
      </c>
      <c r="D412" s="1"/>
      <c r="E412" s="1"/>
      <c r="F412" s="62"/>
    </row>
    <row r="413" spans="1:6" x14ac:dyDescent="0.25">
      <c r="A413" s="8" t="s">
        <v>6869</v>
      </c>
      <c r="B413" s="1" t="s">
        <v>6870</v>
      </c>
      <c r="C413" s="1" t="s">
        <v>27</v>
      </c>
      <c r="D413" s="1"/>
      <c r="E413" s="1"/>
      <c r="F413" s="62"/>
    </row>
    <row r="414" spans="1:6" x14ac:dyDescent="0.25">
      <c r="A414" s="8" t="s">
        <v>6871</v>
      </c>
      <c r="B414" s="1" t="s">
        <v>6872</v>
      </c>
      <c r="C414" s="1" t="s">
        <v>7</v>
      </c>
      <c r="D414" s="1"/>
      <c r="E414" s="1"/>
      <c r="F414" s="62"/>
    </row>
    <row r="415" spans="1:6" x14ac:dyDescent="0.25">
      <c r="A415" s="8" t="s">
        <v>6873</v>
      </c>
      <c r="B415" s="1" t="s">
        <v>6874</v>
      </c>
      <c r="C415" s="1" t="s">
        <v>14</v>
      </c>
      <c r="D415" s="1"/>
      <c r="E415" s="1"/>
      <c r="F415" s="62"/>
    </row>
    <row r="416" spans="1:6" x14ac:dyDescent="0.25">
      <c r="A416" s="8" t="s">
        <v>6875</v>
      </c>
      <c r="B416" s="1" t="s">
        <v>6876</v>
      </c>
      <c r="C416" s="1" t="s">
        <v>7</v>
      </c>
      <c r="D416" s="1"/>
      <c r="E416" s="1"/>
      <c r="F416" s="62"/>
    </row>
    <row r="417" spans="1:6" x14ac:dyDescent="0.25">
      <c r="A417" s="8" t="s">
        <v>6877</v>
      </c>
      <c r="B417" s="1" t="s">
        <v>6878</v>
      </c>
      <c r="C417" s="1" t="s">
        <v>14</v>
      </c>
      <c r="D417" s="1"/>
      <c r="E417" s="1"/>
      <c r="F417" s="62"/>
    </row>
    <row r="418" spans="1:6" x14ac:dyDescent="0.25">
      <c r="A418" s="8" t="s">
        <v>6879</v>
      </c>
      <c r="B418" s="1" t="s">
        <v>6880</v>
      </c>
      <c r="C418" s="1" t="s">
        <v>7</v>
      </c>
      <c r="D418" s="1"/>
      <c r="E418" s="1"/>
      <c r="F418" s="62"/>
    </row>
    <row r="419" spans="1:6" x14ac:dyDescent="0.25">
      <c r="A419" s="8" t="s">
        <v>6881</v>
      </c>
      <c r="B419" s="1" t="s">
        <v>6882</v>
      </c>
      <c r="C419" s="1" t="s">
        <v>27</v>
      </c>
      <c r="D419" s="1"/>
      <c r="E419" s="1"/>
      <c r="F419" s="62"/>
    </row>
    <row r="420" spans="1:6" x14ac:dyDescent="0.25">
      <c r="A420" s="8" t="s">
        <v>6883</v>
      </c>
      <c r="B420" s="1" t="s">
        <v>6884</v>
      </c>
      <c r="C420" s="1" t="s">
        <v>7</v>
      </c>
      <c r="D420" s="1"/>
      <c r="E420" s="1"/>
      <c r="F420" s="62"/>
    </row>
    <row r="421" spans="1:6" x14ac:dyDescent="0.25">
      <c r="A421" s="8" t="s">
        <v>6885</v>
      </c>
      <c r="B421" s="1" t="s">
        <v>6886</v>
      </c>
      <c r="C421" s="1" t="s">
        <v>7</v>
      </c>
      <c r="D421" s="1"/>
      <c r="E421" s="1"/>
      <c r="F421" s="62"/>
    </row>
    <row r="422" spans="1:6" x14ac:dyDescent="0.25">
      <c r="A422" s="8" t="s">
        <v>6887</v>
      </c>
      <c r="B422" s="1" t="s">
        <v>6888</v>
      </c>
      <c r="C422" s="1" t="s">
        <v>7</v>
      </c>
      <c r="D422" s="1"/>
      <c r="E422" s="1"/>
      <c r="F422" s="62"/>
    </row>
    <row r="423" spans="1:6" x14ac:dyDescent="0.25">
      <c r="A423" s="8" t="s">
        <v>6889</v>
      </c>
      <c r="B423" s="1" t="s">
        <v>6890</v>
      </c>
      <c r="C423" s="1" t="s">
        <v>7</v>
      </c>
      <c r="D423" s="1"/>
      <c r="E423" s="1"/>
      <c r="F423" s="62"/>
    </row>
    <row r="424" spans="1:6" x14ac:dyDescent="0.25">
      <c r="A424" s="8" t="s">
        <v>6891</v>
      </c>
      <c r="B424" s="1" t="s">
        <v>6892</v>
      </c>
      <c r="C424" s="1" t="s">
        <v>14</v>
      </c>
      <c r="D424" s="1"/>
      <c r="E424" s="1"/>
      <c r="F424" s="62"/>
    </row>
    <row r="425" spans="1:6" x14ac:dyDescent="0.25">
      <c r="A425" s="8" t="s">
        <v>6893</v>
      </c>
      <c r="B425" s="1" t="s">
        <v>6894</v>
      </c>
      <c r="C425" s="1" t="s">
        <v>7</v>
      </c>
      <c r="D425" s="1"/>
      <c r="E425" s="1"/>
      <c r="F425" s="62"/>
    </row>
    <row r="426" spans="1:6" x14ac:dyDescent="0.25">
      <c r="A426" s="8" t="s">
        <v>6895</v>
      </c>
      <c r="B426" s="1" t="s">
        <v>6896</v>
      </c>
      <c r="C426" s="1" t="s">
        <v>7</v>
      </c>
      <c r="D426" s="1"/>
      <c r="E426" s="1"/>
      <c r="F426" s="62"/>
    </row>
    <row r="427" spans="1:6" x14ac:dyDescent="0.25">
      <c r="A427" s="8" t="s">
        <v>6897</v>
      </c>
      <c r="B427" s="1" t="s">
        <v>6898</v>
      </c>
      <c r="C427" s="1" t="s">
        <v>7</v>
      </c>
      <c r="D427" s="1"/>
      <c r="E427" s="1"/>
      <c r="F427" s="62"/>
    </row>
    <row r="428" spans="1:6" x14ac:dyDescent="0.25">
      <c r="A428" s="8" t="s">
        <v>6899</v>
      </c>
      <c r="B428" s="1" t="s">
        <v>6900</v>
      </c>
      <c r="C428" s="1" t="s">
        <v>7</v>
      </c>
      <c r="D428" s="1"/>
      <c r="E428" s="1"/>
      <c r="F428" s="62"/>
    </row>
    <row r="429" spans="1:6" x14ac:dyDescent="0.25">
      <c r="A429" s="8" t="s">
        <v>6901</v>
      </c>
      <c r="B429" s="1" t="s">
        <v>6902</v>
      </c>
      <c r="C429" s="1" t="s">
        <v>14</v>
      </c>
      <c r="D429" s="1"/>
      <c r="E429" s="1"/>
      <c r="F429" s="62"/>
    </row>
    <row r="430" spans="1:6" x14ac:dyDescent="0.25">
      <c r="A430" s="8" t="s">
        <v>6903</v>
      </c>
      <c r="B430" s="1" t="s">
        <v>6904</v>
      </c>
      <c r="C430" s="1" t="s">
        <v>7</v>
      </c>
      <c r="D430" s="1"/>
      <c r="E430" s="1"/>
      <c r="F430" s="62"/>
    </row>
    <row r="431" spans="1:6" x14ac:dyDescent="0.25">
      <c r="A431" s="8" t="s">
        <v>6905</v>
      </c>
      <c r="B431" s="1" t="s">
        <v>6906</v>
      </c>
      <c r="C431" s="1" t="s">
        <v>14</v>
      </c>
      <c r="D431" s="1"/>
      <c r="E431" s="1"/>
      <c r="F431" s="62"/>
    </row>
    <row r="432" spans="1:6" x14ac:dyDescent="0.25">
      <c r="A432" s="8" t="s">
        <v>6907</v>
      </c>
      <c r="B432" s="1" t="s">
        <v>6908</v>
      </c>
      <c r="C432" s="1" t="s">
        <v>7</v>
      </c>
      <c r="D432" s="1"/>
      <c r="E432" s="1"/>
      <c r="F432" s="62"/>
    </row>
    <row r="433" spans="1:6" x14ac:dyDescent="0.25">
      <c r="A433" s="8" t="s">
        <v>6909</v>
      </c>
      <c r="B433" s="1" t="s">
        <v>6910</v>
      </c>
      <c r="C433" s="1" t="s">
        <v>1</v>
      </c>
      <c r="D433" s="1"/>
      <c r="E433" s="1"/>
      <c r="F433" s="62"/>
    </row>
    <row r="434" spans="1:6" x14ac:dyDescent="0.25">
      <c r="A434" s="8" t="s">
        <v>6911</v>
      </c>
      <c r="B434" s="1" t="s">
        <v>6912</v>
      </c>
      <c r="C434" s="1" t="s">
        <v>27</v>
      </c>
      <c r="D434" s="1"/>
      <c r="E434" s="1"/>
      <c r="F434" s="62"/>
    </row>
    <row r="435" spans="1:6" x14ac:dyDescent="0.25">
      <c r="A435" s="8" t="s">
        <v>6913</v>
      </c>
      <c r="B435" s="1" t="s">
        <v>6914</v>
      </c>
      <c r="C435" s="1" t="s">
        <v>1</v>
      </c>
      <c r="D435" s="1"/>
      <c r="E435" s="1"/>
      <c r="F435" s="62"/>
    </row>
    <row r="436" spans="1:6" x14ac:dyDescent="0.25">
      <c r="A436" s="8" t="s">
        <v>6915</v>
      </c>
      <c r="B436" s="1" t="s">
        <v>6916</v>
      </c>
      <c r="C436" s="1" t="s">
        <v>1</v>
      </c>
      <c r="D436" s="1"/>
      <c r="E436" s="1"/>
      <c r="F436" s="62"/>
    </row>
    <row r="437" spans="1:6" x14ac:dyDescent="0.25">
      <c r="A437" s="8" t="s">
        <v>6917</v>
      </c>
      <c r="B437" s="1" t="s">
        <v>6918</v>
      </c>
      <c r="C437" s="1" t="s">
        <v>27</v>
      </c>
      <c r="D437" s="1"/>
      <c r="E437" s="1"/>
      <c r="F437" s="62"/>
    </row>
    <row r="438" spans="1:6" x14ac:dyDescent="0.25">
      <c r="A438" s="8" t="s">
        <v>6919</v>
      </c>
      <c r="B438" s="1" t="s">
        <v>6920</v>
      </c>
      <c r="C438" s="1" t="s">
        <v>1</v>
      </c>
      <c r="D438" s="1"/>
      <c r="E438" s="1"/>
      <c r="F438" s="62"/>
    </row>
    <row r="439" spans="1:6" x14ac:dyDescent="0.25">
      <c r="A439" s="8" t="s">
        <v>6921</v>
      </c>
      <c r="B439" s="1" t="s">
        <v>6922</v>
      </c>
      <c r="C439" s="1" t="s">
        <v>27</v>
      </c>
      <c r="D439" s="1"/>
      <c r="E439" s="1"/>
      <c r="F439" s="62"/>
    </row>
    <row r="440" spans="1:6" x14ac:dyDescent="0.25">
      <c r="A440" s="8" t="s">
        <v>6923</v>
      </c>
      <c r="B440" s="1" t="s">
        <v>6924</v>
      </c>
      <c r="C440" s="1" t="s">
        <v>27</v>
      </c>
      <c r="D440" s="1"/>
      <c r="E440" s="1"/>
      <c r="F440" s="62"/>
    </row>
    <row r="441" spans="1:6" x14ac:dyDescent="0.25">
      <c r="A441" s="8" t="s">
        <v>6925</v>
      </c>
      <c r="B441" s="1" t="s">
        <v>6926</v>
      </c>
      <c r="C441" s="1" t="s">
        <v>4</v>
      </c>
      <c r="D441" s="1"/>
      <c r="E441" s="1"/>
      <c r="F441" s="62"/>
    </row>
    <row r="442" spans="1:6" x14ac:dyDescent="0.25">
      <c r="A442" s="8" t="s">
        <v>6925</v>
      </c>
      <c r="B442" s="1" t="s">
        <v>6926</v>
      </c>
      <c r="C442" s="1" t="s">
        <v>2618</v>
      </c>
      <c r="D442" s="1"/>
      <c r="E442" s="1"/>
      <c r="F442" s="62"/>
    </row>
    <row r="443" spans="1:6" x14ac:dyDescent="0.25">
      <c r="A443" s="8" t="s">
        <v>6927</v>
      </c>
      <c r="B443" s="1" t="s">
        <v>6928</v>
      </c>
      <c r="C443" s="1" t="s">
        <v>7</v>
      </c>
      <c r="D443" s="1"/>
      <c r="E443" s="1"/>
      <c r="F443" s="62"/>
    </row>
    <row r="444" spans="1:6" x14ac:dyDescent="0.25">
      <c r="A444" s="8" t="s">
        <v>6929</v>
      </c>
      <c r="B444" s="1" t="s">
        <v>6930</v>
      </c>
      <c r="C444" s="1" t="s">
        <v>14</v>
      </c>
      <c r="D444" s="1"/>
      <c r="E444" s="1"/>
      <c r="F444" s="62"/>
    </row>
    <row r="445" spans="1:6" x14ac:dyDescent="0.25">
      <c r="A445" s="8" t="s">
        <v>6931</v>
      </c>
      <c r="B445" s="1" t="s">
        <v>6932</v>
      </c>
      <c r="C445" s="1" t="s">
        <v>27</v>
      </c>
      <c r="D445" s="1"/>
      <c r="E445" s="1"/>
      <c r="F445" s="62"/>
    </row>
    <row r="446" spans="1:6" x14ac:dyDescent="0.25">
      <c r="A446" s="8" t="s">
        <v>6933</v>
      </c>
      <c r="B446" s="1" t="s">
        <v>6934</v>
      </c>
      <c r="C446" s="1" t="s">
        <v>7</v>
      </c>
      <c r="D446" s="1"/>
      <c r="E446" s="1"/>
      <c r="F446" s="62"/>
    </row>
    <row r="447" spans="1:6" x14ac:dyDescent="0.25">
      <c r="A447" s="8" t="s">
        <v>6935</v>
      </c>
      <c r="B447" s="1" t="s">
        <v>6936</v>
      </c>
      <c r="C447" s="1" t="s">
        <v>7</v>
      </c>
      <c r="D447" s="1"/>
      <c r="E447" s="1"/>
      <c r="F447" s="62"/>
    </row>
    <row r="448" spans="1:6" x14ac:dyDescent="0.25">
      <c r="A448" s="8" t="s">
        <v>6937</v>
      </c>
      <c r="B448" s="1" t="s">
        <v>6938</v>
      </c>
      <c r="C448" s="1" t="s">
        <v>1</v>
      </c>
      <c r="D448" s="1"/>
      <c r="E448" s="1"/>
      <c r="F448" s="62"/>
    </row>
    <row r="449" spans="1:6" x14ac:dyDescent="0.25">
      <c r="A449" s="8" t="s">
        <v>6939</v>
      </c>
      <c r="B449" s="1" t="s">
        <v>6940</v>
      </c>
      <c r="C449" s="1" t="s">
        <v>1</v>
      </c>
      <c r="D449" s="1"/>
      <c r="E449" s="1"/>
      <c r="F449" s="62"/>
    </row>
    <row r="450" spans="1:6" x14ac:dyDescent="0.25">
      <c r="A450" s="8" t="s">
        <v>6941</v>
      </c>
      <c r="B450" s="1" t="s">
        <v>6942</v>
      </c>
      <c r="C450" s="1" t="s">
        <v>14</v>
      </c>
      <c r="D450" s="1"/>
      <c r="E450" s="1"/>
      <c r="F450" s="62"/>
    </row>
    <row r="451" spans="1:6" x14ac:dyDescent="0.25">
      <c r="A451" s="8" t="s">
        <v>6943</v>
      </c>
      <c r="B451" s="1" t="s">
        <v>6944</v>
      </c>
      <c r="C451" s="1" t="s">
        <v>1</v>
      </c>
      <c r="D451" s="1"/>
      <c r="E451" s="1"/>
      <c r="F451" s="62"/>
    </row>
    <row r="452" spans="1:6" x14ac:dyDescent="0.25">
      <c r="A452" s="8" t="s">
        <v>6945</v>
      </c>
      <c r="B452" s="1" t="s">
        <v>6946</v>
      </c>
      <c r="C452" s="1" t="s">
        <v>1</v>
      </c>
      <c r="D452" s="1"/>
      <c r="E452" s="1"/>
      <c r="F452" s="62"/>
    </row>
    <row r="453" spans="1:6" ht="15.75" thickBot="1" x14ac:dyDescent="0.3">
      <c r="A453" s="10" t="s">
        <v>6947</v>
      </c>
      <c r="B453" s="11" t="s">
        <v>6748</v>
      </c>
      <c r="C453" s="11" t="s">
        <v>4</v>
      </c>
      <c r="D453" s="11" t="s">
        <v>10649</v>
      </c>
      <c r="E453" s="11"/>
      <c r="F453" s="63"/>
    </row>
    <row r="454" spans="1:6" x14ac:dyDescent="0.25">
      <c r="A454" s="13" t="s">
        <v>6948</v>
      </c>
      <c r="B454" s="2" t="s">
        <v>6949</v>
      </c>
      <c r="C454" s="2" t="s">
        <v>14</v>
      </c>
      <c r="D454" s="2"/>
      <c r="E454" s="2"/>
      <c r="F454" s="64"/>
    </row>
    <row r="455" spans="1:6" x14ac:dyDescent="0.25">
      <c r="A455" s="8" t="s">
        <v>6950</v>
      </c>
      <c r="B455" s="1" t="s">
        <v>6951</v>
      </c>
      <c r="C455" s="1" t="s">
        <v>7</v>
      </c>
      <c r="D455" s="1"/>
      <c r="E455" s="1"/>
      <c r="F455" s="62"/>
    </row>
    <row r="456" spans="1:6" x14ac:dyDescent="0.25">
      <c r="A456" s="8" t="s">
        <v>6952</v>
      </c>
      <c r="B456" s="1" t="s">
        <v>6953</v>
      </c>
      <c r="C456" s="1" t="s">
        <v>27</v>
      </c>
      <c r="D456" s="1"/>
      <c r="E456" s="1"/>
      <c r="F456" s="62"/>
    </row>
    <row r="457" spans="1:6" x14ac:dyDescent="0.25">
      <c r="A457" s="8" t="s">
        <v>6954</v>
      </c>
      <c r="B457" s="1" t="s">
        <v>6955</v>
      </c>
      <c r="C457" s="1" t="s">
        <v>27</v>
      </c>
      <c r="D457" s="1"/>
      <c r="E457" s="1"/>
      <c r="F457" s="62"/>
    </row>
    <row r="458" spans="1:6" x14ac:dyDescent="0.25">
      <c r="A458" s="8" t="s">
        <v>6956</v>
      </c>
      <c r="B458" s="1" t="s">
        <v>6957</v>
      </c>
      <c r="C458" s="1" t="s">
        <v>14</v>
      </c>
      <c r="D458" s="1"/>
      <c r="E458" s="1"/>
      <c r="F458" s="62"/>
    </row>
    <row r="459" spans="1:6" x14ac:dyDescent="0.25">
      <c r="A459" s="8" t="s">
        <v>6958</v>
      </c>
      <c r="B459" s="1" t="s">
        <v>6959</v>
      </c>
      <c r="C459" s="1" t="s">
        <v>7</v>
      </c>
      <c r="D459" s="1"/>
      <c r="E459" s="1"/>
      <c r="F459" s="62"/>
    </row>
    <row r="460" spans="1:6" x14ac:dyDescent="0.25">
      <c r="A460" s="8" t="s">
        <v>6960</v>
      </c>
      <c r="B460" s="1" t="s">
        <v>6961</v>
      </c>
      <c r="C460" s="1" t="s">
        <v>7</v>
      </c>
      <c r="D460" s="1"/>
      <c r="E460" s="1"/>
      <c r="F460" s="62"/>
    </row>
    <row r="461" spans="1:6" x14ac:dyDescent="0.25">
      <c r="A461" s="8" t="s">
        <v>6962</v>
      </c>
      <c r="B461" s="1" t="s">
        <v>6963</v>
      </c>
      <c r="C461" s="1" t="s">
        <v>27</v>
      </c>
      <c r="D461" s="1"/>
      <c r="E461" s="1"/>
      <c r="F461" s="62"/>
    </row>
    <row r="462" spans="1:6" x14ac:dyDescent="0.25">
      <c r="A462" s="8" t="s">
        <v>6964</v>
      </c>
      <c r="B462" s="1" t="s">
        <v>6965</v>
      </c>
      <c r="C462" s="1" t="s">
        <v>7</v>
      </c>
      <c r="D462" s="1"/>
      <c r="E462" s="1"/>
      <c r="F462" s="62"/>
    </row>
    <row r="463" spans="1:6" x14ac:dyDescent="0.25">
      <c r="A463" s="8" t="s">
        <v>6966</v>
      </c>
      <c r="B463" s="1" t="s">
        <v>6967</v>
      </c>
      <c r="C463" s="1" t="s">
        <v>7</v>
      </c>
      <c r="D463" s="1"/>
      <c r="E463" s="1"/>
      <c r="F463" s="62"/>
    </row>
    <row r="464" spans="1:6" x14ac:dyDescent="0.25">
      <c r="A464" s="8" t="s">
        <v>6968</v>
      </c>
      <c r="B464" s="1" t="s">
        <v>6969</v>
      </c>
      <c r="C464" s="1" t="s">
        <v>14</v>
      </c>
      <c r="D464" s="1"/>
      <c r="E464" s="1"/>
      <c r="F464" s="62"/>
    </row>
    <row r="465" spans="1:6" x14ac:dyDescent="0.25">
      <c r="A465" s="8" t="s">
        <v>6970</v>
      </c>
      <c r="B465" s="1" t="s">
        <v>6971</v>
      </c>
      <c r="C465" s="1" t="s">
        <v>27</v>
      </c>
      <c r="D465" s="1"/>
      <c r="E465" s="1"/>
      <c r="F465" s="62"/>
    </row>
    <row r="466" spans="1:6" x14ac:dyDescent="0.25">
      <c r="A466" s="8" t="s">
        <v>6972</v>
      </c>
      <c r="B466" s="1" t="s">
        <v>6973</v>
      </c>
      <c r="C466" s="1" t="s">
        <v>7</v>
      </c>
      <c r="D466" s="1"/>
      <c r="E466" s="1"/>
      <c r="F466" s="62"/>
    </row>
    <row r="467" spans="1:6" x14ac:dyDescent="0.25">
      <c r="A467" s="8" t="s">
        <v>6974</v>
      </c>
      <c r="B467" s="1" t="s">
        <v>6975</v>
      </c>
      <c r="C467" s="1" t="s">
        <v>27</v>
      </c>
      <c r="D467" s="1"/>
      <c r="E467" s="1"/>
      <c r="F467" s="62"/>
    </row>
    <row r="468" spans="1:6" x14ac:dyDescent="0.25">
      <c r="A468" s="8" t="s">
        <v>6976</v>
      </c>
      <c r="B468" s="1" t="s">
        <v>6977</v>
      </c>
      <c r="C468" s="1" t="s">
        <v>7</v>
      </c>
      <c r="D468" s="1"/>
      <c r="E468" s="1"/>
      <c r="F468" s="62"/>
    </row>
    <row r="469" spans="1:6" x14ac:dyDescent="0.25">
      <c r="A469" s="8" t="s">
        <v>6978</v>
      </c>
      <c r="B469" s="1" t="s">
        <v>6979</v>
      </c>
      <c r="C469" s="1" t="s">
        <v>14</v>
      </c>
      <c r="D469" s="1"/>
      <c r="E469" s="1"/>
      <c r="F469" s="62"/>
    </row>
    <row r="470" spans="1:6" x14ac:dyDescent="0.25">
      <c r="A470" s="8" t="s">
        <v>6980</v>
      </c>
      <c r="B470" s="1" t="s">
        <v>6981</v>
      </c>
      <c r="C470" s="1" t="s">
        <v>27</v>
      </c>
      <c r="D470" s="1"/>
      <c r="E470" s="1"/>
      <c r="F470" s="62"/>
    </row>
    <row r="471" spans="1:6" x14ac:dyDescent="0.25">
      <c r="A471" s="8" t="s">
        <v>6982</v>
      </c>
      <c r="B471" s="1" t="s">
        <v>6983</v>
      </c>
      <c r="C471" s="1" t="s">
        <v>14</v>
      </c>
      <c r="D471" s="1"/>
      <c r="E471" s="1"/>
      <c r="F471" s="62"/>
    </row>
    <row r="472" spans="1:6" x14ac:dyDescent="0.25">
      <c r="A472" s="8" t="s">
        <v>6984</v>
      </c>
      <c r="B472" s="1" t="s">
        <v>6985</v>
      </c>
      <c r="C472" s="1" t="s">
        <v>7</v>
      </c>
      <c r="D472" s="1"/>
      <c r="E472" s="1"/>
      <c r="F472" s="62"/>
    </row>
    <row r="473" spans="1:6" x14ac:dyDescent="0.25">
      <c r="A473" s="8" t="s">
        <v>6986</v>
      </c>
      <c r="B473" s="1" t="s">
        <v>6987</v>
      </c>
      <c r="C473" s="1" t="s">
        <v>27</v>
      </c>
      <c r="D473" s="1"/>
      <c r="E473" s="1"/>
      <c r="F473" s="62"/>
    </row>
    <row r="474" spans="1:6" x14ac:dyDescent="0.25">
      <c r="A474" s="8" t="s">
        <v>6988</v>
      </c>
      <c r="B474" s="1" t="s">
        <v>6989</v>
      </c>
      <c r="C474" s="1" t="s">
        <v>14</v>
      </c>
      <c r="D474" s="1"/>
      <c r="E474" s="1"/>
      <c r="F474" s="62"/>
    </row>
    <row r="475" spans="1:6" x14ac:dyDescent="0.25">
      <c r="A475" s="8" t="s">
        <v>6990</v>
      </c>
      <c r="B475" s="1" t="s">
        <v>6991</v>
      </c>
      <c r="C475" s="1" t="s">
        <v>4</v>
      </c>
      <c r="D475" s="1"/>
      <c r="E475" s="1"/>
      <c r="F475" s="62"/>
    </row>
    <row r="476" spans="1:6" x14ac:dyDescent="0.25">
      <c r="A476" s="8" t="s">
        <v>6990</v>
      </c>
      <c r="B476" s="1" t="s">
        <v>6991</v>
      </c>
      <c r="C476" s="1" t="s">
        <v>2618</v>
      </c>
      <c r="D476" s="1"/>
      <c r="E476" s="1"/>
      <c r="F476" s="62"/>
    </row>
    <row r="477" spans="1:6" x14ac:dyDescent="0.25">
      <c r="A477" s="8" t="s">
        <v>6992</v>
      </c>
      <c r="B477" s="1" t="s">
        <v>6993</v>
      </c>
      <c r="C477" s="1" t="s">
        <v>27</v>
      </c>
      <c r="D477" s="1"/>
      <c r="E477" s="1"/>
      <c r="F477" s="62"/>
    </row>
    <row r="478" spans="1:6" x14ac:dyDescent="0.25">
      <c r="A478" s="8" t="s">
        <v>6994</v>
      </c>
      <c r="B478" s="1" t="s">
        <v>6995</v>
      </c>
      <c r="C478" s="1" t="s">
        <v>7</v>
      </c>
      <c r="D478" s="1"/>
      <c r="E478" s="1"/>
      <c r="F478" s="62"/>
    </row>
    <row r="479" spans="1:6" x14ac:dyDescent="0.25">
      <c r="A479" s="8" t="s">
        <v>6996</v>
      </c>
      <c r="B479" s="1" t="s">
        <v>6997</v>
      </c>
      <c r="C479" s="1" t="s">
        <v>7</v>
      </c>
      <c r="D479" s="1"/>
      <c r="E479" s="1"/>
      <c r="F479" s="62"/>
    </row>
    <row r="480" spans="1:6" x14ac:dyDescent="0.25">
      <c r="A480" s="8" t="s">
        <v>6998</v>
      </c>
      <c r="B480" s="1" t="s">
        <v>6999</v>
      </c>
      <c r="C480" s="1" t="s">
        <v>7</v>
      </c>
      <c r="D480" s="1"/>
      <c r="E480" s="1"/>
      <c r="F480" s="62"/>
    </row>
    <row r="481" spans="1:6" x14ac:dyDescent="0.25">
      <c r="A481" s="8" t="s">
        <v>7000</v>
      </c>
      <c r="B481" s="1" t="s">
        <v>7001</v>
      </c>
      <c r="C481" s="1" t="s">
        <v>7</v>
      </c>
      <c r="D481" s="1"/>
      <c r="E481" s="1"/>
      <c r="F481" s="62"/>
    </row>
    <row r="482" spans="1:6" x14ac:dyDescent="0.25">
      <c r="A482" s="8" t="s">
        <v>7002</v>
      </c>
      <c r="B482" s="1" t="s">
        <v>7003</v>
      </c>
      <c r="C482" s="1" t="s">
        <v>7</v>
      </c>
      <c r="D482" s="1"/>
      <c r="E482" s="1"/>
      <c r="F482" s="62"/>
    </row>
    <row r="483" spans="1:6" x14ac:dyDescent="0.25">
      <c r="A483" s="8" t="s">
        <v>7004</v>
      </c>
      <c r="B483" s="1" t="s">
        <v>7005</v>
      </c>
      <c r="C483" s="1" t="s">
        <v>7</v>
      </c>
      <c r="D483" s="1"/>
      <c r="E483" s="1"/>
      <c r="F483" s="62"/>
    </row>
    <row r="484" spans="1:6" x14ac:dyDescent="0.25">
      <c r="A484" s="8" t="s">
        <v>7006</v>
      </c>
      <c r="B484" s="1" t="s">
        <v>7007</v>
      </c>
      <c r="C484" s="1" t="s">
        <v>27</v>
      </c>
      <c r="D484" s="1"/>
      <c r="E484" s="1"/>
      <c r="F484" s="62"/>
    </row>
    <row r="485" spans="1:6" x14ac:dyDescent="0.25">
      <c r="A485" s="8" t="s">
        <v>7008</v>
      </c>
      <c r="B485" s="1" t="s">
        <v>7009</v>
      </c>
      <c r="C485" s="1" t="s">
        <v>7</v>
      </c>
      <c r="D485" s="1"/>
      <c r="E485" s="1"/>
      <c r="F485" s="62"/>
    </row>
    <row r="486" spans="1:6" x14ac:dyDescent="0.25">
      <c r="A486" s="8" t="s">
        <v>7010</v>
      </c>
      <c r="B486" s="1" t="s">
        <v>7011</v>
      </c>
      <c r="C486" s="1" t="s">
        <v>27</v>
      </c>
      <c r="D486" s="1"/>
      <c r="E486" s="1"/>
      <c r="F486" s="62"/>
    </row>
    <row r="487" spans="1:6" x14ac:dyDescent="0.25">
      <c r="A487" s="8" t="s">
        <v>7012</v>
      </c>
      <c r="B487" s="1" t="s">
        <v>7013</v>
      </c>
      <c r="C487" s="1" t="s">
        <v>7</v>
      </c>
      <c r="D487" s="1"/>
      <c r="E487" s="1"/>
      <c r="F487" s="62"/>
    </row>
    <row r="488" spans="1:6" x14ac:dyDescent="0.25">
      <c r="A488" s="8" t="s">
        <v>7014</v>
      </c>
      <c r="B488" s="1" t="s">
        <v>7015</v>
      </c>
      <c r="C488" s="1" t="s">
        <v>14</v>
      </c>
      <c r="D488" s="1"/>
      <c r="E488" s="1"/>
      <c r="F488" s="62"/>
    </row>
    <row r="489" spans="1:6" x14ac:dyDescent="0.25">
      <c r="A489" s="8" t="s">
        <v>7016</v>
      </c>
      <c r="B489" s="1" t="s">
        <v>7017</v>
      </c>
      <c r="C489" s="1" t="s">
        <v>14</v>
      </c>
      <c r="D489" s="1"/>
      <c r="E489" s="1"/>
      <c r="F489" s="62"/>
    </row>
    <row r="490" spans="1:6" x14ac:dyDescent="0.25">
      <c r="A490" s="8" t="s">
        <v>7018</v>
      </c>
      <c r="B490" s="1" t="s">
        <v>7019</v>
      </c>
      <c r="C490" s="1" t="s">
        <v>27</v>
      </c>
      <c r="D490" s="1"/>
      <c r="E490" s="1"/>
      <c r="F490" s="62"/>
    </row>
    <row r="491" spans="1:6" x14ac:dyDescent="0.25">
      <c r="A491" s="8" t="s">
        <v>7020</v>
      </c>
      <c r="B491" s="1" t="s">
        <v>7021</v>
      </c>
      <c r="C491" s="1" t="s">
        <v>7</v>
      </c>
      <c r="D491" s="1"/>
      <c r="E491" s="1"/>
      <c r="F491" s="62"/>
    </row>
    <row r="492" spans="1:6" x14ac:dyDescent="0.25">
      <c r="A492" s="8" t="s">
        <v>7022</v>
      </c>
      <c r="B492" s="1" t="s">
        <v>7023</v>
      </c>
      <c r="C492" s="1" t="s">
        <v>7</v>
      </c>
      <c r="D492" s="1"/>
      <c r="E492" s="1"/>
      <c r="F492" s="62"/>
    </row>
    <row r="493" spans="1:6" x14ac:dyDescent="0.25">
      <c r="A493" s="8" t="s">
        <v>7024</v>
      </c>
      <c r="B493" s="1" t="s">
        <v>7025</v>
      </c>
      <c r="C493" s="1" t="s">
        <v>4</v>
      </c>
      <c r="D493" s="1"/>
      <c r="E493" s="1"/>
      <c r="F493" s="62"/>
    </row>
    <row r="494" spans="1:6" x14ac:dyDescent="0.25">
      <c r="A494" s="8" t="s">
        <v>7024</v>
      </c>
      <c r="B494" s="1" t="s">
        <v>7025</v>
      </c>
      <c r="C494" s="1" t="s">
        <v>2618</v>
      </c>
      <c r="D494" s="1"/>
      <c r="E494" s="1"/>
      <c r="F494" s="62"/>
    </row>
    <row r="495" spans="1:6" x14ac:dyDescent="0.25">
      <c r="A495" s="8" t="s">
        <v>7026</v>
      </c>
      <c r="B495" s="1" t="s">
        <v>7027</v>
      </c>
      <c r="C495" s="1" t="s">
        <v>4</v>
      </c>
      <c r="D495" s="1"/>
      <c r="E495" s="1"/>
      <c r="F495" s="62"/>
    </row>
    <row r="496" spans="1:6" x14ac:dyDescent="0.25">
      <c r="A496" s="8" t="s">
        <v>7026</v>
      </c>
      <c r="B496" s="1" t="s">
        <v>7027</v>
      </c>
      <c r="C496" s="1" t="s">
        <v>2618</v>
      </c>
      <c r="D496" s="1"/>
      <c r="E496" s="1"/>
      <c r="F496" s="62"/>
    </row>
    <row r="497" spans="1:6" x14ac:dyDescent="0.25">
      <c r="A497" s="8" t="s">
        <v>7028</v>
      </c>
      <c r="B497" s="1" t="s">
        <v>7029</v>
      </c>
      <c r="C497" s="1" t="s">
        <v>4</v>
      </c>
      <c r="D497" s="1"/>
      <c r="E497" s="1"/>
      <c r="F497" s="62"/>
    </row>
    <row r="498" spans="1:6" x14ac:dyDescent="0.25">
      <c r="A498" s="8" t="s">
        <v>7028</v>
      </c>
      <c r="B498" s="1" t="s">
        <v>7029</v>
      </c>
      <c r="C498" s="1" t="s">
        <v>4139</v>
      </c>
      <c r="D498" s="1"/>
      <c r="E498" s="1"/>
      <c r="F498" s="62"/>
    </row>
    <row r="499" spans="1:6" x14ac:dyDescent="0.25">
      <c r="A499" s="8" t="s">
        <v>7028</v>
      </c>
      <c r="B499" s="1" t="s">
        <v>7029</v>
      </c>
      <c r="C499" s="1" t="s">
        <v>2618</v>
      </c>
      <c r="D499" s="1"/>
      <c r="E499" s="1"/>
      <c r="F499" s="62"/>
    </row>
    <row r="500" spans="1:6" x14ac:dyDescent="0.25">
      <c r="A500" s="8" t="s">
        <v>7030</v>
      </c>
      <c r="B500" s="1" t="s">
        <v>7031</v>
      </c>
      <c r="C500" s="1" t="s">
        <v>4</v>
      </c>
      <c r="D500" s="1"/>
      <c r="E500" s="1"/>
      <c r="F500" s="62"/>
    </row>
    <row r="501" spans="1:6" x14ac:dyDescent="0.25">
      <c r="A501" s="8" t="s">
        <v>7030</v>
      </c>
      <c r="B501" s="1" t="s">
        <v>7031</v>
      </c>
      <c r="C501" s="1" t="s">
        <v>2618</v>
      </c>
      <c r="D501" s="1"/>
      <c r="E501" s="1"/>
      <c r="F501" s="62"/>
    </row>
    <row r="502" spans="1:6" x14ac:dyDescent="0.25">
      <c r="A502" s="8" t="s">
        <v>7032</v>
      </c>
      <c r="B502" s="1" t="s">
        <v>7033</v>
      </c>
      <c r="C502" s="1" t="s">
        <v>4</v>
      </c>
      <c r="D502" s="1"/>
      <c r="E502" s="1"/>
      <c r="F502" s="62"/>
    </row>
    <row r="503" spans="1:6" x14ac:dyDescent="0.25">
      <c r="A503" s="8" t="s">
        <v>7032</v>
      </c>
      <c r="B503" s="1" t="s">
        <v>7033</v>
      </c>
      <c r="C503" s="1" t="s">
        <v>2618</v>
      </c>
      <c r="D503" s="1"/>
      <c r="E503" s="1"/>
      <c r="F503" s="62"/>
    </row>
    <row r="504" spans="1:6" x14ac:dyDescent="0.25">
      <c r="A504" s="8" t="s">
        <v>7034</v>
      </c>
      <c r="B504" s="1" t="s">
        <v>7035</v>
      </c>
      <c r="C504" s="1" t="s">
        <v>4</v>
      </c>
      <c r="D504" s="1"/>
      <c r="E504" s="1"/>
      <c r="F504" s="62"/>
    </row>
    <row r="505" spans="1:6" x14ac:dyDescent="0.25">
      <c r="A505" s="8" t="s">
        <v>7034</v>
      </c>
      <c r="B505" s="1" t="s">
        <v>7035</v>
      </c>
      <c r="C505" s="1" t="s">
        <v>2618</v>
      </c>
      <c r="D505" s="1"/>
      <c r="E505" s="1"/>
      <c r="F505" s="62"/>
    </row>
    <row r="506" spans="1:6" x14ac:dyDescent="0.25">
      <c r="A506" s="8" t="s">
        <v>7036</v>
      </c>
      <c r="B506" s="1" t="s">
        <v>7037</v>
      </c>
      <c r="C506" s="1" t="s">
        <v>14</v>
      </c>
      <c r="D506" s="1"/>
      <c r="E506" s="1"/>
      <c r="F506" s="62"/>
    </row>
    <row r="507" spans="1:6" x14ac:dyDescent="0.25">
      <c r="A507" s="8" t="s">
        <v>7038</v>
      </c>
      <c r="B507" s="1" t="s">
        <v>7039</v>
      </c>
      <c r="C507" s="1" t="s">
        <v>7</v>
      </c>
      <c r="D507" s="1"/>
      <c r="E507" s="1"/>
      <c r="F507" s="62"/>
    </row>
    <row r="508" spans="1:6" x14ac:dyDescent="0.25">
      <c r="A508" s="8" t="s">
        <v>7040</v>
      </c>
      <c r="B508" s="1" t="s">
        <v>7041</v>
      </c>
      <c r="C508" s="1" t="s">
        <v>7</v>
      </c>
      <c r="D508" s="1"/>
      <c r="E508" s="1"/>
      <c r="F508" s="62"/>
    </row>
    <row r="509" spans="1:6" x14ac:dyDescent="0.25">
      <c r="A509" s="8" t="s">
        <v>7042</v>
      </c>
      <c r="B509" s="1" t="s">
        <v>7043</v>
      </c>
      <c r="C509" s="1" t="s">
        <v>27</v>
      </c>
      <c r="D509" s="1"/>
      <c r="E509" s="1"/>
      <c r="F509" s="62"/>
    </row>
    <row r="510" spans="1:6" x14ac:dyDescent="0.25">
      <c r="A510" s="8" t="s">
        <v>7044</v>
      </c>
      <c r="B510" s="1" t="s">
        <v>7045</v>
      </c>
      <c r="C510" s="1" t="s">
        <v>27</v>
      </c>
      <c r="D510" s="1"/>
      <c r="E510" s="1"/>
      <c r="F510" s="62"/>
    </row>
    <row r="511" spans="1:6" x14ac:dyDescent="0.25">
      <c r="A511" s="8" t="s">
        <v>7046</v>
      </c>
      <c r="B511" s="1" t="s">
        <v>7047</v>
      </c>
      <c r="C511" s="1" t="s">
        <v>7</v>
      </c>
      <c r="D511" s="1"/>
      <c r="E511" s="1"/>
      <c r="F511" s="62"/>
    </row>
    <row r="512" spans="1:6" x14ac:dyDescent="0.25">
      <c r="A512" s="8" t="s">
        <v>7048</v>
      </c>
      <c r="B512" s="1" t="s">
        <v>7049</v>
      </c>
      <c r="C512" s="1" t="s">
        <v>27</v>
      </c>
      <c r="D512" s="1"/>
      <c r="E512" s="1"/>
      <c r="F512" s="62"/>
    </row>
    <row r="513" spans="1:6" x14ac:dyDescent="0.25">
      <c r="A513" s="8" t="s">
        <v>7050</v>
      </c>
      <c r="B513" s="1" t="s">
        <v>7051</v>
      </c>
      <c r="C513" s="1" t="s">
        <v>14</v>
      </c>
      <c r="D513" s="1"/>
      <c r="E513" s="1"/>
      <c r="F513" s="62"/>
    </row>
    <row r="514" spans="1:6" x14ac:dyDescent="0.25">
      <c r="A514" s="8" t="s">
        <v>7052</v>
      </c>
      <c r="B514" s="1" t="s">
        <v>7053</v>
      </c>
      <c r="C514" s="1" t="s">
        <v>7</v>
      </c>
      <c r="D514" s="1"/>
      <c r="E514" s="1"/>
      <c r="F514" s="62"/>
    </row>
    <row r="515" spans="1:6" x14ac:dyDescent="0.25">
      <c r="A515" s="8" t="s">
        <v>7054</v>
      </c>
      <c r="B515" s="1" t="s">
        <v>7055</v>
      </c>
      <c r="C515" s="1" t="s">
        <v>7</v>
      </c>
      <c r="D515" s="1"/>
      <c r="E515" s="1"/>
      <c r="F515" s="62"/>
    </row>
    <row r="516" spans="1:6" x14ac:dyDescent="0.25">
      <c r="A516" s="8" t="s">
        <v>7056</v>
      </c>
      <c r="B516" s="1" t="s">
        <v>7057</v>
      </c>
      <c r="C516" s="1" t="s">
        <v>7</v>
      </c>
      <c r="D516" s="1"/>
      <c r="E516" s="1"/>
      <c r="F516" s="62"/>
    </row>
    <row r="517" spans="1:6" x14ac:dyDescent="0.25">
      <c r="A517" s="8" t="s">
        <v>7058</v>
      </c>
      <c r="B517" s="1" t="s">
        <v>7059</v>
      </c>
      <c r="C517" s="1" t="s">
        <v>14</v>
      </c>
      <c r="D517" s="1"/>
      <c r="E517" s="1"/>
      <c r="F517" s="62"/>
    </row>
    <row r="518" spans="1:6" x14ac:dyDescent="0.25">
      <c r="A518" s="8" t="s">
        <v>7060</v>
      </c>
      <c r="B518" s="1" t="s">
        <v>7061</v>
      </c>
      <c r="C518" s="1" t="s">
        <v>7</v>
      </c>
      <c r="D518" s="1"/>
      <c r="E518" s="1"/>
      <c r="F518" s="62"/>
    </row>
    <row r="519" spans="1:6" x14ac:dyDescent="0.25">
      <c r="A519" s="8" t="s">
        <v>7062</v>
      </c>
      <c r="B519" s="1" t="s">
        <v>7063</v>
      </c>
      <c r="C519" s="1" t="s">
        <v>7</v>
      </c>
      <c r="D519" s="1"/>
      <c r="E519" s="1"/>
      <c r="F519" s="62"/>
    </row>
    <row r="520" spans="1:6" x14ac:dyDescent="0.25">
      <c r="A520" s="8" t="s">
        <v>7064</v>
      </c>
      <c r="B520" s="1" t="s">
        <v>7065</v>
      </c>
      <c r="C520" s="1" t="s">
        <v>27</v>
      </c>
      <c r="D520" s="1"/>
      <c r="E520" s="1"/>
      <c r="F520" s="62"/>
    </row>
    <row r="521" spans="1:6" x14ac:dyDescent="0.25">
      <c r="A521" s="8" t="s">
        <v>7066</v>
      </c>
      <c r="B521" s="1" t="s">
        <v>7067</v>
      </c>
      <c r="C521" s="1" t="s">
        <v>7</v>
      </c>
      <c r="D521" s="1"/>
      <c r="E521" s="1"/>
      <c r="F521" s="62"/>
    </row>
    <row r="522" spans="1:6" x14ac:dyDescent="0.25">
      <c r="A522" s="8" t="s">
        <v>7068</v>
      </c>
      <c r="B522" s="1" t="s">
        <v>7069</v>
      </c>
      <c r="C522" s="1" t="s">
        <v>7</v>
      </c>
      <c r="D522" s="1"/>
      <c r="E522" s="1"/>
      <c r="F522" s="62"/>
    </row>
    <row r="523" spans="1:6" x14ac:dyDescent="0.25">
      <c r="A523" s="8" t="s">
        <v>7070</v>
      </c>
      <c r="B523" s="1" t="s">
        <v>7071</v>
      </c>
      <c r="C523" s="1" t="s">
        <v>14</v>
      </c>
      <c r="D523" s="1"/>
      <c r="E523" s="1"/>
      <c r="F523" s="62"/>
    </row>
    <row r="524" spans="1:6" x14ac:dyDescent="0.25">
      <c r="A524" s="8" t="s">
        <v>7072</v>
      </c>
      <c r="B524" s="1" t="s">
        <v>7073</v>
      </c>
      <c r="C524" s="1" t="s">
        <v>7</v>
      </c>
      <c r="D524" s="1"/>
      <c r="E524" s="1"/>
      <c r="F524" s="62"/>
    </row>
    <row r="525" spans="1:6" x14ac:dyDescent="0.25">
      <c r="A525" s="8" t="s">
        <v>7074</v>
      </c>
      <c r="B525" s="1" t="s">
        <v>7075</v>
      </c>
      <c r="C525" s="1" t="s">
        <v>27</v>
      </c>
      <c r="D525" s="1"/>
      <c r="E525" s="1"/>
      <c r="F525" s="62"/>
    </row>
    <row r="526" spans="1:6" x14ac:dyDescent="0.25">
      <c r="A526" s="8" t="s">
        <v>7076</v>
      </c>
      <c r="B526" s="1" t="s">
        <v>7077</v>
      </c>
      <c r="C526" s="1" t="s">
        <v>7</v>
      </c>
      <c r="D526" s="1"/>
      <c r="E526" s="1"/>
      <c r="F526" s="62"/>
    </row>
    <row r="527" spans="1:6" x14ac:dyDescent="0.25">
      <c r="A527" s="8" t="s">
        <v>7078</v>
      </c>
      <c r="B527" s="1" t="s">
        <v>7079</v>
      </c>
      <c r="C527" s="1" t="s">
        <v>7</v>
      </c>
      <c r="D527" s="1"/>
      <c r="E527" s="1"/>
      <c r="F527" s="62"/>
    </row>
    <row r="528" spans="1:6" x14ac:dyDescent="0.25">
      <c r="A528" s="8" t="s">
        <v>7080</v>
      </c>
      <c r="B528" s="1" t="s">
        <v>7081</v>
      </c>
      <c r="C528" s="1" t="s">
        <v>7</v>
      </c>
      <c r="D528" s="1"/>
      <c r="E528" s="1"/>
      <c r="F528" s="62"/>
    </row>
    <row r="529" spans="1:6" x14ac:dyDescent="0.25">
      <c r="A529" s="8" t="s">
        <v>7082</v>
      </c>
      <c r="B529" s="1" t="s">
        <v>7083</v>
      </c>
      <c r="C529" s="1" t="s">
        <v>7</v>
      </c>
      <c r="D529" s="1"/>
      <c r="E529" s="1"/>
      <c r="F529" s="62"/>
    </row>
    <row r="530" spans="1:6" x14ac:dyDescent="0.25">
      <c r="A530" s="8" t="s">
        <v>7084</v>
      </c>
      <c r="B530" s="1" t="s">
        <v>7085</v>
      </c>
      <c r="C530" s="1" t="s">
        <v>7</v>
      </c>
      <c r="D530" s="1"/>
      <c r="E530" s="1"/>
      <c r="F530" s="62"/>
    </row>
    <row r="531" spans="1:6" x14ac:dyDescent="0.25">
      <c r="A531" s="8" t="s">
        <v>7086</v>
      </c>
      <c r="B531" s="1" t="s">
        <v>7087</v>
      </c>
      <c r="C531" s="1" t="s">
        <v>7</v>
      </c>
      <c r="D531" s="1"/>
      <c r="E531" s="1"/>
      <c r="F531" s="62"/>
    </row>
    <row r="532" spans="1:6" x14ac:dyDescent="0.25">
      <c r="A532" s="8" t="s">
        <v>7088</v>
      </c>
      <c r="B532" s="1" t="s">
        <v>7089</v>
      </c>
      <c r="C532" s="1" t="s">
        <v>27</v>
      </c>
      <c r="D532" s="1"/>
      <c r="E532" s="1"/>
      <c r="F532" s="62"/>
    </row>
    <row r="533" spans="1:6" x14ac:dyDescent="0.25">
      <c r="A533" s="8" t="s">
        <v>7090</v>
      </c>
      <c r="B533" s="1" t="s">
        <v>7091</v>
      </c>
      <c r="C533" s="1" t="s">
        <v>1</v>
      </c>
      <c r="D533" s="1"/>
      <c r="E533" s="1"/>
      <c r="F533" s="62"/>
    </row>
    <row r="534" spans="1:6" x14ac:dyDescent="0.25">
      <c r="A534" s="8" t="s">
        <v>7092</v>
      </c>
      <c r="B534" s="1" t="s">
        <v>7093</v>
      </c>
      <c r="C534" s="1" t="s">
        <v>7</v>
      </c>
      <c r="D534" s="1"/>
      <c r="E534" s="1"/>
      <c r="F534" s="62"/>
    </row>
    <row r="535" spans="1:6" x14ac:dyDescent="0.25">
      <c r="A535" s="8" t="s">
        <v>7094</v>
      </c>
      <c r="B535" s="1" t="s">
        <v>7095</v>
      </c>
      <c r="C535" s="1" t="s">
        <v>4</v>
      </c>
      <c r="D535" s="1"/>
      <c r="E535" s="1"/>
      <c r="F535" s="62"/>
    </row>
    <row r="536" spans="1:6" x14ac:dyDescent="0.25">
      <c r="A536" s="8" t="s">
        <v>7094</v>
      </c>
      <c r="B536" s="1" t="s">
        <v>7095</v>
      </c>
      <c r="C536" s="1" t="s">
        <v>2618</v>
      </c>
      <c r="D536" s="1"/>
      <c r="E536" s="1"/>
      <c r="F536" s="62"/>
    </row>
    <row r="537" spans="1:6" x14ac:dyDescent="0.25">
      <c r="A537" s="8" t="s">
        <v>7096</v>
      </c>
      <c r="B537" s="1" t="s">
        <v>7097</v>
      </c>
      <c r="C537" s="1" t="s">
        <v>27</v>
      </c>
      <c r="D537" s="1"/>
      <c r="E537" s="1"/>
      <c r="F537" s="62"/>
    </row>
    <row r="538" spans="1:6" x14ac:dyDescent="0.25">
      <c r="A538" s="8" t="s">
        <v>7098</v>
      </c>
      <c r="B538" s="1" t="s">
        <v>7099</v>
      </c>
      <c r="C538" s="1" t="s">
        <v>7</v>
      </c>
      <c r="D538" s="1"/>
      <c r="E538" s="1"/>
      <c r="F538" s="62"/>
    </row>
    <row r="539" spans="1:6" x14ac:dyDescent="0.25">
      <c r="A539" s="8" t="s">
        <v>7100</v>
      </c>
      <c r="B539" s="1" t="s">
        <v>7101</v>
      </c>
      <c r="C539" s="1" t="s">
        <v>7</v>
      </c>
      <c r="D539" s="1"/>
      <c r="E539" s="1"/>
      <c r="F539" s="62"/>
    </row>
    <row r="540" spans="1:6" x14ac:dyDescent="0.25">
      <c r="A540" s="8" t="s">
        <v>7102</v>
      </c>
      <c r="B540" s="1" t="s">
        <v>7103</v>
      </c>
      <c r="C540" s="1" t="s">
        <v>7</v>
      </c>
      <c r="D540" s="1"/>
      <c r="E540" s="1"/>
      <c r="F540" s="62"/>
    </row>
    <row r="541" spans="1:6" x14ac:dyDescent="0.25">
      <c r="A541" s="8" t="s">
        <v>7104</v>
      </c>
      <c r="B541" s="1" t="s">
        <v>7105</v>
      </c>
      <c r="C541" s="1" t="s">
        <v>7</v>
      </c>
      <c r="D541" s="1"/>
      <c r="E541" s="1"/>
      <c r="F541" s="62"/>
    </row>
    <row r="542" spans="1:6" x14ac:dyDescent="0.25">
      <c r="A542" s="8" t="s">
        <v>7106</v>
      </c>
      <c r="B542" s="1" t="s">
        <v>7107</v>
      </c>
      <c r="C542" s="1" t="s">
        <v>7</v>
      </c>
      <c r="D542" s="1"/>
      <c r="E542" s="1"/>
      <c r="F542" s="62"/>
    </row>
    <row r="543" spans="1:6" x14ac:dyDescent="0.25">
      <c r="A543" s="8" t="s">
        <v>7108</v>
      </c>
      <c r="B543" s="1" t="s">
        <v>7109</v>
      </c>
      <c r="C543" s="1" t="s">
        <v>7</v>
      </c>
      <c r="D543" s="1"/>
      <c r="E543" s="1"/>
      <c r="F543" s="62"/>
    </row>
    <row r="544" spans="1:6" x14ac:dyDescent="0.25">
      <c r="A544" s="8" t="s">
        <v>7110</v>
      </c>
      <c r="B544" s="1" t="s">
        <v>7111</v>
      </c>
      <c r="C544" s="1" t="s">
        <v>1</v>
      </c>
      <c r="D544" s="1"/>
      <c r="E544" s="1"/>
      <c r="F544" s="62"/>
    </row>
    <row r="545" spans="1:6" x14ac:dyDescent="0.25">
      <c r="A545" s="8" t="s">
        <v>7112</v>
      </c>
      <c r="B545" s="1" t="s">
        <v>7113</v>
      </c>
      <c r="C545" s="1" t="s">
        <v>27</v>
      </c>
      <c r="D545" s="1"/>
      <c r="E545" s="1"/>
      <c r="F545" s="62"/>
    </row>
    <row r="546" spans="1:6" x14ac:dyDescent="0.25">
      <c r="A546" s="8" t="s">
        <v>7114</v>
      </c>
      <c r="B546" s="1" t="s">
        <v>7115</v>
      </c>
      <c r="C546" s="1" t="s">
        <v>4</v>
      </c>
      <c r="D546" s="1"/>
      <c r="E546" s="1"/>
      <c r="F546" s="62"/>
    </row>
    <row r="547" spans="1:6" x14ac:dyDescent="0.25">
      <c r="A547" s="8" t="s">
        <v>7114</v>
      </c>
      <c r="B547" s="1" t="s">
        <v>7115</v>
      </c>
      <c r="C547" s="1" t="s">
        <v>2618</v>
      </c>
      <c r="D547" s="1"/>
      <c r="E547" s="1"/>
      <c r="F547" s="62"/>
    </row>
    <row r="548" spans="1:6" x14ac:dyDescent="0.25">
      <c r="A548" s="8" t="s">
        <v>7116</v>
      </c>
      <c r="B548" s="1" t="s">
        <v>7117</v>
      </c>
      <c r="C548" s="1" t="s">
        <v>1</v>
      </c>
      <c r="D548" s="1"/>
      <c r="E548" s="1"/>
      <c r="F548" s="62"/>
    </row>
    <row r="549" spans="1:6" x14ac:dyDescent="0.25">
      <c r="A549" s="8" t="s">
        <v>7118</v>
      </c>
      <c r="B549" s="1" t="s">
        <v>7119</v>
      </c>
      <c r="C549" s="1" t="s">
        <v>1</v>
      </c>
      <c r="D549" s="1"/>
      <c r="E549" s="1"/>
      <c r="F549" s="62"/>
    </row>
    <row r="550" spans="1:6" x14ac:dyDescent="0.25">
      <c r="A550" s="8" t="s">
        <v>7120</v>
      </c>
      <c r="B550" s="1" t="s">
        <v>7121</v>
      </c>
      <c r="C550" s="1" t="s">
        <v>1</v>
      </c>
      <c r="D550" s="1"/>
      <c r="E550" s="1"/>
      <c r="F550" s="62"/>
    </row>
    <row r="551" spans="1:6" x14ac:dyDescent="0.25">
      <c r="A551" s="8" t="s">
        <v>7122</v>
      </c>
      <c r="B551" s="1" t="s">
        <v>7123</v>
      </c>
      <c r="C551" s="1" t="s">
        <v>4</v>
      </c>
      <c r="D551" s="1"/>
      <c r="E551" s="1"/>
      <c r="F551" s="62"/>
    </row>
    <row r="552" spans="1:6" x14ac:dyDescent="0.25">
      <c r="A552" s="8" t="s">
        <v>7122</v>
      </c>
      <c r="B552" s="1" t="s">
        <v>7123</v>
      </c>
      <c r="C552" s="1" t="s">
        <v>2618</v>
      </c>
      <c r="D552" s="1"/>
      <c r="E552" s="1"/>
      <c r="F552" s="62"/>
    </row>
    <row r="553" spans="1:6" x14ac:dyDescent="0.25">
      <c r="A553" s="8" t="s">
        <v>7124</v>
      </c>
      <c r="B553" s="1" t="s">
        <v>7125</v>
      </c>
      <c r="C553" s="1" t="s">
        <v>1</v>
      </c>
      <c r="D553" s="1"/>
      <c r="E553" s="1"/>
      <c r="F553" s="62"/>
    </row>
    <row r="554" spans="1:6" x14ac:dyDescent="0.25">
      <c r="A554" s="8" t="s">
        <v>7126</v>
      </c>
      <c r="B554" s="1" t="s">
        <v>7127</v>
      </c>
      <c r="C554" s="1" t="s">
        <v>1</v>
      </c>
      <c r="D554" s="1"/>
      <c r="E554" s="1"/>
      <c r="F554" s="62"/>
    </row>
    <row r="555" spans="1:6" x14ac:dyDescent="0.25">
      <c r="A555" s="8" t="s">
        <v>7128</v>
      </c>
      <c r="B555" s="1" t="s">
        <v>7129</v>
      </c>
      <c r="C555" s="1" t="s">
        <v>7</v>
      </c>
      <c r="D555" s="1"/>
      <c r="E555" s="1"/>
      <c r="F555" s="62"/>
    </row>
    <row r="556" spans="1:6" x14ac:dyDescent="0.25">
      <c r="A556" s="8" t="s">
        <v>7130</v>
      </c>
      <c r="B556" s="1" t="s">
        <v>7131</v>
      </c>
      <c r="C556" s="1" t="s">
        <v>7</v>
      </c>
      <c r="D556" s="1"/>
      <c r="E556" s="1"/>
      <c r="F556" s="62"/>
    </row>
    <row r="557" spans="1:6" x14ac:dyDescent="0.25">
      <c r="A557" s="8" t="s">
        <v>7132</v>
      </c>
      <c r="B557" s="1" t="s">
        <v>7133</v>
      </c>
      <c r="C557" s="1" t="s">
        <v>7</v>
      </c>
      <c r="D557" s="1"/>
      <c r="E557" s="1"/>
      <c r="F557" s="62"/>
    </row>
    <row r="558" spans="1:6" x14ac:dyDescent="0.25">
      <c r="A558" s="8" t="s">
        <v>7134</v>
      </c>
      <c r="B558" s="1" t="s">
        <v>7135</v>
      </c>
      <c r="C558" s="1" t="s">
        <v>7</v>
      </c>
      <c r="D558" s="1"/>
      <c r="E558" s="1"/>
      <c r="F558" s="62"/>
    </row>
    <row r="559" spans="1:6" x14ac:dyDescent="0.25">
      <c r="A559" s="8" t="s">
        <v>7136</v>
      </c>
      <c r="B559" s="1" t="s">
        <v>7137</v>
      </c>
      <c r="C559" s="1" t="s">
        <v>27</v>
      </c>
      <c r="D559" s="1"/>
      <c r="E559" s="1"/>
      <c r="F559" s="62"/>
    </row>
    <row r="560" spans="1:6" x14ac:dyDescent="0.25">
      <c r="A560" s="8" t="s">
        <v>7138</v>
      </c>
      <c r="B560" s="1" t="s">
        <v>7139</v>
      </c>
      <c r="C560" s="1" t="s">
        <v>7</v>
      </c>
      <c r="D560" s="1"/>
      <c r="E560" s="1"/>
      <c r="F560" s="62"/>
    </row>
    <row r="561" spans="1:6" x14ac:dyDescent="0.25">
      <c r="A561" s="8" t="s">
        <v>7140</v>
      </c>
      <c r="B561" s="1" t="s">
        <v>7141</v>
      </c>
      <c r="C561" s="1" t="s">
        <v>7</v>
      </c>
      <c r="D561" s="1"/>
      <c r="E561" s="1"/>
      <c r="F561" s="62"/>
    </row>
    <row r="562" spans="1:6" x14ac:dyDescent="0.25">
      <c r="A562" s="8" t="s">
        <v>7142</v>
      </c>
      <c r="B562" s="1" t="s">
        <v>7143</v>
      </c>
      <c r="C562" s="1" t="s">
        <v>14</v>
      </c>
      <c r="D562" s="1"/>
      <c r="E562" s="1"/>
      <c r="F562" s="62"/>
    </row>
    <row r="563" spans="1:6" x14ac:dyDescent="0.25">
      <c r="A563" s="8" t="s">
        <v>7144</v>
      </c>
      <c r="B563" s="1" t="s">
        <v>7145</v>
      </c>
      <c r="C563" s="1" t="s">
        <v>14</v>
      </c>
      <c r="D563" s="1"/>
      <c r="E563" s="1"/>
      <c r="F563" s="62"/>
    </row>
    <row r="564" spans="1:6" x14ac:dyDescent="0.25">
      <c r="A564" s="8" t="s">
        <v>7146</v>
      </c>
      <c r="B564" s="1" t="s">
        <v>7147</v>
      </c>
      <c r="C564" s="1" t="s">
        <v>1</v>
      </c>
      <c r="D564" s="1"/>
      <c r="E564" s="1"/>
      <c r="F564" s="62"/>
    </row>
    <row r="565" spans="1:6" x14ac:dyDescent="0.25">
      <c r="A565" s="8" t="s">
        <v>7148</v>
      </c>
      <c r="B565" s="1" t="s">
        <v>7149</v>
      </c>
      <c r="C565" s="1" t="s">
        <v>14</v>
      </c>
      <c r="D565" s="1" t="s">
        <v>10649</v>
      </c>
      <c r="E565" s="1"/>
      <c r="F565" s="62"/>
    </row>
    <row r="566" spans="1:6" x14ac:dyDescent="0.25">
      <c r="A566" s="8" t="s">
        <v>7150</v>
      </c>
      <c r="B566" s="1" t="s">
        <v>5087</v>
      </c>
      <c r="C566" s="1" t="s">
        <v>14</v>
      </c>
      <c r="D566" s="1" t="s">
        <v>10649</v>
      </c>
      <c r="E566" s="1"/>
      <c r="F566" s="62"/>
    </row>
    <row r="567" spans="1:6" ht="15.75" thickBot="1" x14ac:dyDescent="0.3">
      <c r="A567" s="10" t="s">
        <v>7151</v>
      </c>
      <c r="B567" s="11" t="s">
        <v>6949</v>
      </c>
      <c r="C567" s="11" t="s">
        <v>4</v>
      </c>
      <c r="D567" s="11" t="s">
        <v>10649</v>
      </c>
      <c r="E567" s="11"/>
      <c r="F567" s="63"/>
    </row>
  </sheetData>
  <autoFilter ref="A1:F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5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5.710937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564</v>
      </c>
    </row>
    <row r="2" spans="1:8" x14ac:dyDescent="0.25">
      <c r="A2" s="5" t="s">
        <v>7152</v>
      </c>
      <c r="B2" s="6" t="s">
        <v>7153</v>
      </c>
      <c r="C2" s="6" t="s">
        <v>14</v>
      </c>
      <c r="D2" s="6"/>
      <c r="E2" s="6"/>
      <c r="F2" s="61"/>
    </row>
    <row r="3" spans="1:8" x14ac:dyDescent="0.25">
      <c r="A3" s="8" t="s">
        <v>7154</v>
      </c>
      <c r="B3" s="1" t="s">
        <v>7155</v>
      </c>
      <c r="C3" s="1" t="s">
        <v>27</v>
      </c>
      <c r="D3" s="1"/>
      <c r="E3" s="1"/>
      <c r="F3" s="62"/>
    </row>
    <row r="4" spans="1:8" x14ac:dyDescent="0.25">
      <c r="A4" s="8" t="s">
        <v>7156</v>
      </c>
      <c r="B4" s="1" t="s">
        <v>7157</v>
      </c>
      <c r="C4" s="1" t="s">
        <v>7</v>
      </c>
      <c r="D4" s="1"/>
      <c r="E4" s="1"/>
      <c r="F4" s="62"/>
    </row>
    <row r="5" spans="1:8" x14ac:dyDescent="0.25">
      <c r="A5" s="8" t="s">
        <v>7158</v>
      </c>
      <c r="B5" s="1" t="s">
        <v>7159</v>
      </c>
      <c r="C5" s="1" t="s">
        <v>27</v>
      </c>
      <c r="D5" s="1"/>
      <c r="E5" s="1"/>
      <c r="F5" s="62"/>
    </row>
    <row r="6" spans="1:8" x14ac:dyDescent="0.25">
      <c r="A6" s="8" t="s">
        <v>7160</v>
      </c>
      <c r="B6" s="1" t="s">
        <v>7161</v>
      </c>
      <c r="C6" s="1" t="s">
        <v>27</v>
      </c>
      <c r="D6" s="1"/>
      <c r="E6" s="1"/>
      <c r="F6" s="62"/>
    </row>
    <row r="7" spans="1:8" x14ac:dyDescent="0.25">
      <c r="A7" s="8" t="s">
        <v>7162</v>
      </c>
      <c r="B7" s="1" t="s">
        <v>7163</v>
      </c>
      <c r="C7" s="1" t="s">
        <v>1</v>
      </c>
      <c r="D7" s="1"/>
      <c r="E7" s="1"/>
      <c r="F7" s="62"/>
    </row>
    <row r="8" spans="1:8" x14ac:dyDescent="0.25">
      <c r="A8" s="8" t="s">
        <v>7164</v>
      </c>
      <c r="B8" s="1" t="s">
        <v>7165</v>
      </c>
      <c r="C8" s="1" t="s">
        <v>7</v>
      </c>
      <c r="D8" s="1"/>
      <c r="E8" s="1"/>
      <c r="F8" s="62"/>
    </row>
    <row r="9" spans="1:8" x14ac:dyDescent="0.25">
      <c r="A9" s="8" t="s">
        <v>7166</v>
      </c>
      <c r="B9" s="1" t="s">
        <v>7167</v>
      </c>
      <c r="C9" s="1" t="s">
        <v>7</v>
      </c>
      <c r="D9" s="1"/>
      <c r="E9" s="1"/>
      <c r="F9" s="62"/>
    </row>
    <row r="10" spans="1:8" x14ac:dyDescent="0.25">
      <c r="A10" s="8" t="s">
        <v>7168</v>
      </c>
      <c r="B10" s="1" t="s">
        <v>7169</v>
      </c>
      <c r="C10" s="1" t="s">
        <v>14</v>
      </c>
      <c r="D10" s="1"/>
      <c r="E10" s="1"/>
      <c r="F10" s="62"/>
    </row>
    <row r="11" spans="1:8" x14ac:dyDescent="0.25">
      <c r="A11" s="8" t="s">
        <v>7170</v>
      </c>
      <c r="B11" s="1" t="s">
        <v>7171</v>
      </c>
      <c r="C11" s="1" t="s">
        <v>4</v>
      </c>
      <c r="D11" s="1"/>
      <c r="E11" s="1"/>
      <c r="F11" s="62"/>
    </row>
    <row r="12" spans="1:8" x14ac:dyDescent="0.25">
      <c r="A12" s="8" t="s">
        <v>7170</v>
      </c>
      <c r="B12" s="1" t="s">
        <v>7171</v>
      </c>
      <c r="C12" s="1" t="s">
        <v>2618</v>
      </c>
      <c r="D12" s="1"/>
      <c r="E12" s="1"/>
      <c r="F12" s="62"/>
    </row>
    <row r="13" spans="1:8" x14ac:dyDescent="0.25">
      <c r="A13" s="8" t="s">
        <v>7172</v>
      </c>
      <c r="B13" s="1" t="s">
        <v>7173</v>
      </c>
      <c r="C13" s="1" t="s">
        <v>7</v>
      </c>
      <c r="D13" s="1"/>
      <c r="E13" s="1"/>
      <c r="F13" s="62"/>
    </row>
    <row r="14" spans="1:8" x14ac:dyDescent="0.25">
      <c r="A14" s="8" t="s">
        <v>7174</v>
      </c>
      <c r="B14" s="1" t="s">
        <v>7175</v>
      </c>
      <c r="C14" s="1" t="s">
        <v>7</v>
      </c>
      <c r="D14" s="1"/>
      <c r="E14" s="1"/>
      <c r="F14" s="62"/>
    </row>
    <row r="15" spans="1:8" x14ac:dyDescent="0.25">
      <c r="A15" s="8" t="s">
        <v>7176</v>
      </c>
      <c r="B15" s="1" t="s">
        <v>7177</v>
      </c>
      <c r="C15" s="1" t="s">
        <v>7</v>
      </c>
      <c r="D15" s="1"/>
      <c r="E15" s="1"/>
      <c r="F15" s="62"/>
    </row>
    <row r="16" spans="1:8" x14ac:dyDescent="0.25">
      <c r="A16" s="8" t="s">
        <v>7178</v>
      </c>
      <c r="B16" s="1" t="s">
        <v>7179</v>
      </c>
      <c r="C16" s="1" t="s">
        <v>7</v>
      </c>
      <c r="D16" s="1"/>
      <c r="E16" s="1"/>
      <c r="F16" s="62"/>
    </row>
    <row r="17" spans="1:6" x14ac:dyDescent="0.25">
      <c r="A17" s="8" t="s">
        <v>7180</v>
      </c>
      <c r="B17" s="1" t="s">
        <v>7181</v>
      </c>
      <c r="C17" s="1" t="s">
        <v>27</v>
      </c>
      <c r="D17" s="1"/>
      <c r="E17" s="1"/>
      <c r="F17" s="62"/>
    </row>
    <row r="18" spans="1:6" x14ac:dyDescent="0.25">
      <c r="A18" s="8" t="s">
        <v>7182</v>
      </c>
      <c r="B18" s="1" t="s">
        <v>7183</v>
      </c>
      <c r="C18" s="1" t="s">
        <v>14</v>
      </c>
      <c r="D18" s="1"/>
      <c r="E18" s="1"/>
      <c r="F18" s="62"/>
    </row>
    <row r="19" spans="1:6" x14ac:dyDescent="0.25">
      <c r="A19" s="8" t="s">
        <v>7184</v>
      </c>
      <c r="B19" s="1" t="s">
        <v>7185</v>
      </c>
      <c r="C19" s="1" t="s">
        <v>14</v>
      </c>
      <c r="D19" s="1"/>
      <c r="E19" s="1"/>
      <c r="F19" s="62"/>
    </row>
    <row r="20" spans="1:6" x14ac:dyDescent="0.25">
      <c r="A20" s="8" t="s">
        <v>7186</v>
      </c>
      <c r="B20" s="1" t="s">
        <v>7187</v>
      </c>
      <c r="C20" s="1" t="s">
        <v>27</v>
      </c>
      <c r="D20" s="1"/>
      <c r="E20" s="1"/>
      <c r="F20" s="62"/>
    </row>
    <row r="21" spans="1:6" x14ac:dyDescent="0.25">
      <c r="A21" s="8" t="s">
        <v>7188</v>
      </c>
      <c r="B21" s="1" t="s">
        <v>7189</v>
      </c>
      <c r="C21" s="1" t="s">
        <v>7</v>
      </c>
      <c r="D21" s="1"/>
      <c r="E21" s="1"/>
      <c r="F21" s="62"/>
    </row>
    <row r="22" spans="1:6" x14ac:dyDescent="0.25">
      <c r="A22" s="8" t="s">
        <v>7190</v>
      </c>
      <c r="B22" s="1" t="s">
        <v>7191</v>
      </c>
      <c r="C22" s="1" t="s">
        <v>7</v>
      </c>
      <c r="D22" s="1"/>
      <c r="E22" s="1"/>
      <c r="F22" s="62"/>
    </row>
    <row r="23" spans="1:6" x14ac:dyDescent="0.25">
      <c r="A23" s="8" t="s">
        <v>7192</v>
      </c>
      <c r="B23" s="1" t="s">
        <v>7193</v>
      </c>
      <c r="C23" s="1" t="s">
        <v>7</v>
      </c>
      <c r="D23" s="1"/>
      <c r="E23" s="1"/>
      <c r="F23" s="62"/>
    </row>
    <row r="24" spans="1:6" x14ac:dyDescent="0.25">
      <c r="A24" s="8" t="s">
        <v>7194</v>
      </c>
      <c r="B24" s="1" t="s">
        <v>7195</v>
      </c>
      <c r="C24" s="1" t="s">
        <v>27</v>
      </c>
      <c r="D24" s="1"/>
      <c r="E24" s="1"/>
      <c r="F24" s="62"/>
    </row>
    <row r="25" spans="1:6" x14ac:dyDescent="0.25">
      <c r="A25" s="8" t="s">
        <v>7196</v>
      </c>
      <c r="B25" s="1" t="s">
        <v>7197</v>
      </c>
      <c r="C25" s="1" t="s">
        <v>27</v>
      </c>
      <c r="D25" s="1"/>
      <c r="E25" s="1"/>
      <c r="F25" s="62"/>
    </row>
    <row r="26" spans="1:6" x14ac:dyDescent="0.25">
      <c r="A26" s="8" t="s">
        <v>7198</v>
      </c>
      <c r="B26" s="1" t="s">
        <v>7199</v>
      </c>
      <c r="C26" s="1" t="s">
        <v>7</v>
      </c>
      <c r="D26" s="1"/>
      <c r="E26" s="1"/>
      <c r="F26" s="62"/>
    </row>
    <row r="27" spans="1:6" x14ac:dyDescent="0.25">
      <c r="A27" s="8" t="s">
        <v>7200</v>
      </c>
      <c r="B27" s="1" t="s">
        <v>7201</v>
      </c>
      <c r="C27" s="1" t="s">
        <v>7</v>
      </c>
      <c r="D27" s="1"/>
      <c r="E27" s="1"/>
      <c r="F27" s="62"/>
    </row>
    <row r="28" spans="1:6" x14ac:dyDescent="0.25">
      <c r="A28" s="8" t="s">
        <v>7202</v>
      </c>
      <c r="B28" s="1" t="s">
        <v>7203</v>
      </c>
      <c r="C28" s="1" t="s">
        <v>14</v>
      </c>
      <c r="D28" s="1"/>
      <c r="E28" s="1"/>
      <c r="F28" s="62"/>
    </row>
    <row r="29" spans="1:6" x14ac:dyDescent="0.25">
      <c r="A29" s="8" t="s">
        <v>7204</v>
      </c>
      <c r="B29" s="1" t="s">
        <v>7205</v>
      </c>
      <c r="C29" s="1" t="s">
        <v>7</v>
      </c>
      <c r="D29" s="1"/>
      <c r="E29" s="1"/>
      <c r="F29" s="62"/>
    </row>
    <row r="30" spans="1:6" x14ac:dyDescent="0.25">
      <c r="A30" s="8" t="s">
        <v>7206</v>
      </c>
      <c r="B30" s="1" t="s">
        <v>7207</v>
      </c>
      <c r="C30" s="1" t="s">
        <v>27</v>
      </c>
      <c r="D30" s="1"/>
      <c r="E30" s="1"/>
      <c r="F30" s="62"/>
    </row>
    <row r="31" spans="1:6" x14ac:dyDescent="0.25">
      <c r="A31" s="8" t="s">
        <v>7208</v>
      </c>
      <c r="B31" s="1" t="s">
        <v>7209</v>
      </c>
      <c r="C31" s="1" t="s">
        <v>7</v>
      </c>
      <c r="D31" s="1"/>
      <c r="E31" s="1"/>
      <c r="F31" s="62"/>
    </row>
    <row r="32" spans="1:6" x14ac:dyDescent="0.25">
      <c r="A32" s="8" t="s">
        <v>7210</v>
      </c>
      <c r="B32" s="1" t="s">
        <v>7211</v>
      </c>
      <c r="C32" s="1" t="s">
        <v>14</v>
      </c>
      <c r="D32" s="1"/>
      <c r="E32" s="1"/>
      <c r="F32" s="62"/>
    </row>
    <row r="33" spans="1:6" x14ac:dyDescent="0.25">
      <c r="A33" s="8" t="s">
        <v>7212</v>
      </c>
      <c r="B33" s="1" t="s">
        <v>7213</v>
      </c>
      <c r="C33" s="1" t="s">
        <v>7</v>
      </c>
      <c r="D33" s="1"/>
      <c r="E33" s="1"/>
      <c r="F33" s="62"/>
    </row>
    <row r="34" spans="1:6" x14ac:dyDescent="0.25">
      <c r="A34" s="8" t="s">
        <v>7214</v>
      </c>
      <c r="B34" s="1" t="s">
        <v>7215</v>
      </c>
      <c r="C34" s="1" t="s">
        <v>7</v>
      </c>
      <c r="D34" s="1"/>
      <c r="E34" s="1"/>
      <c r="F34" s="62"/>
    </row>
    <row r="35" spans="1:6" x14ac:dyDescent="0.25">
      <c r="A35" s="8" t="s">
        <v>7216</v>
      </c>
      <c r="B35" s="1" t="s">
        <v>7217</v>
      </c>
      <c r="C35" s="1" t="s">
        <v>7</v>
      </c>
      <c r="D35" s="1"/>
      <c r="E35" s="1"/>
      <c r="F35" s="62"/>
    </row>
    <row r="36" spans="1:6" x14ac:dyDescent="0.25">
      <c r="A36" s="8" t="s">
        <v>7218</v>
      </c>
      <c r="B36" s="1" t="s">
        <v>7219</v>
      </c>
      <c r="C36" s="1" t="s">
        <v>27</v>
      </c>
      <c r="D36" s="1"/>
      <c r="E36" s="1"/>
      <c r="F36" s="62"/>
    </row>
    <row r="37" spans="1:6" x14ac:dyDescent="0.25">
      <c r="A37" s="8" t="s">
        <v>7220</v>
      </c>
      <c r="B37" s="1" t="s">
        <v>7221</v>
      </c>
      <c r="C37" s="1" t="s">
        <v>7</v>
      </c>
      <c r="D37" s="1"/>
      <c r="E37" s="1"/>
      <c r="F37" s="62"/>
    </row>
    <row r="38" spans="1:6" x14ac:dyDescent="0.25">
      <c r="A38" s="8" t="s">
        <v>7222</v>
      </c>
      <c r="B38" s="1" t="s">
        <v>7223</v>
      </c>
      <c r="C38" s="1" t="s">
        <v>7</v>
      </c>
      <c r="D38" s="1"/>
      <c r="E38" s="1"/>
      <c r="F38" s="62"/>
    </row>
    <row r="39" spans="1:6" x14ac:dyDescent="0.25">
      <c r="A39" s="8" t="s">
        <v>7224</v>
      </c>
      <c r="B39" s="1" t="s">
        <v>7225</v>
      </c>
      <c r="C39" s="1" t="s">
        <v>7</v>
      </c>
      <c r="D39" s="1"/>
      <c r="E39" s="1"/>
      <c r="F39" s="62"/>
    </row>
    <row r="40" spans="1:6" x14ac:dyDescent="0.25">
      <c r="A40" s="8" t="s">
        <v>7226</v>
      </c>
      <c r="B40" s="1" t="s">
        <v>7227</v>
      </c>
      <c r="C40" s="1" t="s">
        <v>4</v>
      </c>
      <c r="D40" s="1"/>
      <c r="E40" s="1"/>
      <c r="F40" s="62"/>
    </row>
    <row r="41" spans="1:6" x14ac:dyDescent="0.25">
      <c r="A41" s="8" t="s">
        <v>7226</v>
      </c>
      <c r="B41" s="1" t="s">
        <v>7227</v>
      </c>
      <c r="C41" s="1" t="s">
        <v>4139</v>
      </c>
      <c r="D41" s="1"/>
      <c r="E41" s="1"/>
      <c r="F41" s="62"/>
    </row>
    <row r="42" spans="1:6" x14ac:dyDescent="0.25">
      <c r="A42" s="8" t="s">
        <v>7226</v>
      </c>
      <c r="B42" s="1" t="s">
        <v>7227</v>
      </c>
      <c r="C42" s="1" t="s">
        <v>2618</v>
      </c>
      <c r="D42" s="1"/>
      <c r="E42" s="1"/>
      <c r="F42" s="62"/>
    </row>
    <row r="43" spans="1:6" x14ac:dyDescent="0.25">
      <c r="A43" s="8" t="s">
        <v>7228</v>
      </c>
      <c r="B43" s="1" t="s">
        <v>7229</v>
      </c>
      <c r="C43" s="1" t="s">
        <v>4</v>
      </c>
      <c r="D43" s="1"/>
      <c r="E43" s="1"/>
      <c r="F43" s="62"/>
    </row>
    <row r="44" spans="1:6" x14ac:dyDescent="0.25">
      <c r="A44" s="8" t="s">
        <v>7228</v>
      </c>
      <c r="B44" s="1" t="s">
        <v>7229</v>
      </c>
      <c r="C44" s="1" t="s">
        <v>2618</v>
      </c>
      <c r="D44" s="1"/>
      <c r="E44" s="1"/>
      <c r="F44" s="62"/>
    </row>
    <row r="45" spans="1:6" x14ac:dyDescent="0.25">
      <c r="A45" s="8" t="s">
        <v>7230</v>
      </c>
      <c r="B45" s="1" t="s">
        <v>7231</v>
      </c>
      <c r="C45" s="1" t="s">
        <v>27</v>
      </c>
      <c r="D45" s="1"/>
      <c r="E45" s="1"/>
      <c r="F45" s="62"/>
    </row>
    <row r="46" spans="1:6" x14ac:dyDescent="0.25">
      <c r="A46" s="8" t="s">
        <v>7232</v>
      </c>
      <c r="B46" s="1" t="s">
        <v>7233</v>
      </c>
      <c r="C46" s="1" t="s">
        <v>4</v>
      </c>
      <c r="D46" s="1"/>
      <c r="E46" s="1"/>
      <c r="F46" s="62"/>
    </row>
    <row r="47" spans="1:6" x14ac:dyDescent="0.25">
      <c r="A47" s="8" t="s">
        <v>7232</v>
      </c>
      <c r="B47" s="1" t="s">
        <v>7233</v>
      </c>
      <c r="C47" s="1" t="s">
        <v>2618</v>
      </c>
      <c r="D47" s="1"/>
      <c r="E47" s="1"/>
      <c r="F47" s="62"/>
    </row>
    <row r="48" spans="1:6" x14ac:dyDescent="0.25">
      <c r="A48" s="8" t="s">
        <v>7234</v>
      </c>
      <c r="B48" s="1" t="s">
        <v>7235</v>
      </c>
      <c r="C48" s="1" t="s">
        <v>14</v>
      </c>
      <c r="D48" s="1"/>
      <c r="E48" s="1"/>
      <c r="F48" s="62"/>
    </row>
    <row r="49" spans="1:6" x14ac:dyDescent="0.25">
      <c r="A49" s="8" t="s">
        <v>7236</v>
      </c>
      <c r="B49" s="1" t="s">
        <v>7237</v>
      </c>
      <c r="C49" s="1" t="s">
        <v>4</v>
      </c>
      <c r="D49" s="1"/>
      <c r="E49" s="1"/>
      <c r="F49" s="62"/>
    </row>
    <row r="50" spans="1:6" x14ac:dyDescent="0.25">
      <c r="A50" s="8" t="s">
        <v>7236</v>
      </c>
      <c r="B50" s="1" t="s">
        <v>7237</v>
      </c>
      <c r="C50" s="1" t="s">
        <v>2618</v>
      </c>
      <c r="D50" s="1"/>
      <c r="E50" s="1"/>
      <c r="F50" s="62"/>
    </row>
    <row r="51" spans="1:6" x14ac:dyDescent="0.25">
      <c r="A51" s="8" t="s">
        <v>7238</v>
      </c>
      <c r="B51" s="1" t="s">
        <v>7239</v>
      </c>
      <c r="C51" s="1" t="s">
        <v>4</v>
      </c>
      <c r="D51" s="1"/>
      <c r="E51" s="1"/>
      <c r="F51" s="62"/>
    </row>
    <row r="52" spans="1:6" x14ac:dyDescent="0.25">
      <c r="A52" s="8" t="s">
        <v>7238</v>
      </c>
      <c r="B52" s="1" t="s">
        <v>7239</v>
      </c>
      <c r="C52" s="1" t="s">
        <v>2618</v>
      </c>
      <c r="D52" s="1"/>
      <c r="E52" s="1"/>
      <c r="F52" s="62"/>
    </row>
    <row r="53" spans="1:6" x14ac:dyDescent="0.25">
      <c r="A53" s="8" t="s">
        <v>7240</v>
      </c>
      <c r="B53" s="1" t="s">
        <v>7241</v>
      </c>
      <c r="C53" s="1" t="s">
        <v>4</v>
      </c>
      <c r="D53" s="1"/>
      <c r="E53" s="1"/>
      <c r="F53" s="62"/>
    </row>
    <row r="54" spans="1:6" x14ac:dyDescent="0.25">
      <c r="A54" s="8" t="s">
        <v>7240</v>
      </c>
      <c r="B54" s="1" t="s">
        <v>7241</v>
      </c>
      <c r="C54" s="1" t="s">
        <v>2618</v>
      </c>
      <c r="D54" s="1"/>
      <c r="E54" s="1"/>
      <c r="F54" s="62"/>
    </row>
    <row r="55" spans="1:6" x14ac:dyDescent="0.25">
      <c r="A55" s="8" t="s">
        <v>7242</v>
      </c>
      <c r="B55" s="1" t="s">
        <v>7243</v>
      </c>
      <c r="C55" s="1" t="s">
        <v>7</v>
      </c>
      <c r="D55" s="1"/>
      <c r="E55" s="1"/>
      <c r="F55" s="62"/>
    </row>
    <row r="56" spans="1:6" x14ac:dyDescent="0.25">
      <c r="A56" s="8" t="s">
        <v>7244</v>
      </c>
      <c r="B56" s="1" t="s">
        <v>7245</v>
      </c>
      <c r="C56" s="1" t="s">
        <v>7</v>
      </c>
      <c r="D56" s="1"/>
      <c r="E56" s="1"/>
      <c r="F56" s="62"/>
    </row>
    <row r="57" spans="1:6" x14ac:dyDescent="0.25">
      <c r="A57" s="8" t="s">
        <v>7246</v>
      </c>
      <c r="B57" s="1" t="s">
        <v>7247</v>
      </c>
      <c r="C57" s="1" t="s">
        <v>27</v>
      </c>
      <c r="D57" s="1"/>
      <c r="E57" s="1"/>
      <c r="F57" s="62"/>
    </row>
    <row r="58" spans="1:6" x14ac:dyDescent="0.25">
      <c r="A58" s="8" t="s">
        <v>7248</v>
      </c>
      <c r="B58" s="1" t="s">
        <v>7249</v>
      </c>
      <c r="C58" s="1" t="s">
        <v>7</v>
      </c>
      <c r="D58" s="1"/>
      <c r="E58" s="1"/>
      <c r="F58" s="62"/>
    </row>
    <row r="59" spans="1:6" x14ac:dyDescent="0.25">
      <c r="A59" s="8" t="s">
        <v>7250</v>
      </c>
      <c r="B59" s="1" t="s">
        <v>7251</v>
      </c>
      <c r="C59" s="1" t="s">
        <v>7</v>
      </c>
      <c r="D59" s="1"/>
      <c r="E59" s="1"/>
      <c r="F59" s="62"/>
    </row>
    <row r="60" spans="1:6" x14ac:dyDescent="0.25">
      <c r="A60" s="8" t="s">
        <v>7252</v>
      </c>
      <c r="B60" s="1" t="s">
        <v>7253</v>
      </c>
      <c r="C60" s="1" t="s">
        <v>7</v>
      </c>
      <c r="D60" s="1"/>
      <c r="E60" s="1"/>
      <c r="F60" s="62"/>
    </row>
    <row r="61" spans="1:6" x14ac:dyDescent="0.25">
      <c r="A61" s="8" t="s">
        <v>7254</v>
      </c>
      <c r="B61" s="1" t="s">
        <v>7255</v>
      </c>
      <c r="C61" s="1" t="s">
        <v>7</v>
      </c>
      <c r="D61" s="1"/>
      <c r="E61" s="1"/>
      <c r="F61" s="62"/>
    </row>
    <row r="62" spans="1:6" x14ac:dyDescent="0.25">
      <c r="A62" s="8" t="s">
        <v>7256</v>
      </c>
      <c r="B62" s="1" t="s">
        <v>7257</v>
      </c>
      <c r="C62" s="1" t="s">
        <v>7</v>
      </c>
      <c r="D62" s="1"/>
      <c r="E62" s="1"/>
      <c r="F62" s="62"/>
    </row>
    <row r="63" spans="1:6" x14ac:dyDescent="0.25">
      <c r="A63" s="8" t="s">
        <v>7258</v>
      </c>
      <c r="B63" s="1" t="s">
        <v>7259</v>
      </c>
      <c r="C63" s="1" t="s">
        <v>7</v>
      </c>
      <c r="D63" s="1"/>
      <c r="E63" s="1"/>
      <c r="F63" s="62"/>
    </row>
    <row r="64" spans="1:6" x14ac:dyDescent="0.25">
      <c r="A64" s="8" t="s">
        <v>7260</v>
      </c>
      <c r="B64" s="1" t="s">
        <v>7261</v>
      </c>
      <c r="C64" s="1" t="s">
        <v>7</v>
      </c>
      <c r="D64" s="1"/>
      <c r="E64" s="1"/>
      <c r="F64" s="62"/>
    </row>
    <row r="65" spans="1:6" x14ac:dyDescent="0.25">
      <c r="A65" s="8" t="s">
        <v>7262</v>
      </c>
      <c r="B65" s="1" t="s">
        <v>7263</v>
      </c>
      <c r="C65" s="1" t="s">
        <v>7</v>
      </c>
      <c r="D65" s="1"/>
      <c r="E65" s="1"/>
      <c r="F65" s="62"/>
    </row>
    <row r="66" spans="1:6" x14ac:dyDescent="0.25">
      <c r="A66" s="8" t="s">
        <v>7264</v>
      </c>
      <c r="B66" s="1" t="s">
        <v>7265</v>
      </c>
      <c r="C66" s="1" t="s">
        <v>27</v>
      </c>
      <c r="D66" s="1"/>
      <c r="E66" s="1"/>
      <c r="F66" s="62"/>
    </row>
    <row r="67" spans="1:6" x14ac:dyDescent="0.25">
      <c r="A67" s="8" t="s">
        <v>7266</v>
      </c>
      <c r="B67" s="1" t="s">
        <v>7267</v>
      </c>
      <c r="C67" s="1" t="s">
        <v>14</v>
      </c>
      <c r="D67" s="1"/>
      <c r="E67" s="1"/>
      <c r="F67" s="62"/>
    </row>
    <row r="68" spans="1:6" x14ac:dyDescent="0.25">
      <c r="A68" s="8" t="s">
        <v>7268</v>
      </c>
      <c r="B68" s="1" t="s">
        <v>7269</v>
      </c>
      <c r="C68" s="1" t="s">
        <v>7</v>
      </c>
      <c r="D68" s="1"/>
      <c r="E68" s="1"/>
      <c r="F68" s="62"/>
    </row>
    <row r="69" spans="1:6" x14ac:dyDescent="0.25">
      <c r="A69" s="8" t="s">
        <v>7270</v>
      </c>
      <c r="B69" s="1" t="s">
        <v>7271</v>
      </c>
      <c r="C69" s="1" t="s">
        <v>7</v>
      </c>
      <c r="D69" s="1"/>
      <c r="E69" s="1"/>
      <c r="F69" s="62"/>
    </row>
    <row r="70" spans="1:6" x14ac:dyDescent="0.25">
      <c r="A70" s="8" t="s">
        <v>7272</v>
      </c>
      <c r="B70" s="1" t="s">
        <v>7273</v>
      </c>
      <c r="C70" s="1" t="s">
        <v>27</v>
      </c>
      <c r="D70" s="1"/>
      <c r="E70" s="1"/>
      <c r="F70" s="62"/>
    </row>
    <row r="71" spans="1:6" x14ac:dyDescent="0.25">
      <c r="A71" s="8" t="s">
        <v>7274</v>
      </c>
      <c r="B71" s="1" t="s">
        <v>7275</v>
      </c>
      <c r="C71" s="1" t="s">
        <v>7</v>
      </c>
      <c r="D71" s="1"/>
      <c r="E71" s="1"/>
      <c r="F71" s="62"/>
    </row>
    <row r="72" spans="1:6" x14ac:dyDescent="0.25">
      <c r="A72" s="8" t="s">
        <v>7276</v>
      </c>
      <c r="B72" s="1" t="s">
        <v>7277</v>
      </c>
      <c r="C72" s="1" t="s">
        <v>7</v>
      </c>
      <c r="D72" s="1"/>
      <c r="E72" s="1"/>
      <c r="F72" s="62"/>
    </row>
    <row r="73" spans="1:6" x14ac:dyDescent="0.25">
      <c r="A73" s="8" t="s">
        <v>7278</v>
      </c>
      <c r="B73" s="1" t="s">
        <v>7279</v>
      </c>
      <c r="C73" s="1" t="s">
        <v>7</v>
      </c>
      <c r="D73" s="1"/>
      <c r="E73" s="1"/>
      <c r="F73" s="62"/>
    </row>
    <row r="74" spans="1:6" x14ac:dyDescent="0.25">
      <c r="A74" s="8" t="s">
        <v>7280</v>
      </c>
      <c r="B74" s="1" t="s">
        <v>7281</v>
      </c>
      <c r="C74" s="1" t="s">
        <v>7</v>
      </c>
      <c r="D74" s="1"/>
      <c r="E74" s="1"/>
      <c r="F74" s="62"/>
    </row>
    <row r="75" spans="1:6" x14ac:dyDescent="0.25">
      <c r="A75" s="8" t="s">
        <v>7282</v>
      </c>
      <c r="B75" s="1" t="s">
        <v>7283</v>
      </c>
      <c r="C75" s="1" t="s">
        <v>27</v>
      </c>
      <c r="D75" s="1"/>
      <c r="E75" s="1"/>
      <c r="F75" s="62"/>
    </row>
    <row r="76" spans="1:6" x14ac:dyDescent="0.25">
      <c r="A76" s="8" t="s">
        <v>7284</v>
      </c>
      <c r="B76" s="1" t="s">
        <v>7285</v>
      </c>
      <c r="C76" s="1" t="s">
        <v>7</v>
      </c>
      <c r="D76" s="1"/>
      <c r="E76" s="1"/>
      <c r="F76" s="62"/>
    </row>
    <row r="77" spans="1:6" x14ac:dyDescent="0.25">
      <c r="A77" s="8" t="s">
        <v>7286</v>
      </c>
      <c r="B77" s="1" t="s">
        <v>7287</v>
      </c>
      <c r="C77" s="1" t="s">
        <v>7</v>
      </c>
      <c r="D77" s="1"/>
      <c r="E77" s="1"/>
      <c r="F77" s="62"/>
    </row>
    <row r="78" spans="1:6" x14ac:dyDescent="0.25">
      <c r="A78" s="8" t="s">
        <v>7288</v>
      </c>
      <c r="B78" s="1" t="s">
        <v>7289</v>
      </c>
      <c r="C78" s="1" t="s">
        <v>27</v>
      </c>
      <c r="D78" s="1"/>
      <c r="E78" s="1"/>
      <c r="F78" s="62"/>
    </row>
    <row r="79" spans="1:6" x14ac:dyDescent="0.25">
      <c r="A79" s="8" t="s">
        <v>7290</v>
      </c>
      <c r="B79" s="1" t="s">
        <v>7291</v>
      </c>
      <c r="C79" s="1" t="s">
        <v>7</v>
      </c>
      <c r="D79" s="1"/>
      <c r="E79" s="1"/>
      <c r="F79" s="62"/>
    </row>
    <row r="80" spans="1:6" x14ac:dyDescent="0.25">
      <c r="A80" s="8" t="s">
        <v>7292</v>
      </c>
      <c r="B80" s="1" t="s">
        <v>7293</v>
      </c>
      <c r="C80" s="1" t="s">
        <v>7</v>
      </c>
      <c r="D80" s="1"/>
      <c r="E80" s="1"/>
      <c r="F80" s="62"/>
    </row>
    <row r="81" spans="1:6" x14ac:dyDescent="0.25">
      <c r="A81" s="8" t="s">
        <v>7294</v>
      </c>
      <c r="B81" s="1" t="s">
        <v>7295</v>
      </c>
      <c r="C81" s="1" t="s">
        <v>7</v>
      </c>
      <c r="D81" s="1"/>
      <c r="E81" s="1"/>
      <c r="F81" s="62"/>
    </row>
    <row r="82" spans="1:6" x14ac:dyDescent="0.25">
      <c r="A82" s="8" t="s">
        <v>7296</v>
      </c>
      <c r="B82" s="1" t="s">
        <v>7297</v>
      </c>
      <c r="C82" s="1" t="s">
        <v>27</v>
      </c>
      <c r="D82" s="1"/>
      <c r="E82" s="1"/>
      <c r="F82" s="62"/>
    </row>
    <row r="83" spans="1:6" x14ac:dyDescent="0.25">
      <c r="A83" s="8" t="s">
        <v>7298</v>
      </c>
      <c r="B83" s="1" t="s">
        <v>7299</v>
      </c>
      <c r="C83" s="1" t="s">
        <v>7</v>
      </c>
      <c r="D83" s="1"/>
      <c r="E83" s="1"/>
      <c r="F83" s="62"/>
    </row>
    <row r="84" spans="1:6" x14ac:dyDescent="0.25">
      <c r="A84" s="8" t="s">
        <v>7300</v>
      </c>
      <c r="B84" s="1" t="s">
        <v>7301</v>
      </c>
      <c r="C84" s="1" t="s">
        <v>14</v>
      </c>
      <c r="D84" s="1"/>
      <c r="E84" s="1"/>
      <c r="F84" s="62"/>
    </row>
    <row r="85" spans="1:6" x14ac:dyDescent="0.25">
      <c r="A85" s="8" t="s">
        <v>7302</v>
      </c>
      <c r="B85" s="1" t="s">
        <v>7303</v>
      </c>
      <c r="C85" s="1" t="s">
        <v>7</v>
      </c>
      <c r="D85" s="1"/>
      <c r="E85" s="1"/>
      <c r="F85" s="62"/>
    </row>
    <row r="86" spans="1:6" x14ac:dyDescent="0.25">
      <c r="A86" s="8" t="s">
        <v>7304</v>
      </c>
      <c r="B86" s="1" t="s">
        <v>7305</v>
      </c>
      <c r="C86" s="1" t="s">
        <v>14</v>
      </c>
      <c r="D86" s="1"/>
      <c r="E86" s="1"/>
      <c r="F86" s="62"/>
    </row>
    <row r="87" spans="1:6" x14ac:dyDescent="0.25">
      <c r="A87" s="8" t="s">
        <v>7306</v>
      </c>
      <c r="B87" s="1" t="s">
        <v>7307</v>
      </c>
      <c r="C87" s="1" t="s">
        <v>7</v>
      </c>
      <c r="D87" s="1"/>
      <c r="E87" s="1"/>
      <c r="F87" s="62"/>
    </row>
    <row r="88" spans="1:6" x14ac:dyDescent="0.25">
      <c r="A88" s="8" t="s">
        <v>7308</v>
      </c>
      <c r="B88" s="1" t="s">
        <v>7309</v>
      </c>
      <c r="C88" s="1" t="s">
        <v>14</v>
      </c>
      <c r="D88" s="1"/>
      <c r="E88" s="1"/>
      <c r="F88" s="62"/>
    </row>
    <row r="89" spans="1:6" x14ac:dyDescent="0.25">
      <c r="A89" s="8" t="s">
        <v>7310</v>
      </c>
      <c r="B89" s="1" t="s">
        <v>7311</v>
      </c>
      <c r="C89" s="1" t="s">
        <v>7</v>
      </c>
      <c r="D89" s="1"/>
      <c r="E89" s="1"/>
      <c r="F89" s="62"/>
    </row>
    <row r="90" spans="1:6" x14ac:dyDescent="0.25">
      <c r="A90" s="8" t="s">
        <v>7312</v>
      </c>
      <c r="B90" s="1" t="s">
        <v>7313</v>
      </c>
      <c r="C90" s="1" t="s">
        <v>7</v>
      </c>
      <c r="D90" s="1"/>
      <c r="E90" s="1"/>
      <c r="F90" s="62"/>
    </row>
    <row r="91" spans="1:6" x14ac:dyDescent="0.25">
      <c r="A91" s="8" t="s">
        <v>7314</v>
      </c>
      <c r="B91" s="1" t="s">
        <v>7315</v>
      </c>
      <c r="C91" s="1" t="s">
        <v>1</v>
      </c>
      <c r="D91" s="1"/>
      <c r="E91" s="1"/>
      <c r="F91" s="62"/>
    </row>
    <row r="92" spans="1:6" x14ac:dyDescent="0.25">
      <c r="A92" s="8" t="s">
        <v>7316</v>
      </c>
      <c r="B92" s="1" t="s">
        <v>7317</v>
      </c>
      <c r="C92" s="1" t="s">
        <v>14</v>
      </c>
      <c r="D92" s="1"/>
      <c r="E92" s="1"/>
      <c r="F92" s="62"/>
    </row>
    <row r="93" spans="1:6" x14ac:dyDescent="0.25">
      <c r="A93" s="8" t="s">
        <v>7318</v>
      </c>
      <c r="B93" s="1" t="s">
        <v>7319</v>
      </c>
      <c r="C93" s="1" t="s">
        <v>4</v>
      </c>
      <c r="D93" s="1"/>
      <c r="E93" s="1"/>
      <c r="F93" s="62"/>
    </row>
    <row r="94" spans="1:6" x14ac:dyDescent="0.25">
      <c r="A94" s="8" t="s">
        <v>7318</v>
      </c>
      <c r="B94" s="1" t="s">
        <v>7319</v>
      </c>
      <c r="C94" s="1" t="s">
        <v>2618</v>
      </c>
      <c r="D94" s="1"/>
      <c r="E94" s="1"/>
      <c r="F94" s="62"/>
    </row>
    <row r="95" spans="1:6" x14ac:dyDescent="0.25">
      <c r="A95" s="8" t="s">
        <v>7320</v>
      </c>
      <c r="B95" s="1" t="s">
        <v>7321</v>
      </c>
      <c r="C95" s="1" t="s">
        <v>1</v>
      </c>
      <c r="D95" s="1"/>
      <c r="E95" s="1"/>
      <c r="F95" s="62"/>
    </row>
    <row r="96" spans="1:6" x14ac:dyDescent="0.25">
      <c r="A96" s="8" t="s">
        <v>7322</v>
      </c>
      <c r="B96" s="1" t="s">
        <v>7323</v>
      </c>
      <c r="C96" s="1" t="s">
        <v>27</v>
      </c>
      <c r="D96" s="1"/>
      <c r="E96" s="1"/>
      <c r="F96" s="62"/>
    </row>
    <row r="97" spans="1:6" x14ac:dyDescent="0.25">
      <c r="A97" s="8" t="s">
        <v>7324</v>
      </c>
      <c r="B97" s="1" t="s">
        <v>7325</v>
      </c>
      <c r="C97" s="1" t="s">
        <v>4</v>
      </c>
      <c r="D97" s="1"/>
      <c r="E97" s="1"/>
      <c r="F97" s="62"/>
    </row>
    <row r="98" spans="1:6" x14ac:dyDescent="0.25">
      <c r="A98" s="8" t="s">
        <v>7324</v>
      </c>
      <c r="B98" s="1" t="s">
        <v>7325</v>
      </c>
      <c r="C98" s="1" t="s">
        <v>2618</v>
      </c>
      <c r="D98" s="1"/>
      <c r="E98" s="1"/>
      <c r="F98" s="62"/>
    </row>
    <row r="99" spans="1:6" x14ac:dyDescent="0.25">
      <c r="A99" s="8" t="s">
        <v>7326</v>
      </c>
      <c r="B99" s="1" t="s">
        <v>7327</v>
      </c>
      <c r="C99" s="1" t="s">
        <v>1</v>
      </c>
      <c r="D99" s="1"/>
      <c r="E99" s="1"/>
      <c r="F99" s="62"/>
    </row>
    <row r="100" spans="1:6" x14ac:dyDescent="0.25">
      <c r="A100" s="8" t="s">
        <v>7328</v>
      </c>
      <c r="B100" s="1" t="s">
        <v>7329</v>
      </c>
      <c r="C100" s="1" t="s">
        <v>27</v>
      </c>
      <c r="D100" s="1"/>
      <c r="E100" s="1"/>
      <c r="F100" s="62"/>
    </row>
    <row r="101" spans="1:6" x14ac:dyDescent="0.25">
      <c r="A101" s="8" t="s">
        <v>7330</v>
      </c>
      <c r="B101" s="1" t="s">
        <v>7331</v>
      </c>
      <c r="C101" s="1" t="s">
        <v>1</v>
      </c>
      <c r="D101" s="1"/>
      <c r="E101" s="1"/>
      <c r="F101" s="62"/>
    </row>
    <row r="102" spans="1:6" x14ac:dyDescent="0.25">
      <c r="A102" s="8" t="s">
        <v>7332</v>
      </c>
      <c r="B102" s="1" t="s">
        <v>7333</v>
      </c>
      <c r="C102" s="1" t="s">
        <v>7</v>
      </c>
      <c r="D102" s="1"/>
      <c r="E102" s="1"/>
      <c r="F102" s="62"/>
    </row>
    <row r="103" spans="1:6" x14ac:dyDescent="0.25">
      <c r="A103" s="8" t="s">
        <v>7334</v>
      </c>
      <c r="B103" s="1" t="s">
        <v>7335</v>
      </c>
      <c r="C103" s="1" t="s">
        <v>14</v>
      </c>
      <c r="D103" s="1"/>
      <c r="E103" s="1"/>
      <c r="F103" s="62"/>
    </row>
    <row r="104" spans="1:6" x14ac:dyDescent="0.25">
      <c r="A104" s="8" t="s">
        <v>7336</v>
      </c>
      <c r="B104" s="1" t="s">
        <v>7337</v>
      </c>
      <c r="C104" s="1" t="s">
        <v>7</v>
      </c>
      <c r="D104" s="1"/>
      <c r="E104" s="1"/>
      <c r="F104" s="62"/>
    </row>
    <row r="105" spans="1:6" x14ac:dyDescent="0.25">
      <c r="A105" s="8" t="s">
        <v>7338</v>
      </c>
      <c r="B105" s="1" t="s">
        <v>7339</v>
      </c>
      <c r="C105" s="1" t="s">
        <v>4</v>
      </c>
      <c r="D105" s="1"/>
      <c r="E105" s="1"/>
      <c r="F105" s="62"/>
    </row>
    <row r="106" spans="1:6" x14ac:dyDescent="0.25">
      <c r="A106" s="8" t="s">
        <v>7338</v>
      </c>
      <c r="B106" s="1" t="s">
        <v>7339</v>
      </c>
      <c r="C106" s="1" t="s">
        <v>2618</v>
      </c>
      <c r="D106" s="1"/>
      <c r="E106" s="1"/>
      <c r="F106" s="62"/>
    </row>
    <row r="107" spans="1:6" x14ac:dyDescent="0.25">
      <c r="A107" s="8" t="s">
        <v>7340</v>
      </c>
      <c r="B107" s="1" t="s">
        <v>7341</v>
      </c>
      <c r="C107" s="1" t="s">
        <v>1</v>
      </c>
      <c r="D107" s="1"/>
      <c r="E107" s="1"/>
      <c r="F107" s="62"/>
    </row>
    <row r="108" spans="1:6" x14ac:dyDescent="0.25">
      <c r="A108" s="8" t="s">
        <v>7342</v>
      </c>
      <c r="B108" s="1" t="s">
        <v>7343</v>
      </c>
      <c r="C108" s="1" t="s">
        <v>27</v>
      </c>
      <c r="D108" s="1"/>
      <c r="E108" s="1"/>
      <c r="F108" s="62"/>
    </row>
    <row r="109" spans="1:6" x14ac:dyDescent="0.25">
      <c r="A109" s="8" t="s">
        <v>7344</v>
      </c>
      <c r="B109" s="1" t="s">
        <v>7345</v>
      </c>
      <c r="C109" s="1" t="s">
        <v>27</v>
      </c>
      <c r="D109" s="1"/>
      <c r="E109" s="1"/>
      <c r="F109" s="62"/>
    </row>
    <row r="110" spans="1:6" x14ac:dyDescent="0.25">
      <c r="A110" s="8" t="s">
        <v>7346</v>
      </c>
      <c r="B110" s="1" t="s">
        <v>7347</v>
      </c>
      <c r="C110" s="1" t="s">
        <v>1</v>
      </c>
      <c r="D110" s="1"/>
      <c r="E110" s="1"/>
      <c r="F110" s="62"/>
    </row>
    <row r="111" spans="1:6" x14ac:dyDescent="0.25">
      <c r="A111" s="8" t="s">
        <v>7348</v>
      </c>
      <c r="B111" s="1" t="s">
        <v>7349</v>
      </c>
      <c r="C111" s="1" t="s">
        <v>14</v>
      </c>
      <c r="D111" s="1"/>
      <c r="E111" s="1"/>
      <c r="F111" s="62"/>
    </row>
    <row r="112" spans="1:6" x14ac:dyDescent="0.25">
      <c r="A112" s="8" t="s">
        <v>7350</v>
      </c>
      <c r="B112" s="1" t="s">
        <v>7351</v>
      </c>
      <c r="C112" s="1" t="s">
        <v>1</v>
      </c>
      <c r="D112" s="1"/>
      <c r="E112" s="1"/>
      <c r="F112" s="62"/>
    </row>
    <row r="113" spans="1:6" ht="15.75" thickBot="1" x14ac:dyDescent="0.3">
      <c r="A113" s="10" t="s">
        <v>7352</v>
      </c>
      <c r="B113" s="11" t="s">
        <v>7153</v>
      </c>
      <c r="C113" s="11" t="s">
        <v>4</v>
      </c>
      <c r="D113" s="11" t="s">
        <v>10649</v>
      </c>
      <c r="E113" s="11"/>
      <c r="F113" s="63"/>
    </row>
    <row r="114" spans="1:6" x14ac:dyDescent="0.25">
      <c r="A114" s="13" t="s">
        <v>7353</v>
      </c>
      <c r="B114" s="2" t="s">
        <v>7354</v>
      </c>
      <c r="C114" s="2" t="s">
        <v>14</v>
      </c>
      <c r="D114" s="2"/>
      <c r="E114" s="2"/>
      <c r="F114" s="64"/>
    </row>
    <row r="115" spans="1:6" x14ac:dyDescent="0.25">
      <c r="A115" s="8" t="s">
        <v>7355</v>
      </c>
      <c r="B115" s="1" t="s">
        <v>7356</v>
      </c>
      <c r="C115" s="1" t="s">
        <v>14</v>
      </c>
      <c r="D115" s="1"/>
      <c r="E115" s="1"/>
      <c r="F115" s="62"/>
    </row>
    <row r="116" spans="1:6" x14ac:dyDescent="0.25">
      <c r="A116" s="8" t="s">
        <v>7357</v>
      </c>
      <c r="B116" s="1" t="s">
        <v>7358</v>
      </c>
      <c r="C116" s="1" t="s">
        <v>7</v>
      </c>
      <c r="D116" s="1"/>
      <c r="E116" s="1"/>
      <c r="F116" s="62"/>
    </row>
    <row r="117" spans="1:6" x14ac:dyDescent="0.25">
      <c r="A117" s="8" t="s">
        <v>7359</v>
      </c>
      <c r="B117" s="1" t="s">
        <v>7360</v>
      </c>
      <c r="C117" s="1" t="s">
        <v>7</v>
      </c>
      <c r="D117" s="1"/>
      <c r="E117" s="1"/>
      <c r="F117" s="62"/>
    </row>
    <row r="118" spans="1:6" x14ac:dyDescent="0.25">
      <c r="A118" s="8" t="s">
        <v>7361</v>
      </c>
      <c r="B118" s="1" t="s">
        <v>7362</v>
      </c>
      <c r="C118" s="1" t="s">
        <v>7</v>
      </c>
      <c r="D118" s="1"/>
      <c r="E118" s="1"/>
      <c r="F118" s="62"/>
    </row>
    <row r="119" spans="1:6" x14ac:dyDescent="0.25">
      <c r="A119" s="8" t="s">
        <v>7363</v>
      </c>
      <c r="B119" s="1" t="s">
        <v>7364</v>
      </c>
      <c r="C119" s="1" t="s">
        <v>27</v>
      </c>
      <c r="D119" s="1"/>
      <c r="E119" s="1"/>
      <c r="F119" s="62"/>
    </row>
    <row r="120" spans="1:6" x14ac:dyDescent="0.25">
      <c r="A120" s="8" t="s">
        <v>7365</v>
      </c>
      <c r="B120" s="1" t="s">
        <v>7366</v>
      </c>
      <c r="C120" s="1" t="s">
        <v>7</v>
      </c>
      <c r="D120" s="1"/>
      <c r="E120" s="1"/>
      <c r="F120" s="62"/>
    </row>
    <row r="121" spans="1:6" x14ac:dyDescent="0.25">
      <c r="A121" s="8" t="s">
        <v>7367</v>
      </c>
      <c r="B121" s="1" t="s">
        <v>7368</v>
      </c>
      <c r="C121" s="1" t="s">
        <v>7</v>
      </c>
      <c r="D121" s="1"/>
      <c r="E121" s="1"/>
      <c r="F121" s="62"/>
    </row>
    <row r="122" spans="1:6" x14ac:dyDescent="0.25">
      <c r="A122" s="8" t="s">
        <v>7369</v>
      </c>
      <c r="B122" s="1" t="s">
        <v>7370</v>
      </c>
      <c r="C122" s="1" t="s">
        <v>27</v>
      </c>
      <c r="D122" s="1"/>
      <c r="E122" s="1"/>
      <c r="F122" s="62"/>
    </row>
    <row r="123" spans="1:6" x14ac:dyDescent="0.25">
      <c r="A123" s="8" t="s">
        <v>7371</v>
      </c>
      <c r="B123" s="1" t="s">
        <v>7372</v>
      </c>
      <c r="C123" s="1" t="s">
        <v>7</v>
      </c>
      <c r="D123" s="1"/>
      <c r="E123" s="1"/>
      <c r="F123" s="62"/>
    </row>
    <row r="124" spans="1:6" x14ac:dyDescent="0.25">
      <c r="A124" s="8" t="s">
        <v>7373</v>
      </c>
      <c r="B124" s="1" t="s">
        <v>7374</v>
      </c>
      <c r="C124" s="1" t="s">
        <v>7</v>
      </c>
      <c r="D124" s="1"/>
      <c r="E124" s="1"/>
      <c r="F124" s="62"/>
    </row>
    <row r="125" spans="1:6" x14ac:dyDescent="0.25">
      <c r="A125" s="8" t="s">
        <v>7375</v>
      </c>
      <c r="B125" s="1" t="s">
        <v>7376</v>
      </c>
      <c r="C125" s="1" t="s">
        <v>7</v>
      </c>
      <c r="D125" s="1"/>
      <c r="E125" s="1"/>
      <c r="F125" s="62"/>
    </row>
    <row r="126" spans="1:6" x14ac:dyDescent="0.25">
      <c r="A126" s="8" t="s">
        <v>7377</v>
      </c>
      <c r="B126" s="1" t="s">
        <v>7378</v>
      </c>
      <c r="C126" s="1" t="s">
        <v>14</v>
      </c>
      <c r="D126" s="1"/>
      <c r="E126" s="1"/>
      <c r="F126" s="62"/>
    </row>
    <row r="127" spans="1:6" x14ac:dyDescent="0.25">
      <c r="A127" s="8" t="s">
        <v>7379</v>
      </c>
      <c r="B127" s="1" t="s">
        <v>7380</v>
      </c>
      <c r="C127" s="1" t="s">
        <v>7</v>
      </c>
      <c r="D127" s="1"/>
      <c r="E127" s="1"/>
      <c r="F127" s="62"/>
    </row>
    <row r="128" spans="1:6" x14ac:dyDescent="0.25">
      <c r="A128" s="8" t="s">
        <v>7381</v>
      </c>
      <c r="B128" s="1" t="s">
        <v>7382</v>
      </c>
      <c r="C128" s="1" t="s">
        <v>27</v>
      </c>
      <c r="D128" s="1"/>
      <c r="E128" s="1"/>
      <c r="F128" s="62"/>
    </row>
    <row r="129" spans="1:6" x14ac:dyDescent="0.25">
      <c r="A129" s="8" t="s">
        <v>7383</v>
      </c>
      <c r="B129" s="1" t="s">
        <v>7384</v>
      </c>
      <c r="C129" s="1" t="s">
        <v>14</v>
      </c>
      <c r="D129" s="1"/>
      <c r="E129" s="1"/>
      <c r="F129" s="62"/>
    </row>
    <row r="130" spans="1:6" x14ac:dyDescent="0.25">
      <c r="A130" s="8" t="s">
        <v>7385</v>
      </c>
      <c r="B130" s="1" t="s">
        <v>7386</v>
      </c>
      <c r="C130" s="1" t="s">
        <v>7</v>
      </c>
      <c r="D130" s="1"/>
      <c r="E130" s="1"/>
      <c r="F130" s="62"/>
    </row>
    <row r="131" spans="1:6" x14ac:dyDescent="0.25">
      <c r="A131" s="8" t="s">
        <v>7387</v>
      </c>
      <c r="B131" s="1" t="s">
        <v>7388</v>
      </c>
      <c r="C131" s="1" t="s">
        <v>27</v>
      </c>
      <c r="D131" s="1"/>
      <c r="E131" s="1"/>
      <c r="F131" s="62"/>
    </row>
    <row r="132" spans="1:6" x14ac:dyDescent="0.25">
      <c r="A132" s="8" t="s">
        <v>7389</v>
      </c>
      <c r="B132" s="1" t="s">
        <v>7390</v>
      </c>
      <c r="C132" s="1" t="s">
        <v>7</v>
      </c>
      <c r="D132" s="1"/>
      <c r="E132" s="1"/>
      <c r="F132" s="62"/>
    </row>
    <row r="133" spans="1:6" x14ac:dyDescent="0.25">
      <c r="A133" s="8" t="s">
        <v>7391</v>
      </c>
      <c r="B133" s="1" t="s">
        <v>7392</v>
      </c>
      <c r="C133" s="1" t="s">
        <v>7</v>
      </c>
      <c r="D133" s="1"/>
      <c r="E133" s="1"/>
      <c r="F133" s="62"/>
    </row>
    <row r="134" spans="1:6" x14ac:dyDescent="0.25">
      <c r="A134" s="8" t="s">
        <v>7393</v>
      </c>
      <c r="B134" s="1" t="s">
        <v>7394</v>
      </c>
      <c r="C134" s="1" t="s">
        <v>27</v>
      </c>
      <c r="D134" s="1"/>
      <c r="E134" s="1"/>
      <c r="F134" s="62"/>
    </row>
    <row r="135" spans="1:6" x14ac:dyDescent="0.25">
      <c r="A135" s="8" t="s">
        <v>7395</v>
      </c>
      <c r="B135" s="1" t="s">
        <v>7396</v>
      </c>
      <c r="C135" s="1" t="s">
        <v>27</v>
      </c>
      <c r="D135" s="1"/>
      <c r="E135" s="1"/>
      <c r="F135" s="62"/>
    </row>
    <row r="136" spans="1:6" x14ac:dyDescent="0.25">
      <c r="A136" s="8" t="s">
        <v>7397</v>
      </c>
      <c r="B136" s="1" t="s">
        <v>7398</v>
      </c>
      <c r="C136" s="1" t="s">
        <v>27</v>
      </c>
      <c r="D136" s="1"/>
      <c r="E136" s="1"/>
      <c r="F136" s="62"/>
    </row>
    <row r="137" spans="1:6" x14ac:dyDescent="0.25">
      <c r="A137" s="8" t="s">
        <v>7399</v>
      </c>
      <c r="B137" s="1" t="s">
        <v>7400</v>
      </c>
      <c r="C137" s="1" t="s">
        <v>4</v>
      </c>
      <c r="D137" s="1"/>
      <c r="E137" s="1"/>
      <c r="F137" s="62"/>
    </row>
    <row r="138" spans="1:6" x14ac:dyDescent="0.25">
      <c r="A138" s="8" t="s">
        <v>7399</v>
      </c>
      <c r="B138" s="1" t="s">
        <v>7400</v>
      </c>
      <c r="C138" s="1" t="s">
        <v>2618</v>
      </c>
      <c r="D138" s="1"/>
      <c r="E138" s="1"/>
      <c r="F138" s="62"/>
    </row>
    <row r="139" spans="1:6" x14ac:dyDescent="0.25">
      <c r="A139" s="8" t="s">
        <v>7401</v>
      </c>
      <c r="B139" s="1" t="s">
        <v>7402</v>
      </c>
      <c r="C139" s="1" t="s">
        <v>14</v>
      </c>
      <c r="D139" s="1"/>
      <c r="E139" s="1"/>
      <c r="F139" s="62"/>
    </row>
    <row r="140" spans="1:6" x14ac:dyDescent="0.25">
      <c r="A140" s="8" t="s">
        <v>7403</v>
      </c>
      <c r="B140" s="1" t="s">
        <v>7404</v>
      </c>
      <c r="C140" s="1" t="s">
        <v>7</v>
      </c>
      <c r="D140" s="1"/>
      <c r="E140" s="1"/>
      <c r="F140" s="62"/>
    </row>
    <row r="141" spans="1:6" x14ac:dyDescent="0.25">
      <c r="A141" s="8" t="s">
        <v>7405</v>
      </c>
      <c r="B141" s="1" t="s">
        <v>7406</v>
      </c>
      <c r="C141" s="1" t="s">
        <v>7</v>
      </c>
      <c r="D141" s="1"/>
      <c r="E141" s="1"/>
      <c r="F141" s="62"/>
    </row>
    <row r="142" spans="1:6" x14ac:dyDescent="0.25">
      <c r="A142" s="8" t="s">
        <v>7407</v>
      </c>
      <c r="B142" s="1" t="s">
        <v>7408</v>
      </c>
      <c r="C142" s="1" t="s">
        <v>27</v>
      </c>
      <c r="D142" s="1"/>
      <c r="E142" s="1"/>
      <c r="F142" s="62"/>
    </row>
    <row r="143" spans="1:6" x14ac:dyDescent="0.25">
      <c r="A143" s="8" t="s">
        <v>7409</v>
      </c>
      <c r="B143" s="1" t="s">
        <v>7410</v>
      </c>
      <c r="C143" s="1" t="s">
        <v>7</v>
      </c>
      <c r="D143" s="1"/>
      <c r="E143" s="1"/>
      <c r="F143" s="62"/>
    </row>
    <row r="144" spans="1:6" x14ac:dyDescent="0.25">
      <c r="A144" s="8" t="s">
        <v>7411</v>
      </c>
      <c r="B144" s="1" t="s">
        <v>7412</v>
      </c>
      <c r="C144" s="1" t="s">
        <v>7</v>
      </c>
      <c r="D144" s="1"/>
      <c r="E144" s="1"/>
      <c r="F144" s="62"/>
    </row>
    <row r="145" spans="1:6" x14ac:dyDescent="0.25">
      <c r="A145" s="8" t="s">
        <v>7413</v>
      </c>
      <c r="B145" s="1" t="s">
        <v>7414</v>
      </c>
      <c r="C145" s="1" t="s">
        <v>7</v>
      </c>
      <c r="D145" s="1"/>
      <c r="E145" s="1"/>
      <c r="F145" s="62"/>
    </row>
    <row r="146" spans="1:6" x14ac:dyDescent="0.25">
      <c r="A146" s="8" t="s">
        <v>7415</v>
      </c>
      <c r="B146" s="1" t="s">
        <v>7416</v>
      </c>
      <c r="C146" s="1" t="s">
        <v>7</v>
      </c>
      <c r="D146" s="1"/>
      <c r="E146" s="1"/>
      <c r="F146" s="62"/>
    </row>
    <row r="147" spans="1:6" x14ac:dyDescent="0.25">
      <c r="A147" s="8" t="s">
        <v>7417</v>
      </c>
      <c r="B147" s="1" t="s">
        <v>7418</v>
      </c>
      <c r="C147" s="1" t="s">
        <v>7</v>
      </c>
      <c r="D147" s="1"/>
      <c r="E147" s="1"/>
      <c r="F147" s="62"/>
    </row>
    <row r="148" spans="1:6" x14ac:dyDescent="0.25">
      <c r="A148" s="8" t="s">
        <v>7419</v>
      </c>
      <c r="B148" s="1" t="s">
        <v>7420</v>
      </c>
      <c r="C148" s="1" t="s">
        <v>7</v>
      </c>
      <c r="D148" s="1"/>
      <c r="E148" s="1"/>
      <c r="F148" s="62"/>
    </row>
    <row r="149" spans="1:6" x14ac:dyDescent="0.25">
      <c r="A149" s="8" t="s">
        <v>7421</v>
      </c>
      <c r="B149" s="1" t="s">
        <v>7422</v>
      </c>
      <c r="C149" s="1" t="s">
        <v>14</v>
      </c>
      <c r="D149" s="1"/>
      <c r="E149" s="1"/>
      <c r="F149" s="62"/>
    </row>
    <row r="150" spans="1:6" x14ac:dyDescent="0.25">
      <c r="A150" s="8" t="s">
        <v>7423</v>
      </c>
      <c r="B150" s="1" t="s">
        <v>7424</v>
      </c>
      <c r="C150" s="1" t="s">
        <v>27</v>
      </c>
      <c r="D150" s="1"/>
      <c r="E150" s="1"/>
      <c r="F150" s="62"/>
    </row>
    <row r="151" spans="1:6" x14ac:dyDescent="0.25">
      <c r="A151" s="8" t="s">
        <v>7425</v>
      </c>
      <c r="B151" s="1" t="s">
        <v>7426</v>
      </c>
      <c r="C151" s="1" t="s">
        <v>14</v>
      </c>
      <c r="D151" s="1"/>
      <c r="E151" s="1"/>
      <c r="F151" s="62"/>
    </row>
    <row r="152" spans="1:6" x14ac:dyDescent="0.25">
      <c r="A152" s="8" t="s">
        <v>7427</v>
      </c>
      <c r="B152" s="1" t="s">
        <v>7428</v>
      </c>
      <c r="C152" s="1" t="s">
        <v>7</v>
      </c>
      <c r="D152" s="1"/>
      <c r="E152" s="1"/>
      <c r="F152" s="62"/>
    </row>
    <row r="153" spans="1:6" x14ac:dyDescent="0.25">
      <c r="A153" s="8" t="s">
        <v>7429</v>
      </c>
      <c r="B153" s="1" t="s">
        <v>7430</v>
      </c>
      <c r="C153" s="1" t="s">
        <v>7</v>
      </c>
      <c r="D153" s="1"/>
      <c r="E153" s="1"/>
      <c r="F153" s="62"/>
    </row>
    <row r="154" spans="1:6" x14ac:dyDescent="0.25">
      <c r="A154" s="8" t="s">
        <v>7431</v>
      </c>
      <c r="B154" s="1" t="s">
        <v>7432</v>
      </c>
      <c r="C154" s="1" t="s">
        <v>4</v>
      </c>
      <c r="D154" s="1"/>
      <c r="E154" s="1"/>
      <c r="F154" s="62"/>
    </row>
    <row r="155" spans="1:6" x14ac:dyDescent="0.25">
      <c r="A155" s="8" t="s">
        <v>7431</v>
      </c>
      <c r="B155" s="1" t="s">
        <v>7432</v>
      </c>
      <c r="C155" s="1" t="s">
        <v>4139</v>
      </c>
      <c r="D155" s="1"/>
      <c r="E155" s="1"/>
      <c r="F155" s="62"/>
    </row>
    <row r="156" spans="1:6" x14ac:dyDescent="0.25">
      <c r="A156" s="8" t="s">
        <v>7431</v>
      </c>
      <c r="B156" s="1" t="s">
        <v>7432</v>
      </c>
      <c r="C156" s="1" t="s">
        <v>2618</v>
      </c>
      <c r="D156" s="1"/>
      <c r="E156" s="1"/>
      <c r="F156" s="62"/>
    </row>
    <row r="157" spans="1:6" x14ac:dyDescent="0.25">
      <c r="A157" s="8" t="s">
        <v>7433</v>
      </c>
      <c r="B157" s="1" t="s">
        <v>7434</v>
      </c>
      <c r="C157" s="1" t="s">
        <v>14</v>
      </c>
      <c r="D157" s="1"/>
      <c r="E157" s="1"/>
      <c r="F157" s="62"/>
    </row>
    <row r="158" spans="1:6" x14ac:dyDescent="0.25">
      <c r="A158" s="8" t="s">
        <v>7435</v>
      </c>
      <c r="B158" s="1" t="s">
        <v>7436</v>
      </c>
      <c r="C158" s="1" t="s">
        <v>4</v>
      </c>
      <c r="D158" s="1"/>
      <c r="E158" s="1"/>
      <c r="F158" s="62"/>
    </row>
    <row r="159" spans="1:6" x14ac:dyDescent="0.25">
      <c r="A159" s="8" t="s">
        <v>7435</v>
      </c>
      <c r="B159" s="1" t="s">
        <v>7436</v>
      </c>
      <c r="C159" s="1" t="s">
        <v>2618</v>
      </c>
      <c r="D159" s="1"/>
      <c r="E159" s="1"/>
      <c r="F159" s="62"/>
    </row>
    <row r="160" spans="1:6" x14ac:dyDescent="0.25">
      <c r="A160" s="8" t="s">
        <v>7437</v>
      </c>
      <c r="B160" s="1" t="s">
        <v>7438</v>
      </c>
      <c r="C160" s="1" t="s">
        <v>4</v>
      </c>
      <c r="D160" s="1"/>
      <c r="E160" s="1"/>
      <c r="F160" s="62"/>
    </row>
    <row r="161" spans="1:6" x14ac:dyDescent="0.25">
      <c r="A161" s="8" t="s">
        <v>7437</v>
      </c>
      <c r="B161" s="1" t="s">
        <v>7438</v>
      </c>
      <c r="C161" s="1" t="s">
        <v>2618</v>
      </c>
      <c r="D161" s="1"/>
      <c r="E161" s="1"/>
      <c r="F161" s="62"/>
    </row>
    <row r="162" spans="1:6" x14ac:dyDescent="0.25">
      <c r="A162" s="8" t="s">
        <v>7439</v>
      </c>
      <c r="B162" s="1" t="s">
        <v>7440</v>
      </c>
      <c r="C162" s="1" t="s">
        <v>4</v>
      </c>
      <c r="D162" s="1"/>
      <c r="E162" s="1"/>
      <c r="F162" s="62"/>
    </row>
    <row r="163" spans="1:6" x14ac:dyDescent="0.25">
      <c r="A163" s="8" t="s">
        <v>7439</v>
      </c>
      <c r="B163" s="1" t="s">
        <v>7440</v>
      </c>
      <c r="C163" s="1" t="s">
        <v>2618</v>
      </c>
      <c r="D163" s="1"/>
      <c r="E163" s="1"/>
      <c r="F163" s="62"/>
    </row>
    <row r="164" spans="1:6" x14ac:dyDescent="0.25">
      <c r="A164" s="8" t="s">
        <v>7441</v>
      </c>
      <c r="B164" s="1" t="s">
        <v>7442</v>
      </c>
      <c r="C164" s="1" t="s">
        <v>1</v>
      </c>
      <c r="D164" s="1"/>
      <c r="E164" s="1"/>
      <c r="F164" s="62"/>
    </row>
    <row r="165" spans="1:6" x14ac:dyDescent="0.25">
      <c r="A165" s="8" t="s">
        <v>7443</v>
      </c>
      <c r="B165" s="1" t="s">
        <v>7444</v>
      </c>
      <c r="C165" s="1" t="s">
        <v>4</v>
      </c>
      <c r="D165" s="1"/>
      <c r="E165" s="1"/>
      <c r="F165" s="62"/>
    </row>
    <row r="166" spans="1:6" x14ac:dyDescent="0.25">
      <c r="A166" s="8" t="s">
        <v>7443</v>
      </c>
      <c r="B166" s="1" t="s">
        <v>7444</v>
      </c>
      <c r="C166" s="1" t="s">
        <v>2618</v>
      </c>
      <c r="D166" s="1"/>
      <c r="E166" s="1"/>
      <c r="F166" s="62"/>
    </row>
    <row r="167" spans="1:6" x14ac:dyDescent="0.25">
      <c r="A167" s="8" t="s">
        <v>7445</v>
      </c>
      <c r="B167" s="1" t="s">
        <v>7446</v>
      </c>
      <c r="C167" s="1" t="s">
        <v>7</v>
      </c>
      <c r="D167" s="1"/>
      <c r="E167" s="1"/>
      <c r="F167" s="62"/>
    </row>
    <row r="168" spans="1:6" x14ac:dyDescent="0.25">
      <c r="A168" s="8" t="s">
        <v>7447</v>
      </c>
      <c r="B168" s="1" t="s">
        <v>7448</v>
      </c>
      <c r="C168" s="1" t="s">
        <v>7</v>
      </c>
      <c r="D168" s="1"/>
      <c r="E168" s="1"/>
      <c r="F168" s="62"/>
    </row>
    <row r="169" spans="1:6" x14ac:dyDescent="0.25">
      <c r="A169" s="8" t="s">
        <v>7449</v>
      </c>
      <c r="B169" s="1" t="s">
        <v>7450</v>
      </c>
      <c r="C169" s="1" t="s">
        <v>7</v>
      </c>
      <c r="D169" s="1"/>
      <c r="E169" s="1"/>
      <c r="F169" s="62"/>
    </row>
    <row r="170" spans="1:6" x14ac:dyDescent="0.25">
      <c r="A170" s="8" t="s">
        <v>7451</v>
      </c>
      <c r="B170" s="1" t="s">
        <v>7452</v>
      </c>
      <c r="C170" s="1" t="s">
        <v>14</v>
      </c>
      <c r="D170" s="1"/>
      <c r="E170" s="1"/>
      <c r="F170" s="62"/>
    </row>
    <row r="171" spans="1:6" x14ac:dyDescent="0.25">
      <c r="A171" s="8" t="s">
        <v>7453</v>
      </c>
      <c r="B171" s="1" t="s">
        <v>7454</v>
      </c>
      <c r="C171" s="1" t="s">
        <v>7</v>
      </c>
      <c r="D171" s="1"/>
      <c r="E171" s="1"/>
      <c r="F171" s="62"/>
    </row>
    <row r="172" spans="1:6" x14ac:dyDescent="0.25">
      <c r="A172" s="8" t="s">
        <v>7455</v>
      </c>
      <c r="B172" s="1" t="s">
        <v>7456</v>
      </c>
      <c r="C172" s="1" t="s">
        <v>14</v>
      </c>
      <c r="D172" s="1"/>
      <c r="E172" s="1"/>
      <c r="F172" s="62"/>
    </row>
    <row r="173" spans="1:6" x14ac:dyDescent="0.25">
      <c r="A173" s="8" t="s">
        <v>7457</v>
      </c>
      <c r="B173" s="1" t="s">
        <v>7458</v>
      </c>
      <c r="C173" s="1" t="s">
        <v>7</v>
      </c>
      <c r="D173" s="1"/>
      <c r="E173" s="1"/>
      <c r="F173" s="62"/>
    </row>
    <row r="174" spans="1:6" x14ac:dyDescent="0.25">
      <c r="A174" s="8" t="s">
        <v>7459</v>
      </c>
      <c r="B174" s="1" t="s">
        <v>7460</v>
      </c>
      <c r="C174" s="1" t="s">
        <v>7</v>
      </c>
      <c r="D174" s="1"/>
      <c r="E174" s="1"/>
      <c r="F174" s="62"/>
    </row>
    <row r="175" spans="1:6" x14ac:dyDescent="0.25">
      <c r="A175" s="8" t="s">
        <v>7461</v>
      </c>
      <c r="B175" s="1" t="s">
        <v>7462</v>
      </c>
      <c r="C175" s="1" t="s">
        <v>14</v>
      </c>
      <c r="D175" s="1"/>
      <c r="E175" s="1"/>
      <c r="F175" s="62"/>
    </row>
    <row r="176" spans="1:6" x14ac:dyDescent="0.25">
      <c r="A176" s="8" t="s">
        <v>7463</v>
      </c>
      <c r="B176" s="1" t="s">
        <v>7464</v>
      </c>
      <c r="C176" s="1" t="s">
        <v>7</v>
      </c>
      <c r="D176" s="1"/>
      <c r="E176" s="1"/>
      <c r="F176" s="62"/>
    </row>
    <row r="177" spans="1:6" x14ac:dyDescent="0.25">
      <c r="A177" s="8" t="s">
        <v>7465</v>
      </c>
      <c r="B177" s="1" t="s">
        <v>7466</v>
      </c>
      <c r="C177" s="1" t="s">
        <v>7</v>
      </c>
      <c r="D177" s="1"/>
      <c r="E177" s="1"/>
      <c r="F177" s="62"/>
    </row>
    <row r="178" spans="1:6" x14ac:dyDescent="0.25">
      <c r="A178" s="8" t="s">
        <v>7467</v>
      </c>
      <c r="B178" s="1" t="s">
        <v>7468</v>
      </c>
      <c r="C178" s="1" t="s">
        <v>7</v>
      </c>
      <c r="D178" s="1"/>
      <c r="E178" s="1"/>
      <c r="F178" s="62"/>
    </row>
    <row r="179" spans="1:6" x14ac:dyDescent="0.25">
      <c r="A179" s="8" t="s">
        <v>7469</v>
      </c>
      <c r="B179" s="1" t="s">
        <v>7470</v>
      </c>
      <c r="C179" s="1" t="s">
        <v>14</v>
      </c>
      <c r="D179" s="1"/>
      <c r="E179" s="1"/>
      <c r="F179" s="62"/>
    </row>
    <row r="180" spans="1:6" x14ac:dyDescent="0.25">
      <c r="A180" s="8" t="s">
        <v>7471</v>
      </c>
      <c r="B180" s="1" t="s">
        <v>7472</v>
      </c>
      <c r="C180" s="1" t="s">
        <v>27</v>
      </c>
      <c r="D180" s="1"/>
      <c r="E180" s="1"/>
      <c r="F180" s="62"/>
    </row>
    <row r="181" spans="1:6" x14ac:dyDescent="0.25">
      <c r="A181" s="8" t="s">
        <v>7473</v>
      </c>
      <c r="B181" s="1" t="s">
        <v>7474</v>
      </c>
      <c r="C181" s="1" t="s">
        <v>7</v>
      </c>
      <c r="D181" s="1"/>
      <c r="E181" s="1"/>
      <c r="F181" s="62"/>
    </row>
    <row r="182" spans="1:6" x14ac:dyDescent="0.25">
      <c r="A182" s="8" t="s">
        <v>7475</v>
      </c>
      <c r="B182" s="1" t="s">
        <v>7476</v>
      </c>
      <c r="C182" s="1" t="s">
        <v>27</v>
      </c>
      <c r="D182" s="1"/>
      <c r="E182" s="1"/>
      <c r="F182" s="62"/>
    </row>
    <row r="183" spans="1:6" x14ac:dyDescent="0.25">
      <c r="A183" s="8" t="s">
        <v>7477</v>
      </c>
      <c r="B183" s="1" t="s">
        <v>7478</v>
      </c>
      <c r="C183" s="1" t="s">
        <v>7</v>
      </c>
      <c r="D183" s="1"/>
      <c r="E183" s="1"/>
      <c r="F183" s="62"/>
    </row>
    <row r="184" spans="1:6" x14ac:dyDescent="0.25">
      <c r="A184" s="8" t="s">
        <v>7479</v>
      </c>
      <c r="B184" s="1" t="s">
        <v>7480</v>
      </c>
      <c r="C184" s="1" t="s">
        <v>7</v>
      </c>
      <c r="D184" s="1"/>
      <c r="E184" s="1"/>
      <c r="F184" s="62"/>
    </row>
    <row r="185" spans="1:6" x14ac:dyDescent="0.25">
      <c r="A185" s="8" t="s">
        <v>7481</v>
      </c>
      <c r="B185" s="1" t="s">
        <v>7482</v>
      </c>
      <c r="C185" s="1" t="s">
        <v>7</v>
      </c>
      <c r="D185" s="1"/>
      <c r="E185" s="1"/>
      <c r="F185" s="62"/>
    </row>
    <row r="186" spans="1:6" x14ac:dyDescent="0.25">
      <c r="A186" s="8" t="s">
        <v>7483</v>
      </c>
      <c r="B186" s="1" t="s">
        <v>7484</v>
      </c>
      <c r="C186" s="1" t="s">
        <v>7</v>
      </c>
      <c r="D186" s="1"/>
      <c r="E186" s="1"/>
      <c r="F186" s="62"/>
    </row>
    <row r="187" spans="1:6" x14ac:dyDescent="0.25">
      <c r="A187" s="8" t="s">
        <v>7485</v>
      </c>
      <c r="B187" s="1" t="s">
        <v>7486</v>
      </c>
      <c r="C187" s="1" t="s">
        <v>7</v>
      </c>
      <c r="D187" s="1"/>
      <c r="E187" s="1"/>
      <c r="F187" s="62"/>
    </row>
    <row r="188" spans="1:6" x14ac:dyDescent="0.25">
      <c r="A188" s="8" t="s">
        <v>7487</v>
      </c>
      <c r="B188" s="1" t="s">
        <v>7488</v>
      </c>
      <c r="C188" s="1" t="s">
        <v>7</v>
      </c>
      <c r="D188" s="1"/>
      <c r="E188" s="1"/>
      <c r="F188" s="62"/>
    </row>
    <row r="189" spans="1:6" x14ac:dyDescent="0.25">
      <c r="A189" s="8" t="s">
        <v>7489</v>
      </c>
      <c r="B189" s="1" t="s">
        <v>7490</v>
      </c>
      <c r="C189" s="1" t="s">
        <v>7</v>
      </c>
      <c r="D189" s="1"/>
      <c r="E189" s="1"/>
      <c r="F189" s="62"/>
    </row>
    <row r="190" spans="1:6" x14ac:dyDescent="0.25">
      <c r="A190" s="8" t="s">
        <v>7491</v>
      </c>
      <c r="B190" s="1" t="s">
        <v>7492</v>
      </c>
      <c r="C190" s="1" t="s">
        <v>27</v>
      </c>
      <c r="D190" s="1"/>
      <c r="E190" s="1"/>
      <c r="F190" s="62"/>
    </row>
    <row r="191" spans="1:6" x14ac:dyDescent="0.25">
      <c r="A191" s="8" t="s">
        <v>7493</v>
      </c>
      <c r="B191" s="1" t="s">
        <v>7494</v>
      </c>
      <c r="C191" s="1" t="s">
        <v>27</v>
      </c>
      <c r="D191" s="1"/>
      <c r="E191" s="1"/>
      <c r="F191" s="62"/>
    </row>
    <row r="192" spans="1:6" x14ac:dyDescent="0.25">
      <c r="A192" s="8" t="s">
        <v>7495</v>
      </c>
      <c r="B192" s="1" t="s">
        <v>7496</v>
      </c>
      <c r="C192" s="1" t="s">
        <v>7</v>
      </c>
      <c r="D192" s="1"/>
      <c r="E192" s="1"/>
      <c r="F192" s="62"/>
    </row>
    <row r="193" spans="1:6" x14ac:dyDescent="0.25">
      <c r="A193" s="8" t="s">
        <v>7497</v>
      </c>
      <c r="B193" s="1" t="s">
        <v>7498</v>
      </c>
      <c r="C193" s="1" t="s">
        <v>7</v>
      </c>
      <c r="D193" s="1"/>
      <c r="E193" s="1"/>
      <c r="F193" s="62"/>
    </row>
    <row r="194" spans="1:6" x14ac:dyDescent="0.25">
      <c r="A194" s="8" t="s">
        <v>7499</v>
      </c>
      <c r="B194" s="1" t="s">
        <v>7500</v>
      </c>
      <c r="C194" s="1" t="s">
        <v>7</v>
      </c>
      <c r="D194" s="1"/>
      <c r="E194" s="1"/>
      <c r="F194" s="62"/>
    </row>
    <row r="195" spans="1:6" x14ac:dyDescent="0.25">
      <c r="A195" s="8" t="s">
        <v>7501</v>
      </c>
      <c r="B195" s="1" t="s">
        <v>7502</v>
      </c>
      <c r="C195" s="1" t="s">
        <v>7</v>
      </c>
      <c r="D195" s="1"/>
      <c r="E195" s="1"/>
      <c r="F195" s="62"/>
    </row>
    <row r="196" spans="1:6" x14ac:dyDescent="0.25">
      <c r="A196" s="8" t="s">
        <v>7503</v>
      </c>
      <c r="B196" s="1" t="s">
        <v>7504</v>
      </c>
      <c r="C196" s="1" t="s">
        <v>27</v>
      </c>
      <c r="D196" s="1"/>
      <c r="E196" s="1"/>
      <c r="F196" s="62"/>
    </row>
    <row r="197" spans="1:6" x14ac:dyDescent="0.25">
      <c r="A197" s="8" t="s">
        <v>7505</v>
      </c>
      <c r="B197" s="1" t="s">
        <v>7506</v>
      </c>
      <c r="C197" s="1" t="s">
        <v>27</v>
      </c>
      <c r="D197" s="1"/>
      <c r="E197" s="1"/>
      <c r="F197" s="62"/>
    </row>
    <row r="198" spans="1:6" x14ac:dyDescent="0.25">
      <c r="A198" s="8" t="s">
        <v>7507</v>
      </c>
      <c r="B198" s="1" t="s">
        <v>7508</v>
      </c>
      <c r="C198" s="1" t="s">
        <v>7</v>
      </c>
      <c r="D198" s="1"/>
      <c r="E198" s="1"/>
      <c r="F198" s="62"/>
    </row>
    <row r="199" spans="1:6" x14ac:dyDescent="0.25">
      <c r="A199" s="8" t="s">
        <v>7509</v>
      </c>
      <c r="B199" s="1" t="s">
        <v>7510</v>
      </c>
      <c r="C199" s="1" t="s">
        <v>27</v>
      </c>
      <c r="D199" s="1"/>
      <c r="E199" s="1"/>
      <c r="F199" s="62"/>
    </row>
    <row r="200" spans="1:6" x14ac:dyDescent="0.25">
      <c r="A200" s="8" t="s">
        <v>7511</v>
      </c>
      <c r="B200" s="1" t="s">
        <v>7512</v>
      </c>
      <c r="C200" s="1" t="s">
        <v>4</v>
      </c>
      <c r="D200" s="1"/>
      <c r="E200" s="1"/>
      <c r="F200" s="62"/>
    </row>
    <row r="201" spans="1:6" x14ac:dyDescent="0.25">
      <c r="A201" s="8" t="s">
        <v>7511</v>
      </c>
      <c r="B201" s="1" t="s">
        <v>7512</v>
      </c>
      <c r="C201" s="1" t="s">
        <v>2618</v>
      </c>
      <c r="D201" s="1"/>
      <c r="E201" s="1"/>
      <c r="F201" s="62"/>
    </row>
    <row r="202" spans="1:6" x14ac:dyDescent="0.25">
      <c r="A202" s="8" t="s">
        <v>7513</v>
      </c>
      <c r="B202" s="1" t="s">
        <v>7514</v>
      </c>
      <c r="C202" s="1" t="s">
        <v>7</v>
      </c>
      <c r="D202" s="1"/>
      <c r="E202" s="1"/>
      <c r="F202" s="62"/>
    </row>
    <row r="203" spans="1:6" x14ac:dyDescent="0.25">
      <c r="A203" s="8" t="s">
        <v>7515</v>
      </c>
      <c r="B203" s="1" t="s">
        <v>7516</v>
      </c>
      <c r="C203" s="1" t="s">
        <v>27</v>
      </c>
      <c r="D203" s="1"/>
      <c r="E203" s="1"/>
      <c r="F203" s="62"/>
    </row>
    <row r="204" spans="1:6" x14ac:dyDescent="0.25">
      <c r="A204" s="8" t="s">
        <v>7517</v>
      </c>
      <c r="B204" s="1" t="s">
        <v>7518</v>
      </c>
      <c r="C204" s="1" t="s">
        <v>4</v>
      </c>
      <c r="D204" s="1"/>
      <c r="E204" s="1"/>
      <c r="F204" s="62"/>
    </row>
    <row r="205" spans="1:6" x14ac:dyDescent="0.25">
      <c r="A205" s="8" t="s">
        <v>7517</v>
      </c>
      <c r="B205" s="1" t="s">
        <v>7518</v>
      </c>
      <c r="C205" s="1" t="s">
        <v>2618</v>
      </c>
      <c r="D205" s="1"/>
      <c r="E205" s="1"/>
      <c r="F205" s="62"/>
    </row>
    <row r="206" spans="1:6" x14ac:dyDescent="0.25">
      <c r="A206" s="8" t="s">
        <v>7519</v>
      </c>
      <c r="B206" s="1" t="s">
        <v>7520</v>
      </c>
      <c r="C206" s="1" t="s">
        <v>1</v>
      </c>
      <c r="D206" s="1"/>
      <c r="E206" s="1"/>
      <c r="F206" s="62"/>
    </row>
    <row r="207" spans="1:6" x14ac:dyDescent="0.25">
      <c r="A207" s="8" t="s">
        <v>7521</v>
      </c>
      <c r="B207" s="1" t="s">
        <v>7522</v>
      </c>
      <c r="C207" s="1" t="s">
        <v>1</v>
      </c>
      <c r="D207" s="1"/>
      <c r="E207" s="1"/>
      <c r="F207" s="62"/>
    </row>
    <row r="208" spans="1:6" x14ac:dyDescent="0.25">
      <c r="A208" s="8" t="s">
        <v>7523</v>
      </c>
      <c r="B208" s="1" t="s">
        <v>7524</v>
      </c>
      <c r="C208" s="1" t="s">
        <v>1</v>
      </c>
      <c r="D208" s="1"/>
      <c r="E208" s="1"/>
      <c r="F208" s="62"/>
    </row>
    <row r="209" spans="1:6" x14ac:dyDescent="0.25">
      <c r="A209" s="8" t="s">
        <v>7525</v>
      </c>
      <c r="B209" s="1" t="s">
        <v>7526</v>
      </c>
      <c r="C209" s="1" t="s">
        <v>1</v>
      </c>
      <c r="D209" s="1"/>
      <c r="E209" s="1"/>
      <c r="F209" s="62"/>
    </row>
    <row r="210" spans="1:6" x14ac:dyDescent="0.25">
      <c r="A210" s="8" t="s">
        <v>7527</v>
      </c>
      <c r="B210" s="1" t="s">
        <v>7528</v>
      </c>
      <c r="C210" s="1" t="s">
        <v>27</v>
      </c>
      <c r="D210" s="1"/>
      <c r="E210" s="1"/>
      <c r="F210" s="62"/>
    </row>
    <row r="211" spans="1:6" x14ac:dyDescent="0.25">
      <c r="A211" s="8" t="s">
        <v>7529</v>
      </c>
      <c r="B211" s="1" t="s">
        <v>7530</v>
      </c>
      <c r="C211" s="1" t="s">
        <v>27</v>
      </c>
      <c r="D211" s="1"/>
      <c r="E211" s="1"/>
      <c r="F211" s="62"/>
    </row>
    <row r="212" spans="1:6" x14ac:dyDescent="0.25">
      <c r="A212" s="8" t="s">
        <v>7531</v>
      </c>
      <c r="B212" s="1" t="s">
        <v>7532</v>
      </c>
      <c r="C212" s="1" t="s">
        <v>1</v>
      </c>
      <c r="D212" s="1"/>
      <c r="E212" s="1"/>
      <c r="F212" s="62"/>
    </row>
    <row r="213" spans="1:6" x14ac:dyDescent="0.25">
      <c r="A213" s="8" t="s">
        <v>7533</v>
      </c>
      <c r="B213" s="1" t="s">
        <v>7534</v>
      </c>
      <c r="C213" s="1" t="s">
        <v>7</v>
      </c>
      <c r="D213" s="1"/>
      <c r="E213" s="1"/>
      <c r="F213" s="62"/>
    </row>
    <row r="214" spans="1:6" x14ac:dyDescent="0.25">
      <c r="A214" s="8" t="s">
        <v>7535</v>
      </c>
      <c r="B214" s="1" t="s">
        <v>7536</v>
      </c>
      <c r="C214" s="1" t="s">
        <v>14</v>
      </c>
      <c r="D214" s="1"/>
      <c r="E214" s="1"/>
      <c r="F214" s="62"/>
    </row>
    <row r="215" spans="1:6" x14ac:dyDescent="0.25">
      <c r="A215" s="8" t="s">
        <v>7537</v>
      </c>
      <c r="B215" s="1" t="s">
        <v>7538</v>
      </c>
      <c r="C215" s="1" t="s">
        <v>7</v>
      </c>
      <c r="D215" s="1"/>
      <c r="E215" s="1"/>
      <c r="F215" s="62"/>
    </row>
    <row r="216" spans="1:6" x14ac:dyDescent="0.25">
      <c r="A216" s="8" t="s">
        <v>7539</v>
      </c>
      <c r="B216" s="1" t="s">
        <v>7540</v>
      </c>
      <c r="C216" s="1" t="s">
        <v>4</v>
      </c>
      <c r="D216" s="1"/>
      <c r="E216" s="1"/>
      <c r="F216" s="62"/>
    </row>
    <row r="217" spans="1:6" x14ac:dyDescent="0.25">
      <c r="A217" s="8" t="s">
        <v>7539</v>
      </c>
      <c r="B217" s="1" t="s">
        <v>7540</v>
      </c>
      <c r="C217" s="1" t="s">
        <v>2618</v>
      </c>
      <c r="D217" s="1"/>
      <c r="E217" s="1"/>
      <c r="F217" s="62"/>
    </row>
    <row r="218" spans="1:6" x14ac:dyDescent="0.25">
      <c r="A218" s="8" t="s">
        <v>7541</v>
      </c>
      <c r="B218" s="1" t="s">
        <v>7542</v>
      </c>
      <c r="C218" s="1" t="s">
        <v>27</v>
      </c>
      <c r="D218" s="1"/>
      <c r="E218" s="1"/>
      <c r="F218" s="62"/>
    </row>
    <row r="219" spans="1:6" x14ac:dyDescent="0.25">
      <c r="A219" s="8" t="s">
        <v>7543</v>
      </c>
      <c r="B219" s="1" t="s">
        <v>7544</v>
      </c>
      <c r="C219" s="1" t="s">
        <v>14</v>
      </c>
      <c r="D219" s="1"/>
      <c r="E219" s="1"/>
      <c r="F219" s="62"/>
    </row>
    <row r="220" spans="1:6" x14ac:dyDescent="0.25">
      <c r="A220" s="8" t="s">
        <v>7545</v>
      </c>
      <c r="B220" s="1" t="s">
        <v>7546</v>
      </c>
      <c r="C220" s="1" t="s">
        <v>1</v>
      </c>
      <c r="D220" s="1"/>
      <c r="E220" s="1"/>
      <c r="F220" s="62"/>
    </row>
    <row r="221" spans="1:6" x14ac:dyDescent="0.25">
      <c r="A221" s="8" t="s">
        <v>7547</v>
      </c>
      <c r="B221" s="1" t="s">
        <v>7548</v>
      </c>
      <c r="C221" s="1" t="s">
        <v>7</v>
      </c>
      <c r="D221" s="1"/>
      <c r="E221" s="1"/>
      <c r="F221" s="62"/>
    </row>
    <row r="222" spans="1:6" x14ac:dyDescent="0.25">
      <c r="A222" s="8" t="s">
        <v>7549</v>
      </c>
      <c r="B222" s="1" t="s">
        <v>7550</v>
      </c>
      <c r="C222" s="1" t="s">
        <v>4</v>
      </c>
      <c r="D222" s="1"/>
      <c r="E222" s="1"/>
      <c r="F222" s="62"/>
    </row>
    <row r="223" spans="1:6" x14ac:dyDescent="0.25">
      <c r="A223" s="8" t="s">
        <v>7549</v>
      </c>
      <c r="B223" s="1" t="s">
        <v>7550</v>
      </c>
      <c r="C223" s="1" t="s">
        <v>2618</v>
      </c>
      <c r="D223" s="1"/>
      <c r="E223" s="1"/>
      <c r="F223" s="62"/>
    </row>
    <row r="224" spans="1:6" x14ac:dyDescent="0.25">
      <c r="A224" s="8" t="s">
        <v>7551</v>
      </c>
      <c r="B224" s="1" t="s">
        <v>7552</v>
      </c>
      <c r="C224" s="1" t="s">
        <v>1</v>
      </c>
      <c r="D224" s="1"/>
      <c r="E224" s="1"/>
      <c r="F224" s="62"/>
    </row>
    <row r="225" spans="1:6" x14ac:dyDescent="0.25">
      <c r="A225" s="8" t="s">
        <v>7553</v>
      </c>
      <c r="B225" s="1" t="s">
        <v>7554</v>
      </c>
      <c r="C225" s="1" t="s">
        <v>14</v>
      </c>
      <c r="D225" s="1" t="s">
        <v>10649</v>
      </c>
      <c r="E225" s="1"/>
      <c r="F225" s="62"/>
    </row>
    <row r="226" spans="1:6" x14ac:dyDescent="0.25">
      <c r="A226" s="8" t="s">
        <v>7555</v>
      </c>
      <c r="B226" s="1" t="s">
        <v>6381</v>
      </c>
      <c r="C226" s="1" t="s">
        <v>14</v>
      </c>
      <c r="D226" s="1" t="s">
        <v>10649</v>
      </c>
      <c r="E226" s="1"/>
      <c r="F226" s="62"/>
    </row>
    <row r="227" spans="1:6" ht="15.75" thickBot="1" x14ac:dyDescent="0.3">
      <c r="A227" s="10" t="s">
        <v>7556</v>
      </c>
      <c r="B227" s="11" t="s">
        <v>7354</v>
      </c>
      <c r="C227" s="11" t="s">
        <v>4</v>
      </c>
      <c r="D227" s="11" t="s">
        <v>10649</v>
      </c>
      <c r="E227" s="11"/>
      <c r="F227" s="63"/>
    </row>
    <row r="228" spans="1:6" x14ac:dyDescent="0.25">
      <c r="A228" s="13" t="s">
        <v>7557</v>
      </c>
      <c r="B228" s="2" t="s">
        <v>7558</v>
      </c>
      <c r="C228" s="2" t="s">
        <v>14</v>
      </c>
      <c r="D228" s="2"/>
      <c r="E228" s="2"/>
      <c r="F228" s="64"/>
    </row>
    <row r="229" spans="1:6" x14ac:dyDescent="0.25">
      <c r="A229" s="8" t="s">
        <v>7559</v>
      </c>
      <c r="B229" s="1" t="s">
        <v>7560</v>
      </c>
      <c r="C229" s="1" t="s">
        <v>7</v>
      </c>
      <c r="D229" s="1"/>
      <c r="E229" s="1"/>
      <c r="F229" s="62"/>
    </row>
    <row r="230" spans="1:6" x14ac:dyDescent="0.25">
      <c r="A230" s="8" t="s">
        <v>7561</v>
      </c>
      <c r="B230" s="1" t="s">
        <v>7562</v>
      </c>
      <c r="C230" s="1" t="s">
        <v>7</v>
      </c>
      <c r="D230" s="1"/>
      <c r="E230" s="1"/>
      <c r="F230" s="62"/>
    </row>
    <row r="231" spans="1:6" x14ac:dyDescent="0.25">
      <c r="A231" s="8" t="s">
        <v>7563</v>
      </c>
      <c r="B231" s="1" t="s">
        <v>7564</v>
      </c>
      <c r="C231" s="1" t="s">
        <v>7</v>
      </c>
      <c r="D231" s="1"/>
      <c r="E231" s="1"/>
      <c r="F231" s="62"/>
    </row>
    <row r="232" spans="1:6" x14ac:dyDescent="0.25">
      <c r="A232" s="8" t="s">
        <v>7565</v>
      </c>
      <c r="B232" s="1" t="s">
        <v>7566</v>
      </c>
      <c r="C232" s="1" t="s">
        <v>7</v>
      </c>
      <c r="D232" s="1"/>
      <c r="E232" s="1"/>
      <c r="F232" s="62"/>
    </row>
    <row r="233" spans="1:6" x14ac:dyDescent="0.25">
      <c r="A233" s="8" t="s">
        <v>7567</v>
      </c>
      <c r="B233" s="1" t="s">
        <v>7568</v>
      </c>
      <c r="C233" s="1" t="s">
        <v>27</v>
      </c>
      <c r="D233" s="1"/>
      <c r="E233" s="1"/>
      <c r="F233" s="62"/>
    </row>
    <row r="234" spans="1:6" x14ac:dyDescent="0.25">
      <c r="A234" s="8" t="s">
        <v>7569</v>
      </c>
      <c r="B234" s="1" t="s">
        <v>7570</v>
      </c>
      <c r="C234" s="1" t="s">
        <v>7</v>
      </c>
      <c r="D234" s="1"/>
      <c r="E234" s="1"/>
      <c r="F234" s="62"/>
    </row>
    <row r="235" spans="1:6" x14ac:dyDescent="0.25">
      <c r="A235" s="8" t="s">
        <v>7571</v>
      </c>
      <c r="B235" s="1" t="s">
        <v>7572</v>
      </c>
      <c r="C235" s="1" t="s">
        <v>7</v>
      </c>
      <c r="D235" s="1"/>
      <c r="E235" s="1"/>
      <c r="F235" s="62"/>
    </row>
    <row r="236" spans="1:6" x14ac:dyDescent="0.25">
      <c r="A236" s="8" t="s">
        <v>7573</v>
      </c>
      <c r="B236" s="1" t="s">
        <v>7574</v>
      </c>
      <c r="C236" s="1" t="s">
        <v>14</v>
      </c>
      <c r="D236" s="1"/>
      <c r="E236" s="1"/>
      <c r="F236" s="62"/>
    </row>
    <row r="237" spans="1:6" x14ac:dyDescent="0.25">
      <c r="A237" s="8" t="s">
        <v>7575</v>
      </c>
      <c r="B237" s="1" t="s">
        <v>7576</v>
      </c>
      <c r="C237" s="1" t="s">
        <v>7</v>
      </c>
      <c r="D237" s="1"/>
      <c r="E237" s="1"/>
      <c r="F237" s="62"/>
    </row>
    <row r="238" spans="1:6" x14ac:dyDescent="0.25">
      <c r="A238" s="8" t="s">
        <v>7577</v>
      </c>
      <c r="B238" s="1" t="s">
        <v>7578</v>
      </c>
      <c r="C238" s="1" t="s">
        <v>7</v>
      </c>
      <c r="D238" s="1"/>
      <c r="E238" s="1"/>
      <c r="F238" s="62"/>
    </row>
    <row r="239" spans="1:6" x14ac:dyDescent="0.25">
      <c r="A239" s="8" t="s">
        <v>7579</v>
      </c>
      <c r="B239" s="1" t="s">
        <v>7580</v>
      </c>
      <c r="C239" s="1" t="s">
        <v>4</v>
      </c>
      <c r="D239" s="1"/>
      <c r="E239" s="1"/>
      <c r="F239" s="62"/>
    </row>
    <row r="240" spans="1:6" x14ac:dyDescent="0.25">
      <c r="A240" s="8" t="s">
        <v>7579</v>
      </c>
      <c r="B240" s="1" t="s">
        <v>7580</v>
      </c>
      <c r="C240" s="1" t="s">
        <v>4139</v>
      </c>
      <c r="D240" s="1"/>
      <c r="E240" s="1"/>
      <c r="F240" s="62"/>
    </row>
    <row r="241" spans="1:6" x14ac:dyDescent="0.25">
      <c r="A241" s="8" t="s">
        <v>7579</v>
      </c>
      <c r="B241" s="1" t="s">
        <v>7580</v>
      </c>
      <c r="C241" s="1" t="s">
        <v>2618</v>
      </c>
      <c r="D241" s="1"/>
      <c r="E241" s="1"/>
      <c r="F241" s="62"/>
    </row>
    <row r="242" spans="1:6" x14ac:dyDescent="0.25">
      <c r="A242" s="8" t="s">
        <v>7581</v>
      </c>
      <c r="B242" s="1" t="s">
        <v>7582</v>
      </c>
      <c r="C242" s="1" t="s">
        <v>27</v>
      </c>
      <c r="D242" s="1"/>
      <c r="E242" s="1"/>
      <c r="F242" s="62"/>
    </row>
    <row r="243" spans="1:6" x14ac:dyDescent="0.25">
      <c r="A243" s="8" t="s">
        <v>7583</v>
      </c>
      <c r="B243" s="1" t="s">
        <v>7584</v>
      </c>
      <c r="C243" s="1" t="s">
        <v>14</v>
      </c>
      <c r="D243" s="1"/>
      <c r="E243" s="1"/>
      <c r="F243" s="62"/>
    </row>
    <row r="244" spans="1:6" x14ac:dyDescent="0.25">
      <c r="A244" s="8" t="s">
        <v>7585</v>
      </c>
      <c r="B244" s="1" t="s">
        <v>7586</v>
      </c>
      <c r="C244" s="1" t="s">
        <v>7</v>
      </c>
      <c r="D244" s="1"/>
      <c r="E244" s="1"/>
      <c r="F244" s="62"/>
    </row>
    <row r="245" spans="1:6" x14ac:dyDescent="0.25">
      <c r="A245" s="8" t="s">
        <v>7587</v>
      </c>
      <c r="B245" s="1" t="s">
        <v>7588</v>
      </c>
      <c r="C245" s="1" t="s">
        <v>27</v>
      </c>
      <c r="D245" s="1"/>
      <c r="E245" s="1"/>
      <c r="F245" s="62"/>
    </row>
    <row r="246" spans="1:6" x14ac:dyDescent="0.25">
      <c r="A246" s="8" t="s">
        <v>7589</v>
      </c>
      <c r="B246" s="1" t="s">
        <v>7590</v>
      </c>
      <c r="C246" s="1" t="s">
        <v>7</v>
      </c>
      <c r="D246" s="1"/>
      <c r="E246" s="1"/>
      <c r="F246" s="62"/>
    </row>
    <row r="247" spans="1:6" x14ac:dyDescent="0.25">
      <c r="A247" s="8" t="s">
        <v>7591</v>
      </c>
      <c r="B247" s="1" t="s">
        <v>7592</v>
      </c>
      <c r="C247" s="1" t="s">
        <v>14</v>
      </c>
      <c r="D247" s="1"/>
      <c r="E247" s="1"/>
      <c r="F247" s="62"/>
    </row>
    <row r="248" spans="1:6" x14ac:dyDescent="0.25">
      <c r="A248" s="8" t="s">
        <v>7593</v>
      </c>
      <c r="B248" s="1" t="s">
        <v>7594</v>
      </c>
      <c r="C248" s="1" t="s">
        <v>7</v>
      </c>
      <c r="D248" s="1"/>
      <c r="E248" s="1"/>
      <c r="F248" s="62"/>
    </row>
    <row r="249" spans="1:6" x14ac:dyDescent="0.25">
      <c r="A249" s="8" t="s">
        <v>7595</v>
      </c>
      <c r="B249" s="1" t="s">
        <v>7596</v>
      </c>
      <c r="C249" s="1" t="s">
        <v>27</v>
      </c>
      <c r="D249" s="1"/>
      <c r="E249" s="1"/>
      <c r="F249" s="62"/>
    </row>
    <row r="250" spans="1:6" x14ac:dyDescent="0.25">
      <c r="A250" s="8" t="s">
        <v>7597</v>
      </c>
      <c r="B250" s="1" t="s">
        <v>7598</v>
      </c>
      <c r="C250" s="1" t="s">
        <v>4</v>
      </c>
      <c r="D250" s="1"/>
      <c r="E250" s="1"/>
      <c r="F250" s="62"/>
    </row>
    <row r="251" spans="1:6" x14ac:dyDescent="0.25">
      <c r="A251" s="8" t="s">
        <v>7597</v>
      </c>
      <c r="B251" s="1" t="s">
        <v>7598</v>
      </c>
      <c r="C251" s="1" t="s">
        <v>2618</v>
      </c>
      <c r="D251" s="1"/>
      <c r="E251" s="1"/>
      <c r="F251" s="62"/>
    </row>
    <row r="252" spans="1:6" x14ac:dyDescent="0.25">
      <c r="A252" s="8" t="s">
        <v>7599</v>
      </c>
      <c r="B252" s="1" t="s">
        <v>7600</v>
      </c>
      <c r="C252" s="1" t="s">
        <v>27</v>
      </c>
      <c r="D252" s="1"/>
      <c r="E252" s="1"/>
      <c r="F252" s="62"/>
    </row>
    <row r="253" spans="1:6" x14ac:dyDescent="0.25">
      <c r="A253" s="8" t="s">
        <v>7601</v>
      </c>
      <c r="B253" s="1" t="s">
        <v>7602</v>
      </c>
      <c r="C253" s="1" t="s">
        <v>7</v>
      </c>
      <c r="D253" s="1"/>
      <c r="E253" s="1"/>
      <c r="F253" s="62"/>
    </row>
    <row r="254" spans="1:6" x14ac:dyDescent="0.25">
      <c r="A254" s="8" t="s">
        <v>7603</v>
      </c>
      <c r="B254" s="1" t="s">
        <v>7604</v>
      </c>
      <c r="C254" s="1" t="s">
        <v>27</v>
      </c>
      <c r="D254" s="1"/>
      <c r="E254" s="1"/>
      <c r="F254" s="62"/>
    </row>
    <row r="255" spans="1:6" x14ac:dyDescent="0.25">
      <c r="A255" s="8" t="s">
        <v>7605</v>
      </c>
      <c r="B255" s="1" t="s">
        <v>7606</v>
      </c>
      <c r="C255" s="1" t="s">
        <v>14</v>
      </c>
      <c r="D255" s="1"/>
      <c r="E255" s="1"/>
      <c r="F255" s="62"/>
    </row>
    <row r="256" spans="1:6" x14ac:dyDescent="0.25">
      <c r="A256" s="8" t="s">
        <v>7607</v>
      </c>
      <c r="B256" s="1" t="s">
        <v>7608</v>
      </c>
      <c r="C256" s="1" t="s">
        <v>7</v>
      </c>
      <c r="D256" s="1"/>
      <c r="E256" s="1"/>
      <c r="F256" s="62"/>
    </row>
    <row r="257" spans="1:6" x14ac:dyDescent="0.25">
      <c r="A257" s="8" t="s">
        <v>7609</v>
      </c>
      <c r="B257" s="1" t="s">
        <v>7610</v>
      </c>
      <c r="C257" s="1" t="s">
        <v>4</v>
      </c>
      <c r="D257" s="1"/>
      <c r="E257" s="1"/>
      <c r="F257" s="62"/>
    </row>
    <row r="258" spans="1:6" x14ac:dyDescent="0.25">
      <c r="A258" s="8" t="s">
        <v>7609</v>
      </c>
      <c r="B258" s="1" t="s">
        <v>7610</v>
      </c>
      <c r="C258" s="1" t="s">
        <v>2618</v>
      </c>
      <c r="D258" s="1"/>
      <c r="E258" s="1"/>
      <c r="F258" s="62"/>
    </row>
    <row r="259" spans="1:6" x14ac:dyDescent="0.25">
      <c r="A259" s="8" t="s">
        <v>7611</v>
      </c>
      <c r="B259" s="1" t="s">
        <v>7612</v>
      </c>
      <c r="C259" s="1" t="s">
        <v>27</v>
      </c>
      <c r="D259" s="1"/>
      <c r="E259" s="1"/>
      <c r="F259" s="62"/>
    </row>
    <row r="260" spans="1:6" x14ac:dyDescent="0.25">
      <c r="A260" s="8" t="s">
        <v>7613</v>
      </c>
      <c r="B260" s="1" t="s">
        <v>7614</v>
      </c>
      <c r="C260" s="1" t="s">
        <v>7</v>
      </c>
      <c r="D260" s="1"/>
      <c r="E260" s="1"/>
      <c r="F260" s="62"/>
    </row>
    <row r="261" spans="1:6" x14ac:dyDescent="0.25">
      <c r="A261" s="8" t="s">
        <v>7615</v>
      </c>
      <c r="B261" s="1" t="s">
        <v>7616</v>
      </c>
      <c r="C261" s="1" t="s">
        <v>7</v>
      </c>
      <c r="D261" s="1"/>
      <c r="E261" s="1"/>
      <c r="F261" s="62"/>
    </row>
    <row r="262" spans="1:6" x14ac:dyDescent="0.25">
      <c r="A262" s="8" t="s">
        <v>7617</v>
      </c>
      <c r="B262" s="1" t="s">
        <v>7618</v>
      </c>
      <c r="C262" s="1" t="s">
        <v>7</v>
      </c>
      <c r="D262" s="1"/>
      <c r="E262" s="1"/>
      <c r="F262" s="62"/>
    </row>
    <row r="263" spans="1:6" x14ac:dyDescent="0.25">
      <c r="A263" s="8" t="s">
        <v>7619</v>
      </c>
      <c r="B263" s="1" t="s">
        <v>7620</v>
      </c>
      <c r="C263" s="1" t="s">
        <v>7</v>
      </c>
      <c r="D263" s="1"/>
      <c r="E263" s="1"/>
      <c r="F263" s="62"/>
    </row>
    <row r="264" spans="1:6" x14ac:dyDescent="0.25">
      <c r="A264" s="8" t="s">
        <v>7621</v>
      </c>
      <c r="B264" s="1" t="s">
        <v>7622</v>
      </c>
      <c r="C264" s="1" t="s">
        <v>7</v>
      </c>
      <c r="D264" s="1"/>
      <c r="E264" s="1"/>
      <c r="F264" s="62"/>
    </row>
    <row r="265" spans="1:6" x14ac:dyDescent="0.25">
      <c r="A265" s="8" t="s">
        <v>7623</v>
      </c>
      <c r="B265" s="1" t="s">
        <v>7624</v>
      </c>
      <c r="C265" s="1" t="s">
        <v>14</v>
      </c>
      <c r="D265" s="1"/>
      <c r="E265" s="1"/>
      <c r="F265" s="62"/>
    </row>
    <row r="266" spans="1:6" x14ac:dyDescent="0.25">
      <c r="A266" s="8" t="s">
        <v>7625</v>
      </c>
      <c r="B266" s="1" t="s">
        <v>7626</v>
      </c>
      <c r="C266" s="1" t="s">
        <v>27</v>
      </c>
      <c r="D266" s="1"/>
      <c r="E266" s="1"/>
      <c r="F266" s="62"/>
    </row>
    <row r="267" spans="1:6" x14ac:dyDescent="0.25">
      <c r="A267" s="8" t="s">
        <v>7627</v>
      </c>
      <c r="B267" s="1" t="s">
        <v>7628</v>
      </c>
      <c r="C267" s="1" t="s">
        <v>7</v>
      </c>
      <c r="D267" s="1"/>
      <c r="E267" s="1"/>
      <c r="F267" s="62"/>
    </row>
    <row r="268" spans="1:6" x14ac:dyDescent="0.25">
      <c r="A268" s="8" t="s">
        <v>7629</v>
      </c>
      <c r="B268" s="1" t="s">
        <v>7630</v>
      </c>
      <c r="C268" s="1" t="s">
        <v>7</v>
      </c>
      <c r="D268" s="1"/>
      <c r="E268" s="1"/>
      <c r="F268" s="62"/>
    </row>
    <row r="269" spans="1:6" x14ac:dyDescent="0.25">
      <c r="A269" s="8" t="s">
        <v>7631</v>
      </c>
      <c r="B269" s="1" t="s">
        <v>7632</v>
      </c>
      <c r="C269" s="1" t="s">
        <v>1</v>
      </c>
      <c r="D269" s="1"/>
      <c r="E269" s="1"/>
      <c r="F269" s="62"/>
    </row>
    <row r="270" spans="1:6" x14ac:dyDescent="0.25">
      <c r="A270" s="8" t="s">
        <v>7633</v>
      </c>
      <c r="B270" s="1" t="s">
        <v>7634</v>
      </c>
      <c r="C270" s="1" t="s">
        <v>27</v>
      </c>
      <c r="D270" s="1"/>
      <c r="E270" s="1"/>
      <c r="F270" s="62"/>
    </row>
    <row r="271" spans="1:6" x14ac:dyDescent="0.25">
      <c r="A271" s="8" t="s">
        <v>7635</v>
      </c>
      <c r="B271" s="1" t="s">
        <v>7636</v>
      </c>
      <c r="C271" s="1" t="s">
        <v>14</v>
      </c>
      <c r="D271" s="1"/>
      <c r="E271" s="1"/>
      <c r="F271" s="62"/>
    </row>
    <row r="272" spans="1:6" x14ac:dyDescent="0.25">
      <c r="A272" s="8" t="s">
        <v>7637</v>
      </c>
      <c r="B272" s="1" t="s">
        <v>7638</v>
      </c>
      <c r="C272" s="1" t="s">
        <v>14</v>
      </c>
      <c r="D272" s="1"/>
      <c r="E272" s="1"/>
      <c r="F272" s="62"/>
    </row>
    <row r="273" spans="1:6" x14ac:dyDescent="0.25">
      <c r="A273" s="8" t="s">
        <v>7639</v>
      </c>
      <c r="B273" s="1" t="s">
        <v>7640</v>
      </c>
      <c r="C273" s="1" t="s">
        <v>4</v>
      </c>
      <c r="D273" s="1"/>
      <c r="E273" s="1"/>
      <c r="F273" s="62"/>
    </row>
    <row r="274" spans="1:6" x14ac:dyDescent="0.25">
      <c r="A274" s="8" t="s">
        <v>7639</v>
      </c>
      <c r="B274" s="1" t="s">
        <v>7640</v>
      </c>
      <c r="C274" s="1" t="s">
        <v>2618</v>
      </c>
      <c r="D274" s="1"/>
      <c r="E274" s="1"/>
      <c r="F274" s="62"/>
    </row>
    <row r="275" spans="1:6" x14ac:dyDescent="0.25">
      <c r="A275" s="8" t="s">
        <v>7641</v>
      </c>
      <c r="B275" s="1" t="s">
        <v>7642</v>
      </c>
      <c r="C275" s="1" t="s">
        <v>14</v>
      </c>
      <c r="D275" s="1"/>
      <c r="E275" s="1"/>
      <c r="F275" s="62"/>
    </row>
    <row r="276" spans="1:6" x14ac:dyDescent="0.25">
      <c r="A276" s="8" t="s">
        <v>7643</v>
      </c>
      <c r="B276" s="1" t="s">
        <v>7644</v>
      </c>
      <c r="C276" s="1" t="s">
        <v>4</v>
      </c>
      <c r="D276" s="1"/>
      <c r="E276" s="1"/>
      <c r="F276" s="62"/>
    </row>
    <row r="277" spans="1:6" x14ac:dyDescent="0.25">
      <c r="A277" s="8" t="s">
        <v>7643</v>
      </c>
      <c r="B277" s="1" t="s">
        <v>7644</v>
      </c>
      <c r="C277" s="1" t="s">
        <v>2618</v>
      </c>
      <c r="D277" s="1"/>
      <c r="E277" s="1"/>
      <c r="F277" s="62"/>
    </row>
    <row r="278" spans="1:6" x14ac:dyDescent="0.25">
      <c r="A278" s="8" t="s">
        <v>7645</v>
      </c>
      <c r="B278" s="1" t="s">
        <v>7646</v>
      </c>
      <c r="C278" s="1" t="s">
        <v>4</v>
      </c>
      <c r="D278" s="1"/>
      <c r="E278" s="1"/>
      <c r="F278" s="62"/>
    </row>
    <row r="279" spans="1:6" x14ac:dyDescent="0.25">
      <c r="A279" s="8" t="s">
        <v>7645</v>
      </c>
      <c r="B279" s="1" t="s">
        <v>7646</v>
      </c>
      <c r="C279" s="1" t="s">
        <v>2618</v>
      </c>
      <c r="D279" s="1"/>
      <c r="E279" s="1"/>
      <c r="F279" s="62"/>
    </row>
    <row r="280" spans="1:6" x14ac:dyDescent="0.25">
      <c r="A280" s="8" t="s">
        <v>7647</v>
      </c>
      <c r="B280" s="1" t="s">
        <v>7648</v>
      </c>
      <c r="C280" s="1" t="s">
        <v>7</v>
      </c>
      <c r="D280" s="1"/>
      <c r="E280" s="1"/>
      <c r="F280" s="62"/>
    </row>
    <row r="281" spans="1:6" x14ac:dyDescent="0.25">
      <c r="A281" s="8" t="s">
        <v>7649</v>
      </c>
      <c r="B281" s="1" t="s">
        <v>7650</v>
      </c>
      <c r="C281" s="1" t="s">
        <v>7</v>
      </c>
      <c r="D281" s="1"/>
      <c r="E281" s="1"/>
      <c r="F281" s="62"/>
    </row>
    <row r="282" spans="1:6" x14ac:dyDescent="0.25">
      <c r="A282" s="8" t="s">
        <v>7651</v>
      </c>
      <c r="B282" s="1" t="s">
        <v>7652</v>
      </c>
      <c r="C282" s="1" t="s">
        <v>7</v>
      </c>
      <c r="D282" s="1"/>
      <c r="E282" s="1"/>
      <c r="F282" s="62"/>
    </row>
    <row r="283" spans="1:6" x14ac:dyDescent="0.25">
      <c r="A283" s="8" t="s">
        <v>7653</v>
      </c>
      <c r="B283" s="1" t="s">
        <v>7654</v>
      </c>
      <c r="C283" s="1" t="s">
        <v>7</v>
      </c>
      <c r="D283" s="1"/>
      <c r="E283" s="1"/>
      <c r="F283" s="62"/>
    </row>
    <row r="284" spans="1:6" x14ac:dyDescent="0.25">
      <c r="A284" s="8" t="s">
        <v>7655</v>
      </c>
      <c r="B284" s="1" t="s">
        <v>7656</v>
      </c>
      <c r="C284" s="1" t="s">
        <v>4</v>
      </c>
      <c r="D284" s="1"/>
      <c r="E284" s="1"/>
      <c r="F284" s="62"/>
    </row>
    <row r="285" spans="1:6" x14ac:dyDescent="0.25">
      <c r="A285" s="8" t="s">
        <v>7655</v>
      </c>
      <c r="B285" s="1" t="s">
        <v>7656</v>
      </c>
      <c r="C285" s="1" t="s">
        <v>2618</v>
      </c>
      <c r="D285" s="1"/>
      <c r="E285" s="1"/>
      <c r="F285" s="62"/>
    </row>
    <row r="286" spans="1:6" x14ac:dyDescent="0.25">
      <c r="A286" s="8" t="s">
        <v>7657</v>
      </c>
      <c r="B286" s="1" t="s">
        <v>7658</v>
      </c>
      <c r="C286" s="1" t="s">
        <v>4</v>
      </c>
      <c r="D286" s="1"/>
      <c r="E286" s="1"/>
      <c r="F286" s="62"/>
    </row>
    <row r="287" spans="1:6" x14ac:dyDescent="0.25">
      <c r="A287" s="8" t="s">
        <v>7657</v>
      </c>
      <c r="B287" s="1" t="s">
        <v>7658</v>
      </c>
      <c r="C287" s="1" t="s">
        <v>2618</v>
      </c>
      <c r="D287" s="1"/>
      <c r="E287" s="1"/>
      <c r="F287" s="62"/>
    </row>
    <row r="288" spans="1:6" x14ac:dyDescent="0.25">
      <c r="A288" s="8" t="s">
        <v>7659</v>
      </c>
      <c r="B288" s="1" t="s">
        <v>7660</v>
      </c>
      <c r="C288" s="1" t="s">
        <v>7</v>
      </c>
      <c r="D288" s="1"/>
      <c r="E288" s="1"/>
      <c r="F288" s="62"/>
    </row>
    <row r="289" spans="1:6" x14ac:dyDescent="0.25">
      <c r="A289" s="8" t="s">
        <v>7661</v>
      </c>
      <c r="B289" s="1" t="s">
        <v>7662</v>
      </c>
      <c r="C289" s="1" t="s">
        <v>27</v>
      </c>
      <c r="D289" s="1"/>
      <c r="E289" s="1"/>
      <c r="F289" s="62"/>
    </row>
    <row r="290" spans="1:6" x14ac:dyDescent="0.25">
      <c r="A290" s="8" t="s">
        <v>7663</v>
      </c>
      <c r="B290" s="1" t="s">
        <v>7664</v>
      </c>
      <c r="C290" s="1" t="s">
        <v>7</v>
      </c>
      <c r="D290" s="1"/>
      <c r="E290" s="1"/>
      <c r="F290" s="62"/>
    </row>
    <row r="291" spans="1:6" x14ac:dyDescent="0.25">
      <c r="A291" s="8" t="s">
        <v>7665</v>
      </c>
      <c r="B291" s="1" t="s">
        <v>7666</v>
      </c>
      <c r="C291" s="1" t="s">
        <v>7</v>
      </c>
      <c r="D291" s="1"/>
      <c r="E291" s="1"/>
      <c r="F291" s="62"/>
    </row>
    <row r="292" spans="1:6" x14ac:dyDescent="0.25">
      <c r="A292" s="8" t="s">
        <v>7667</v>
      </c>
      <c r="B292" s="1" t="s">
        <v>7668</v>
      </c>
      <c r="C292" s="1" t="s">
        <v>7</v>
      </c>
      <c r="D292" s="1"/>
      <c r="E292" s="1"/>
      <c r="F292" s="62"/>
    </row>
    <row r="293" spans="1:6" x14ac:dyDescent="0.25">
      <c r="A293" s="8" t="s">
        <v>7669</v>
      </c>
      <c r="B293" s="1" t="s">
        <v>7670</v>
      </c>
      <c r="C293" s="1" t="s">
        <v>14</v>
      </c>
      <c r="D293" s="1"/>
      <c r="E293" s="1"/>
      <c r="F293" s="62"/>
    </row>
    <row r="294" spans="1:6" x14ac:dyDescent="0.25">
      <c r="A294" s="8" t="s">
        <v>7671</v>
      </c>
      <c r="B294" s="1" t="s">
        <v>7672</v>
      </c>
      <c r="C294" s="1" t="s">
        <v>1</v>
      </c>
      <c r="D294" s="1"/>
      <c r="E294" s="1"/>
      <c r="F294" s="62"/>
    </row>
    <row r="295" spans="1:6" x14ac:dyDescent="0.25">
      <c r="A295" s="8" t="s">
        <v>7673</v>
      </c>
      <c r="B295" s="1" t="s">
        <v>7674</v>
      </c>
      <c r="C295" s="1" t="s">
        <v>27</v>
      </c>
      <c r="D295" s="1"/>
      <c r="E295" s="1"/>
      <c r="F295" s="62"/>
    </row>
    <row r="296" spans="1:6" x14ac:dyDescent="0.25">
      <c r="A296" s="8" t="s">
        <v>7675</v>
      </c>
      <c r="B296" s="1" t="s">
        <v>7676</v>
      </c>
      <c r="C296" s="1" t="s">
        <v>7</v>
      </c>
      <c r="D296" s="1"/>
      <c r="E296" s="1"/>
      <c r="F296" s="62"/>
    </row>
    <row r="297" spans="1:6" x14ac:dyDescent="0.25">
      <c r="A297" s="8" t="s">
        <v>7677</v>
      </c>
      <c r="B297" s="1" t="s">
        <v>7678</v>
      </c>
      <c r="C297" s="1" t="s">
        <v>7</v>
      </c>
      <c r="D297" s="1"/>
      <c r="E297" s="1"/>
      <c r="F297" s="62"/>
    </row>
    <row r="298" spans="1:6" x14ac:dyDescent="0.25">
      <c r="A298" s="8" t="s">
        <v>7679</v>
      </c>
      <c r="B298" s="1" t="s">
        <v>7680</v>
      </c>
      <c r="C298" s="1" t="s">
        <v>7</v>
      </c>
      <c r="D298" s="1"/>
      <c r="E298" s="1"/>
      <c r="F298" s="62"/>
    </row>
    <row r="299" spans="1:6" x14ac:dyDescent="0.25">
      <c r="A299" s="8" t="s">
        <v>7681</v>
      </c>
      <c r="B299" s="1" t="s">
        <v>7682</v>
      </c>
      <c r="C299" s="1" t="s">
        <v>7</v>
      </c>
      <c r="D299" s="1"/>
      <c r="E299" s="1"/>
      <c r="F299" s="62"/>
    </row>
    <row r="300" spans="1:6" x14ac:dyDescent="0.25">
      <c r="A300" s="8" t="s">
        <v>7683</v>
      </c>
      <c r="B300" s="1" t="s">
        <v>7684</v>
      </c>
      <c r="C300" s="1" t="s">
        <v>7</v>
      </c>
      <c r="D300" s="1"/>
      <c r="E300" s="1"/>
      <c r="F300" s="62"/>
    </row>
    <row r="301" spans="1:6" x14ac:dyDescent="0.25">
      <c r="A301" s="8" t="s">
        <v>7685</v>
      </c>
      <c r="B301" s="1" t="s">
        <v>7686</v>
      </c>
      <c r="C301" s="1" t="s">
        <v>7</v>
      </c>
      <c r="D301" s="1"/>
      <c r="E301" s="1"/>
      <c r="F301" s="62"/>
    </row>
    <row r="302" spans="1:6" x14ac:dyDescent="0.25">
      <c r="A302" s="8" t="s">
        <v>7687</v>
      </c>
      <c r="B302" s="1" t="s">
        <v>7688</v>
      </c>
      <c r="C302" s="1" t="s">
        <v>7</v>
      </c>
      <c r="D302" s="1"/>
      <c r="E302" s="1"/>
      <c r="F302" s="62"/>
    </row>
    <row r="303" spans="1:6" x14ac:dyDescent="0.25">
      <c r="A303" s="8" t="s">
        <v>7689</v>
      </c>
      <c r="B303" s="1" t="s">
        <v>7690</v>
      </c>
      <c r="C303" s="1" t="s">
        <v>27</v>
      </c>
      <c r="D303" s="1"/>
      <c r="E303" s="1"/>
      <c r="F303" s="62"/>
    </row>
    <row r="304" spans="1:6" x14ac:dyDescent="0.25">
      <c r="A304" s="8" t="s">
        <v>7691</v>
      </c>
      <c r="B304" s="1" t="s">
        <v>7692</v>
      </c>
      <c r="C304" s="1" t="s">
        <v>7</v>
      </c>
      <c r="D304" s="1"/>
      <c r="E304" s="1"/>
      <c r="F304" s="62"/>
    </row>
    <row r="305" spans="1:6" x14ac:dyDescent="0.25">
      <c r="A305" s="8" t="s">
        <v>7693</v>
      </c>
      <c r="B305" s="1" t="s">
        <v>7694</v>
      </c>
      <c r="C305" s="1" t="s">
        <v>7</v>
      </c>
      <c r="D305" s="1"/>
      <c r="E305" s="1"/>
      <c r="F305" s="62"/>
    </row>
    <row r="306" spans="1:6" x14ac:dyDescent="0.25">
      <c r="A306" s="8" t="s">
        <v>7695</v>
      </c>
      <c r="B306" s="1" t="s">
        <v>7696</v>
      </c>
      <c r="C306" s="1" t="s">
        <v>7</v>
      </c>
      <c r="D306" s="1"/>
      <c r="E306" s="1"/>
      <c r="F306" s="62"/>
    </row>
    <row r="307" spans="1:6" x14ac:dyDescent="0.25">
      <c r="A307" s="8" t="s">
        <v>7697</v>
      </c>
      <c r="B307" s="1" t="s">
        <v>7698</v>
      </c>
      <c r="C307" s="1" t="s">
        <v>7</v>
      </c>
      <c r="D307" s="1"/>
      <c r="E307" s="1"/>
      <c r="F307" s="62"/>
    </row>
    <row r="308" spans="1:6" x14ac:dyDescent="0.25">
      <c r="A308" s="8" t="s">
        <v>7699</v>
      </c>
      <c r="B308" s="1" t="s">
        <v>7700</v>
      </c>
      <c r="C308" s="1" t="s">
        <v>7</v>
      </c>
      <c r="D308" s="1"/>
      <c r="E308" s="1"/>
      <c r="F308" s="62"/>
    </row>
    <row r="309" spans="1:6" x14ac:dyDescent="0.25">
      <c r="A309" s="8" t="s">
        <v>7701</v>
      </c>
      <c r="B309" s="1" t="s">
        <v>7702</v>
      </c>
      <c r="C309" s="1" t="s">
        <v>7</v>
      </c>
      <c r="D309" s="1"/>
      <c r="E309" s="1"/>
      <c r="F309" s="62"/>
    </row>
    <row r="310" spans="1:6" x14ac:dyDescent="0.25">
      <c r="A310" s="8" t="s">
        <v>7703</v>
      </c>
      <c r="B310" s="1" t="s">
        <v>7704</v>
      </c>
      <c r="C310" s="1" t="s">
        <v>7</v>
      </c>
      <c r="D310" s="1"/>
      <c r="E310" s="1"/>
      <c r="F310" s="62"/>
    </row>
    <row r="311" spans="1:6" x14ac:dyDescent="0.25">
      <c r="A311" s="8" t="s">
        <v>7705</v>
      </c>
      <c r="B311" s="1" t="s">
        <v>7706</v>
      </c>
      <c r="C311" s="1" t="s">
        <v>7</v>
      </c>
      <c r="D311" s="1"/>
      <c r="E311" s="1"/>
      <c r="F311" s="62"/>
    </row>
    <row r="312" spans="1:6" x14ac:dyDescent="0.25">
      <c r="A312" s="8" t="s">
        <v>7707</v>
      </c>
      <c r="B312" s="1" t="s">
        <v>7708</v>
      </c>
      <c r="C312" s="1" t="s">
        <v>14</v>
      </c>
      <c r="D312" s="1"/>
      <c r="E312" s="1"/>
      <c r="F312" s="62"/>
    </row>
    <row r="313" spans="1:6" x14ac:dyDescent="0.25">
      <c r="A313" s="8" t="s">
        <v>7709</v>
      </c>
      <c r="B313" s="1" t="s">
        <v>7710</v>
      </c>
      <c r="C313" s="1" t="s">
        <v>27</v>
      </c>
      <c r="D313" s="1"/>
      <c r="E313" s="1"/>
      <c r="F313" s="62"/>
    </row>
    <row r="314" spans="1:6" x14ac:dyDescent="0.25">
      <c r="A314" s="8" t="s">
        <v>7711</v>
      </c>
      <c r="B314" s="1" t="s">
        <v>7712</v>
      </c>
      <c r="C314" s="1" t="s">
        <v>7</v>
      </c>
      <c r="D314" s="1"/>
      <c r="E314" s="1"/>
      <c r="F314" s="62"/>
    </row>
    <row r="315" spans="1:6" x14ac:dyDescent="0.25">
      <c r="A315" s="8" t="s">
        <v>7713</v>
      </c>
      <c r="B315" s="1" t="s">
        <v>7714</v>
      </c>
      <c r="C315" s="1" t="s">
        <v>27</v>
      </c>
      <c r="D315" s="1"/>
      <c r="E315" s="1"/>
      <c r="F315" s="62"/>
    </row>
    <row r="316" spans="1:6" x14ac:dyDescent="0.25">
      <c r="A316" s="8" t="s">
        <v>7715</v>
      </c>
      <c r="B316" s="1" t="s">
        <v>7716</v>
      </c>
      <c r="C316" s="1" t="s">
        <v>27</v>
      </c>
      <c r="D316" s="1"/>
      <c r="E316" s="1"/>
      <c r="F316" s="62"/>
    </row>
    <row r="317" spans="1:6" x14ac:dyDescent="0.25">
      <c r="A317" s="8" t="s">
        <v>7717</v>
      </c>
      <c r="B317" s="1" t="s">
        <v>7718</v>
      </c>
      <c r="C317" s="1" t="s">
        <v>7</v>
      </c>
      <c r="D317" s="1"/>
      <c r="E317" s="1"/>
      <c r="F317" s="62"/>
    </row>
    <row r="318" spans="1:6" x14ac:dyDescent="0.25">
      <c r="A318" s="8" t="s">
        <v>7719</v>
      </c>
      <c r="B318" s="1" t="s">
        <v>7720</v>
      </c>
      <c r="C318" s="1" t="s">
        <v>14</v>
      </c>
      <c r="D318" s="1"/>
      <c r="E318" s="1"/>
      <c r="F318" s="62"/>
    </row>
    <row r="319" spans="1:6" x14ac:dyDescent="0.25">
      <c r="A319" s="8" t="s">
        <v>7721</v>
      </c>
      <c r="B319" s="1" t="s">
        <v>7722</v>
      </c>
      <c r="C319" s="1" t="s">
        <v>27</v>
      </c>
      <c r="D319" s="1"/>
      <c r="E319" s="1"/>
      <c r="F319" s="62"/>
    </row>
    <row r="320" spans="1:6" x14ac:dyDescent="0.25">
      <c r="A320" s="8" t="s">
        <v>7723</v>
      </c>
      <c r="B320" s="1" t="s">
        <v>7724</v>
      </c>
      <c r="C320" s="1" t="s">
        <v>1</v>
      </c>
      <c r="D320" s="1"/>
      <c r="E320" s="1"/>
      <c r="F320" s="62"/>
    </row>
    <row r="321" spans="1:6" x14ac:dyDescent="0.25">
      <c r="A321" s="8" t="s">
        <v>7725</v>
      </c>
      <c r="B321" s="1" t="s">
        <v>7726</v>
      </c>
      <c r="C321" s="1" t="s">
        <v>1</v>
      </c>
      <c r="D321" s="1"/>
      <c r="E321" s="1"/>
      <c r="F321" s="62"/>
    </row>
    <row r="322" spans="1:6" x14ac:dyDescent="0.25">
      <c r="A322" s="8" t="s">
        <v>7727</v>
      </c>
      <c r="B322" s="1" t="s">
        <v>7728</v>
      </c>
      <c r="C322" s="1" t="s">
        <v>4</v>
      </c>
      <c r="D322" s="1"/>
      <c r="E322" s="1"/>
      <c r="F322" s="62"/>
    </row>
    <row r="323" spans="1:6" x14ac:dyDescent="0.25">
      <c r="A323" s="8" t="s">
        <v>7727</v>
      </c>
      <c r="B323" s="1" t="s">
        <v>7728</v>
      </c>
      <c r="C323" s="1" t="s">
        <v>2618</v>
      </c>
      <c r="D323" s="1"/>
      <c r="E323" s="1"/>
      <c r="F323" s="62"/>
    </row>
    <row r="324" spans="1:6" x14ac:dyDescent="0.25">
      <c r="A324" s="8" t="s">
        <v>7729</v>
      </c>
      <c r="B324" s="1" t="s">
        <v>7730</v>
      </c>
      <c r="C324" s="1" t="s">
        <v>1</v>
      </c>
      <c r="D324" s="1"/>
      <c r="E324" s="1"/>
      <c r="F324" s="62"/>
    </row>
    <row r="325" spans="1:6" x14ac:dyDescent="0.25">
      <c r="A325" s="8" t="s">
        <v>7731</v>
      </c>
      <c r="B325" s="1" t="s">
        <v>7732</v>
      </c>
      <c r="C325" s="1" t="s">
        <v>1</v>
      </c>
      <c r="D325" s="1"/>
      <c r="E325" s="1"/>
      <c r="F325" s="62"/>
    </row>
    <row r="326" spans="1:6" x14ac:dyDescent="0.25">
      <c r="A326" s="8" t="s">
        <v>7733</v>
      </c>
      <c r="B326" s="1" t="s">
        <v>7734</v>
      </c>
      <c r="C326" s="1" t="s">
        <v>27</v>
      </c>
      <c r="D326" s="1"/>
      <c r="E326" s="1"/>
      <c r="F326" s="62"/>
    </row>
    <row r="327" spans="1:6" x14ac:dyDescent="0.25">
      <c r="A327" s="8" t="s">
        <v>7735</v>
      </c>
      <c r="B327" s="1" t="s">
        <v>7736</v>
      </c>
      <c r="C327" s="1" t="s">
        <v>1</v>
      </c>
      <c r="D327" s="1"/>
      <c r="E327" s="1"/>
      <c r="F327" s="62"/>
    </row>
    <row r="328" spans="1:6" x14ac:dyDescent="0.25">
      <c r="A328" s="8" t="s">
        <v>7737</v>
      </c>
      <c r="B328" s="1" t="s">
        <v>7738</v>
      </c>
      <c r="C328" s="1" t="s">
        <v>4</v>
      </c>
      <c r="D328" s="1"/>
      <c r="E328" s="1"/>
      <c r="F328" s="62"/>
    </row>
    <row r="329" spans="1:6" x14ac:dyDescent="0.25">
      <c r="A329" s="8" t="s">
        <v>7737</v>
      </c>
      <c r="B329" s="1" t="s">
        <v>7738</v>
      </c>
      <c r="C329" s="1" t="s">
        <v>2618</v>
      </c>
      <c r="D329" s="1"/>
      <c r="E329" s="1"/>
      <c r="F329" s="62"/>
    </row>
    <row r="330" spans="1:6" x14ac:dyDescent="0.25">
      <c r="A330" s="8" t="s">
        <v>7739</v>
      </c>
      <c r="B330" s="1" t="s">
        <v>7740</v>
      </c>
      <c r="C330" s="1" t="s">
        <v>7</v>
      </c>
      <c r="D330" s="1"/>
      <c r="E330" s="1"/>
      <c r="F330" s="62"/>
    </row>
    <row r="331" spans="1:6" x14ac:dyDescent="0.25">
      <c r="A331" s="8" t="s">
        <v>7741</v>
      </c>
      <c r="B331" s="1" t="s">
        <v>7742</v>
      </c>
      <c r="C331" s="1" t="s">
        <v>7</v>
      </c>
      <c r="D331" s="1"/>
      <c r="E331" s="1"/>
      <c r="F331" s="62"/>
    </row>
    <row r="332" spans="1:6" x14ac:dyDescent="0.25">
      <c r="A332" s="8" t="s">
        <v>7743</v>
      </c>
      <c r="B332" s="1" t="s">
        <v>7744</v>
      </c>
      <c r="C332" s="1" t="s">
        <v>14</v>
      </c>
      <c r="D332" s="1"/>
      <c r="E332" s="1"/>
      <c r="F332" s="62"/>
    </row>
    <row r="333" spans="1:6" x14ac:dyDescent="0.25">
      <c r="A333" s="8" t="s">
        <v>7745</v>
      </c>
      <c r="B333" s="1" t="s">
        <v>7746</v>
      </c>
      <c r="C333" s="1" t="s">
        <v>7</v>
      </c>
      <c r="D333" s="1"/>
      <c r="E333" s="1"/>
      <c r="F333" s="62"/>
    </row>
    <row r="334" spans="1:6" x14ac:dyDescent="0.25">
      <c r="A334" s="8" t="s">
        <v>7747</v>
      </c>
      <c r="B334" s="1" t="s">
        <v>7748</v>
      </c>
      <c r="C334" s="1" t="s">
        <v>27</v>
      </c>
      <c r="D334" s="1"/>
      <c r="E334" s="1"/>
      <c r="F334" s="62"/>
    </row>
    <row r="335" spans="1:6" x14ac:dyDescent="0.25">
      <c r="A335" s="8" t="s">
        <v>7749</v>
      </c>
      <c r="B335" s="1" t="s">
        <v>7750</v>
      </c>
      <c r="C335" s="1" t="s">
        <v>27</v>
      </c>
      <c r="D335" s="1"/>
      <c r="E335" s="1"/>
      <c r="F335" s="62"/>
    </row>
    <row r="336" spans="1:6" x14ac:dyDescent="0.25">
      <c r="A336" s="8" t="s">
        <v>7751</v>
      </c>
      <c r="B336" s="1" t="s">
        <v>7752</v>
      </c>
      <c r="C336" s="1" t="s">
        <v>27</v>
      </c>
      <c r="D336" s="1"/>
      <c r="E336" s="1"/>
      <c r="F336" s="62"/>
    </row>
    <row r="337" spans="1:6" x14ac:dyDescent="0.25">
      <c r="A337" s="8" t="s">
        <v>7753</v>
      </c>
      <c r="B337" s="1" t="s">
        <v>7754</v>
      </c>
      <c r="C337" s="1" t="s">
        <v>1</v>
      </c>
      <c r="D337" s="1"/>
      <c r="E337" s="1"/>
      <c r="F337" s="62"/>
    </row>
    <row r="338" spans="1:6" x14ac:dyDescent="0.25">
      <c r="A338" s="8" t="s">
        <v>7755</v>
      </c>
      <c r="B338" s="1" t="s">
        <v>7756</v>
      </c>
      <c r="C338" s="1" t="s">
        <v>14</v>
      </c>
      <c r="D338" s="1"/>
      <c r="E338" s="1"/>
      <c r="F338" s="62"/>
    </row>
    <row r="339" spans="1:6" ht="15.75" thickBot="1" x14ac:dyDescent="0.3">
      <c r="A339" s="10" t="s">
        <v>7757</v>
      </c>
      <c r="B339" s="11" t="s">
        <v>7558</v>
      </c>
      <c r="C339" s="11" t="s">
        <v>4</v>
      </c>
      <c r="D339" s="11" t="s">
        <v>10649</v>
      </c>
      <c r="E339" s="11"/>
      <c r="F339" s="63"/>
    </row>
    <row r="340" spans="1:6" x14ac:dyDescent="0.25">
      <c r="A340" s="13" t="s">
        <v>7758</v>
      </c>
      <c r="B340" s="2" t="s">
        <v>7759</v>
      </c>
      <c r="C340" s="2" t="s">
        <v>14</v>
      </c>
      <c r="D340" s="2"/>
      <c r="E340" s="2"/>
      <c r="F340" s="64"/>
    </row>
    <row r="341" spans="1:6" x14ac:dyDescent="0.25">
      <c r="A341" s="8" t="s">
        <v>7760</v>
      </c>
      <c r="B341" s="1" t="s">
        <v>7761</v>
      </c>
      <c r="C341" s="1" t="s">
        <v>7</v>
      </c>
      <c r="D341" s="1"/>
      <c r="E341" s="1"/>
      <c r="F341" s="62"/>
    </row>
    <row r="342" spans="1:6" x14ac:dyDescent="0.25">
      <c r="A342" s="8" t="s">
        <v>7762</v>
      </c>
      <c r="B342" s="1" t="s">
        <v>7763</v>
      </c>
      <c r="C342" s="1" t="s">
        <v>7</v>
      </c>
      <c r="D342" s="1"/>
      <c r="E342" s="1"/>
      <c r="F342" s="62"/>
    </row>
    <row r="343" spans="1:6" x14ac:dyDescent="0.25">
      <c r="A343" s="8" t="s">
        <v>7764</v>
      </c>
      <c r="B343" s="1" t="s">
        <v>7765</v>
      </c>
      <c r="C343" s="1" t="s">
        <v>1</v>
      </c>
      <c r="D343" s="1"/>
      <c r="E343" s="1"/>
      <c r="F343" s="62"/>
    </row>
    <row r="344" spans="1:6" x14ac:dyDescent="0.25">
      <c r="A344" s="8" t="s">
        <v>7766</v>
      </c>
      <c r="B344" s="1" t="s">
        <v>7767</v>
      </c>
      <c r="C344" s="1" t="s">
        <v>27</v>
      </c>
      <c r="D344" s="1"/>
      <c r="E344" s="1"/>
      <c r="F344" s="62"/>
    </row>
    <row r="345" spans="1:6" x14ac:dyDescent="0.25">
      <c r="A345" s="8" t="s">
        <v>7768</v>
      </c>
      <c r="B345" s="1" t="s">
        <v>7769</v>
      </c>
      <c r="C345" s="1" t="s">
        <v>27</v>
      </c>
      <c r="D345" s="1"/>
      <c r="E345" s="1"/>
      <c r="F345" s="62"/>
    </row>
    <row r="346" spans="1:6" x14ac:dyDescent="0.25">
      <c r="A346" s="8" t="s">
        <v>7770</v>
      </c>
      <c r="B346" s="1" t="s">
        <v>7771</v>
      </c>
      <c r="C346" s="1" t="s">
        <v>7</v>
      </c>
      <c r="D346" s="1"/>
      <c r="E346" s="1"/>
      <c r="F346" s="62"/>
    </row>
    <row r="347" spans="1:6" x14ac:dyDescent="0.25">
      <c r="A347" s="8" t="s">
        <v>7772</v>
      </c>
      <c r="B347" s="1" t="s">
        <v>7773</v>
      </c>
      <c r="C347" s="1" t="s">
        <v>27</v>
      </c>
      <c r="D347" s="1"/>
      <c r="E347" s="1"/>
      <c r="F347" s="62"/>
    </row>
    <row r="348" spans="1:6" x14ac:dyDescent="0.25">
      <c r="A348" s="8" t="s">
        <v>7774</v>
      </c>
      <c r="B348" s="1" t="s">
        <v>7775</v>
      </c>
      <c r="C348" s="1" t="s">
        <v>27</v>
      </c>
      <c r="D348" s="1"/>
      <c r="E348" s="1"/>
      <c r="F348" s="62"/>
    </row>
    <row r="349" spans="1:6" x14ac:dyDescent="0.25">
      <c r="A349" s="8" t="s">
        <v>7776</v>
      </c>
      <c r="B349" s="1" t="s">
        <v>7777</v>
      </c>
      <c r="C349" s="1" t="s">
        <v>7</v>
      </c>
      <c r="D349" s="1"/>
      <c r="E349" s="1"/>
      <c r="F349" s="62"/>
    </row>
    <row r="350" spans="1:6" x14ac:dyDescent="0.25">
      <c r="A350" s="8" t="s">
        <v>7778</v>
      </c>
      <c r="B350" s="1" t="s">
        <v>7779</v>
      </c>
      <c r="C350" s="1" t="s">
        <v>7</v>
      </c>
      <c r="D350" s="1"/>
      <c r="E350" s="1"/>
      <c r="F350" s="62"/>
    </row>
    <row r="351" spans="1:6" x14ac:dyDescent="0.25">
      <c r="A351" s="8" t="s">
        <v>7780</v>
      </c>
      <c r="B351" s="1" t="s">
        <v>7781</v>
      </c>
      <c r="C351" s="1" t="s">
        <v>7</v>
      </c>
      <c r="D351" s="1"/>
      <c r="E351" s="1"/>
      <c r="F351" s="62"/>
    </row>
    <row r="352" spans="1:6" x14ac:dyDescent="0.25">
      <c r="A352" s="8" t="s">
        <v>7782</v>
      </c>
      <c r="B352" s="1" t="s">
        <v>7783</v>
      </c>
      <c r="C352" s="1" t="s">
        <v>27</v>
      </c>
      <c r="D352" s="1"/>
      <c r="E352" s="1"/>
      <c r="F352" s="62"/>
    </row>
    <row r="353" spans="1:6" x14ac:dyDescent="0.25">
      <c r="A353" s="8" t="s">
        <v>7784</v>
      </c>
      <c r="B353" s="1" t="s">
        <v>7785</v>
      </c>
      <c r="C353" s="1" t="s">
        <v>7</v>
      </c>
      <c r="D353" s="1"/>
      <c r="E353" s="1"/>
      <c r="F353" s="62"/>
    </row>
    <row r="354" spans="1:6" x14ac:dyDescent="0.25">
      <c r="A354" s="8" t="s">
        <v>7786</v>
      </c>
      <c r="B354" s="1" t="s">
        <v>7787</v>
      </c>
      <c r="C354" s="1" t="s">
        <v>7</v>
      </c>
      <c r="D354" s="1"/>
      <c r="E354" s="1"/>
      <c r="F354" s="62"/>
    </row>
    <row r="355" spans="1:6" x14ac:dyDescent="0.25">
      <c r="A355" s="8" t="s">
        <v>7788</v>
      </c>
      <c r="B355" s="1" t="s">
        <v>7789</v>
      </c>
      <c r="C355" s="1" t="s">
        <v>7</v>
      </c>
      <c r="D355" s="1"/>
      <c r="E355" s="1"/>
      <c r="F355" s="62"/>
    </row>
    <row r="356" spans="1:6" x14ac:dyDescent="0.25">
      <c r="A356" s="8" t="s">
        <v>7790</v>
      </c>
      <c r="B356" s="1" t="s">
        <v>7791</v>
      </c>
      <c r="C356" s="1" t="s">
        <v>7</v>
      </c>
      <c r="D356" s="1"/>
      <c r="E356" s="1"/>
      <c r="F356" s="62"/>
    </row>
    <row r="357" spans="1:6" x14ac:dyDescent="0.25">
      <c r="A357" s="8" t="s">
        <v>7792</v>
      </c>
      <c r="B357" s="1" t="s">
        <v>7793</v>
      </c>
      <c r="C357" s="1" t="s">
        <v>14</v>
      </c>
      <c r="D357" s="1"/>
      <c r="E357" s="1"/>
      <c r="F357" s="62"/>
    </row>
    <row r="358" spans="1:6" x14ac:dyDescent="0.25">
      <c r="A358" s="8" t="s">
        <v>7794</v>
      </c>
      <c r="B358" s="1" t="s">
        <v>7795</v>
      </c>
      <c r="C358" s="1" t="s">
        <v>7</v>
      </c>
      <c r="D358" s="1"/>
      <c r="E358" s="1"/>
      <c r="F358" s="62"/>
    </row>
    <row r="359" spans="1:6" x14ac:dyDescent="0.25">
      <c r="A359" s="8" t="s">
        <v>7796</v>
      </c>
      <c r="B359" s="1" t="s">
        <v>7797</v>
      </c>
      <c r="C359" s="1" t="s">
        <v>7</v>
      </c>
      <c r="D359" s="1"/>
      <c r="E359" s="1"/>
      <c r="F359" s="62"/>
    </row>
    <row r="360" spans="1:6" x14ac:dyDescent="0.25">
      <c r="A360" s="8" t="s">
        <v>7798</v>
      </c>
      <c r="B360" s="1" t="s">
        <v>7799</v>
      </c>
      <c r="C360" s="1" t="s">
        <v>27</v>
      </c>
      <c r="D360" s="1"/>
      <c r="E360" s="1"/>
      <c r="F360" s="62"/>
    </row>
    <row r="361" spans="1:6" x14ac:dyDescent="0.25">
      <c r="A361" s="8" t="s">
        <v>7800</v>
      </c>
      <c r="B361" s="1" t="s">
        <v>7801</v>
      </c>
      <c r="C361" s="1" t="s">
        <v>4</v>
      </c>
      <c r="D361" s="1"/>
      <c r="E361" s="1"/>
      <c r="F361" s="62"/>
    </row>
    <row r="362" spans="1:6" x14ac:dyDescent="0.25">
      <c r="A362" s="8" t="s">
        <v>7800</v>
      </c>
      <c r="B362" s="1" t="s">
        <v>7801</v>
      </c>
      <c r="C362" s="1" t="s">
        <v>2618</v>
      </c>
      <c r="D362" s="1"/>
      <c r="E362" s="1"/>
      <c r="F362" s="62"/>
    </row>
    <row r="363" spans="1:6" x14ac:dyDescent="0.25">
      <c r="A363" s="8" t="s">
        <v>7802</v>
      </c>
      <c r="B363" s="1" t="s">
        <v>7803</v>
      </c>
      <c r="C363" s="1" t="s">
        <v>7</v>
      </c>
      <c r="D363" s="1"/>
      <c r="E363" s="1"/>
      <c r="F363" s="62"/>
    </row>
    <row r="364" spans="1:6" x14ac:dyDescent="0.25">
      <c r="A364" s="8" t="s">
        <v>7804</v>
      </c>
      <c r="B364" s="1" t="s">
        <v>7805</v>
      </c>
      <c r="C364" s="1" t="s">
        <v>14</v>
      </c>
      <c r="D364" s="1"/>
      <c r="E364" s="1"/>
      <c r="F364" s="62"/>
    </row>
    <row r="365" spans="1:6" x14ac:dyDescent="0.25">
      <c r="A365" s="8" t="s">
        <v>7806</v>
      </c>
      <c r="B365" s="1" t="s">
        <v>7807</v>
      </c>
      <c r="C365" s="1" t="s">
        <v>7</v>
      </c>
      <c r="D365" s="1"/>
      <c r="E365" s="1"/>
      <c r="F365" s="62"/>
    </row>
    <row r="366" spans="1:6" x14ac:dyDescent="0.25">
      <c r="A366" s="8" t="s">
        <v>7808</v>
      </c>
      <c r="B366" s="1" t="s">
        <v>7809</v>
      </c>
      <c r="C366" s="1" t="s">
        <v>7</v>
      </c>
      <c r="D366" s="1"/>
      <c r="E366" s="1"/>
      <c r="F366" s="62"/>
    </row>
    <row r="367" spans="1:6" x14ac:dyDescent="0.25">
      <c r="A367" s="8" t="s">
        <v>7810</v>
      </c>
      <c r="B367" s="1" t="s">
        <v>7811</v>
      </c>
      <c r="C367" s="1" t="s">
        <v>27</v>
      </c>
      <c r="D367" s="1"/>
      <c r="E367" s="1"/>
      <c r="F367" s="62"/>
    </row>
    <row r="368" spans="1:6" x14ac:dyDescent="0.25">
      <c r="A368" s="8" t="s">
        <v>7812</v>
      </c>
      <c r="B368" s="1" t="s">
        <v>7813</v>
      </c>
      <c r="C368" s="1" t="s">
        <v>7</v>
      </c>
      <c r="D368" s="1"/>
      <c r="E368" s="1"/>
      <c r="F368" s="62"/>
    </row>
    <row r="369" spans="1:6" x14ac:dyDescent="0.25">
      <c r="A369" s="8" t="s">
        <v>7814</v>
      </c>
      <c r="B369" s="1" t="s">
        <v>7815</v>
      </c>
      <c r="C369" s="1" t="s">
        <v>7</v>
      </c>
      <c r="D369" s="1"/>
      <c r="E369" s="1"/>
      <c r="F369" s="62"/>
    </row>
    <row r="370" spans="1:6" x14ac:dyDescent="0.25">
      <c r="A370" s="8" t="s">
        <v>7816</v>
      </c>
      <c r="B370" s="1" t="s">
        <v>7817</v>
      </c>
      <c r="C370" s="1" t="s">
        <v>4</v>
      </c>
      <c r="D370" s="1"/>
      <c r="E370" s="1"/>
      <c r="F370" s="62"/>
    </row>
    <row r="371" spans="1:6" x14ac:dyDescent="0.25">
      <c r="A371" s="8" t="s">
        <v>7816</v>
      </c>
      <c r="B371" s="1" t="s">
        <v>7817</v>
      </c>
      <c r="C371" s="1" t="s">
        <v>2618</v>
      </c>
      <c r="D371" s="1"/>
      <c r="E371" s="1"/>
      <c r="F371" s="62"/>
    </row>
    <row r="372" spans="1:6" x14ac:dyDescent="0.25">
      <c r="A372" s="8" t="s">
        <v>7818</v>
      </c>
      <c r="B372" s="1" t="s">
        <v>7819</v>
      </c>
      <c r="C372" s="1" t="s">
        <v>7</v>
      </c>
      <c r="D372" s="1"/>
      <c r="E372" s="1"/>
      <c r="F372" s="62"/>
    </row>
    <row r="373" spans="1:6" x14ac:dyDescent="0.25">
      <c r="A373" s="8" t="s">
        <v>7820</v>
      </c>
      <c r="B373" s="1" t="s">
        <v>7821</v>
      </c>
      <c r="C373" s="1" t="s">
        <v>7</v>
      </c>
      <c r="D373" s="1"/>
      <c r="E373" s="1"/>
      <c r="F373" s="62"/>
    </row>
    <row r="374" spans="1:6" x14ac:dyDescent="0.25">
      <c r="A374" s="8" t="s">
        <v>7822</v>
      </c>
      <c r="B374" s="1" t="s">
        <v>7823</v>
      </c>
      <c r="C374" s="1" t="s">
        <v>7</v>
      </c>
      <c r="D374" s="1"/>
      <c r="E374" s="1"/>
      <c r="F374" s="62"/>
    </row>
    <row r="375" spans="1:6" x14ac:dyDescent="0.25">
      <c r="A375" s="8" t="s">
        <v>7824</v>
      </c>
      <c r="B375" s="1" t="s">
        <v>7825</v>
      </c>
      <c r="C375" s="1" t="s">
        <v>7</v>
      </c>
      <c r="D375" s="1"/>
      <c r="E375" s="1"/>
      <c r="F375" s="62"/>
    </row>
    <row r="376" spans="1:6" x14ac:dyDescent="0.25">
      <c r="A376" s="8" t="s">
        <v>7826</v>
      </c>
      <c r="B376" s="1" t="s">
        <v>7827</v>
      </c>
      <c r="C376" s="1" t="s">
        <v>27</v>
      </c>
      <c r="D376" s="1"/>
      <c r="E376" s="1"/>
      <c r="F376" s="62"/>
    </row>
    <row r="377" spans="1:6" x14ac:dyDescent="0.25">
      <c r="A377" s="8" t="s">
        <v>7828</v>
      </c>
      <c r="B377" s="1" t="s">
        <v>7829</v>
      </c>
      <c r="C377" s="1" t="s">
        <v>7</v>
      </c>
      <c r="D377" s="1"/>
      <c r="E377" s="1"/>
      <c r="F377" s="62"/>
    </row>
    <row r="378" spans="1:6" x14ac:dyDescent="0.25">
      <c r="A378" s="8" t="s">
        <v>7830</v>
      </c>
      <c r="B378" s="1" t="s">
        <v>7831</v>
      </c>
      <c r="C378" s="1" t="s">
        <v>7</v>
      </c>
      <c r="D378" s="1"/>
      <c r="E378" s="1"/>
      <c r="F378" s="62"/>
    </row>
    <row r="379" spans="1:6" x14ac:dyDescent="0.25">
      <c r="A379" s="8" t="s">
        <v>7832</v>
      </c>
      <c r="B379" s="1" t="s">
        <v>7833</v>
      </c>
      <c r="C379" s="1" t="s">
        <v>14</v>
      </c>
      <c r="D379" s="1"/>
      <c r="E379" s="1"/>
      <c r="F379" s="62"/>
    </row>
    <row r="380" spans="1:6" x14ac:dyDescent="0.25">
      <c r="A380" s="8" t="s">
        <v>7834</v>
      </c>
      <c r="B380" s="1" t="s">
        <v>7835</v>
      </c>
      <c r="C380" s="1" t="s">
        <v>7</v>
      </c>
      <c r="D380" s="1"/>
      <c r="E380" s="1"/>
      <c r="F380" s="62"/>
    </row>
    <row r="381" spans="1:6" x14ac:dyDescent="0.25">
      <c r="A381" s="8" t="s">
        <v>7836</v>
      </c>
      <c r="B381" s="1" t="s">
        <v>7837</v>
      </c>
      <c r="C381" s="1" t="s">
        <v>4</v>
      </c>
      <c r="D381" s="1"/>
      <c r="E381" s="1"/>
      <c r="F381" s="62"/>
    </row>
    <row r="382" spans="1:6" x14ac:dyDescent="0.25">
      <c r="A382" s="8" t="s">
        <v>7836</v>
      </c>
      <c r="B382" s="1" t="s">
        <v>7837</v>
      </c>
      <c r="C382" s="1" t="s">
        <v>2618</v>
      </c>
      <c r="D382" s="1"/>
      <c r="E382" s="1"/>
      <c r="F382" s="62"/>
    </row>
    <row r="383" spans="1:6" x14ac:dyDescent="0.25">
      <c r="A383" s="8" t="s">
        <v>7838</v>
      </c>
      <c r="B383" s="1" t="s">
        <v>7839</v>
      </c>
      <c r="C383" s="1" t="s">
        <v>4</v>
      </c>
      <c r="D383" s="1"/>
      <c r="E383" s="1"/>
      <c r="F383" s="62"/>
    </row>
    <row r="384" spans="1:6" x14ac:dyDescent="0.25">
      <c r="A384" s="8" t="s">
        <v>7838</v>
      </c>
      <c r="B384" s="1" t="s">
        <v>7839</v>
      </c>
      <c r="C384" s="1" t="s">
        <v>4139</v>
      </c>
      <c r="D384" s="1"/>
      <c r="E384" s="1"/>
      <c r="F384" s="62"/>
    </row>
    <row r="385" spans="1:6" x14ac:dyDescent="0.25">
      <c r="A385" s="8" t="s">
        <v>7838</v>
      </c>
      <c r="B385" s="1" t="s">
        <v>7839</v>
      </c>
      <c r="C385" s="1" t="s">
        <v>2618</v>
      </c>
      <c r="D385" s="1"/>
      <c r="E385" s="1"/>
      <c r="F385" s="62"/>
    </row>
    <row r="386" spans="1:6" x14ac:dyDescent="0.25">
      <c r="A386" s="8" t="s">
        <v>7840</v>
      </c>
      <c r="B386" s="1" t="s">
        <v>7841</v>
      </c>
      <c r="C386" s="1" t="s">
        <v>14</v>
      </c>
      <c r="D386" s="1"/>
      <c r="E386" s="1"/>
      <c r="F386" s="62"/>
    </row>
    <row r="387" spans="1:6" x14ac:dyDescent="0.25">
      <c r="A387" s="8" t="s">
        <v>7842</v>
      </c>
      <c r="B387" s="1" t="s">
        <v>7843</v>
      </c>
      <c r="C387" s="1" t="s">
        <v>4</v>
      </c>
      <c r="D387" s="1"/>
      <c r="E387" s="1"/>
      <c r="F387" s="62"/>
    </row>
    <row r="388" spans="1:6" x14ac:dyDescent="0.25">
      <c r="A388" s="8" t="s">
        <v>7842</v>
      </c>
      <c r="B388" s="1" t="s">
        <v>7843</v>
      </c>
      <c r="C388" s="1" t="s">
        <v>2618</v>
      </c>
      <c r="D388" s="1"/>
      <c r="E388" s="1"/>
      <c r="F388" s="62"/>
    </row>
    <row r="389" spans="1:6" x14ac:dyDescent="0.25">
      <c r="A389" s="8" t="s">
        <v>7844</v>
      </c>
      <c r="B389" s="1" t="s">
        <v>7845</v>
      </c>
      <c r="C389" s="1" t="s">
        <v>4</v>
      </c>
      <c r="D389" s="1"/>
      <c r="E389" s="1"/>
      <c r="F389" s="62"/>
    </row>
    <row r="390" spans="1:6" x14ac:dyDescent="0.25">
      <c r="A390" s="8" t="s">
        <v>7844</v>
      </c>
      <c r="B390" s="1" t="s">
        <v>7845</v>
      </c>
      <c r="C390" s="1" t="s">
        <v>2618</v>
      </c>
      <c r="D390" s="1"/>
      <c r="E390" s="1"/>
      <c r="F390" s="62"/>
    </row>
    <row r="391" spans="1:6" x14ac:dyDescent="0.25">
      <c r="A391" s="8" t="s">
        <v>7846</v>
      </c>
      <c r="B391" s="1" t="s">
        <v>7847</v>
      </c>
      <c r="C391" s="1" t="s">
        <v>4</v>
      </c>
      <c r="D391" s="1"/>
      <c r="E391" s="1"/>
      <c r="F391" s="62"/>
    </row>
    <row r="392" spans="1:6" x14ac:dyDescent="0.25">
      <c r="A392" s="8" t="s">
        <v>7846</v>
      </c>
      <c r="B392" s="1" t="s">
        <v>7847</v>
      </c>
      <c r="C392" s="1" t="s">
        <v>2618</v>
      </c>
      <c r="D392" s="1"/>
      <c r="E392" s="1"/>
      <c r="F392" s="62"/>
    </row>
    <row r="393" spans="1:6" x14ac:dyDescent="0.25">
      <c r="A393" s="8" t="s">
        <v>7848</v>
      </c>
      <c r="B393" s="1" t="s">
        <v>7849</v>
      </c>
      <c r="C393" s="1" t="s">
        <v>4</v>
      </c>
      <c r="D393" s="1"/>
      <c r="E393" s="1"/>
      <c r="F393" s="62"/>
    </row>
    <row r="394" spans="1:6" x14ac:dyDescent="0.25">
      <c r="A394" s="8" t="s">
        <v>7848</v>
      </c>
      <c r="B394" s="1" t="s">
        <v>7849</v>
      </c>
      <c r="C394" s="1" t="s">
        <v>2618</v>
      </c>
      <c r="D394" s="1"/>
      <c r="E394" s="1"/>
      <c r="F394" s="62"/>
    </row>
    <row r="395" spans="1:6" x14ac:dyDescent="0.25">
      <c r="A395" s="8" t="s">
        <v>7850</v>
      </c>
      <c r="B395" s="1" t="s">
        <v>7851</v>
      </c>
      <c r="C395" s="1" t="s">
        <v>1</v>
      </c>
      <c r="D395" s="1"/>
      <c r="E395" s="1"/>
      <c r="F395" s="62"/>
    </row>
    <row r="396" spans="1:6" x14ac:dyDescent="0.25">
      <c r="A396" s="8" t="s">
        <v>7852</v>
      </c>
      <c r="B396" s="1" t="s">
        <v>7853</v>
      </c>
      <c r="C396" s="1" t="s">
        <v>7</v>
      </c>
      <c r="D396" s="1"/>
      <c r="E396" s="1"/>
      <c r="F396" s="62"/>
    </row>
    <row r="397" spans="1:6" x14ac:dyDescent="0.25">
      <c r="A397" s="8" t="s">
        <v>7854</v>
      </c>
      <c r="B397" s="1" t="s">
        <v>7855</v>
      </c>
      <c r="C397" s="1" t="s">
        <v>27</v>
      </c>
      <c r="D397" s="1"/>
      <c r="E397" s="1"/>
      <c r="F397" s="62"/>
    </row>
    <row r="398" spans="1:6" x14ac:dyDescent="0.25">
      <c r="A398" s="8" t="s">
        <v>7856</v>
      </c>
      <c r="B398" s="1" t="s">
        <v>7857</v>
      </c>
      <c r="C398" s="1" t="s">
        <v>7</v>
      </c>
      <c r="D398" s="1"/>
      <c r="E398" s="1"/>
      <c r="F398" s="62"/>
    </row>
    <row r="399" spans="1:6" x14ac:dyDescent="0.25">
      <c r="A399" s="8" t="s">
        <v>7858</v>
      </c>
      <c r="B399" s="1" t="s">
        <v>7859</v>
      </c>
      <c r="C399" s="1" t="s">
        <v>7</v>
      </c>
      <c r="D399" s="1"/>
      <c r="E399" s="1"/>
      <c r="F399" s="62"/>
    </row>
    <row r="400" spans="1:6" x14ac:dyDescent="0.25">
      <c r="A400" s="8" t="s">
        <v>7860</v>
      </c>
      <c r="B400" s="1" t="s">
        <v>7861</v>
      </c>
      <c r="C400" s="1" t="s">
        <v>14</v>
      </c>
      <c r="D400" s="1"/>
      <c r="E400" s="1"/>
      <c r="F400" s="62"/>
    </row>
    <row r="401" spans="1:6" x14ac:dyDescent="0.25">
      <c r="A401" s="8" t="s">
        <v>7862</v>
      </c>
      <c r="B401" s="1" t="s">
        <v>7863</v>
      </c>
      <c r="C401" s="1" t="s">
        <v>7</v>
      </c>
      <c r="D401" s="1"/>
      <c r="E401" s="1"/>
      <c r="F401" s="62"/>
    </row>
    <row r="402" spans="1:6" x14ac:dyDescent="0.25">
      <c r="A402" s="8" t="s">
        <v>7864</v>
      </c>
      <c r="B402" s="1" t="s">
        <v>7865</v>
      </c>
      <c r="C402" s="1" t="s">
        <v>14</v>
      </c>
      <c r="D402" s="1"/>
      <c r="E402" s="1"/>
      <c r="F402" s="62"/>
    </row>
    <row r="403" spans="1:6" x14ac:dyDescent="0.25">
      <c r="A403" s="8" t="s">
        <v>7866</v>
      </c>
      <c r="B403" s="1" t="s">
        <v>7867</v>
      </c>
      <c r="C403" s="1" t="s">
        <v>4</v>
      </c>
      <c r="D403" s="1"/>
      <c r="E403" s="1"/>
      <c r="F403" s="62"/>
    </row>
    <row r="404" spans="1:6" x14ac:dyDescent="0.25">
      <c r="A404" s="8" t="s">
        <v>7866</v>
      </c>
      <c r="B404" s="1" t="s">
        <v>7867</v>
      </c>
      <c r="C404" s="1" t="s">
        <v>2618</v>
      </c>
      <c r="D404" s="1"/>
      <c r="E404" s="1"/>
      <c r="F404" s="62"/>
    </row>
    <row r="405" spans="1:6" x14ac:dyDescent="0.25">
      <c r="A405" s="8" t="s">
        <v>7868</v>
      </c>
      <c r="B405" s="1" t="s">
        <v>7869</v>
      </c>
      <c r="C405" s="1" t="s">
        <v>27</v>
      </c>
      <c r="D405" s="1"/>
      <c r="E405" s="1"/>
      <c r="F405" s="62"/>
    </row>
    <row r="406" spans="1:6" x14ac:dyDescent="0.25">
      <c r="A406" s="8" t="s">
        <v>7870</v>
      </c>
      <c r="B406" s="1" t="s">
        <v>7871</v>
      </c>
      <c r="C406" s="1" t="s">
        <v>7</v>
      </c>
      <c r="D406" s="1"/>
      <c r="E406" s="1"/>
      <c r="F406" s="62"/>
    </row>
    <row r="407" spans="1:6" x14ac:dyDescent="0.25">
      <c r="A407" s="8" t="s">
        <v>7872</v>
      </c>
      <c r="B407" s="1" t="s">
        <v>7873</v>
      </c>
      <c r="C407" s="1" t="s">
        <v>14</v>
      </c>
      <c r="D407" s="1"/>
      <c r="E407" s="1"/>
      <c r="F407" s="62"/>
    </row>
    <row r="408" spans="1:6" x14ac:dyDescent="0.25">
      <c r="A408" s="8" t="s">
        <v>7874</v>
      </c>
      <c r="B408" s="1" t="s">
        <v>7875</v>
      </c>
      <c r="C408" s="1" t="s">
        <v>7</v>
      </c>
      <c r="D408" s="1"/>
      <c r="E408" s="1"/>
      <c r="F408" s="62"/>
    </row>
    <row r="409" spans="1:6" x14ac:dyDescent="0.25">
      <c r="A409" s="8" t="s">
        <v>7876</v>
      </c>
      <c r="B409" s="1" t="s">
        <v>7877</v>
      </c>
      <c r="C409" s="1" t="s">
        <v>14</v>
      </c>
      <c r="D409" s="1"/>
      <c r="E409" s="1"/>
      <c r="F409" s="62"/>
    </row>
    <row r="410" spans="1:6" x14ac:dyDescent="0.25">
      <c r="A410" s="8" t="s">
        <v>7878</v>
      </c>
      <c r="B410" s="1" t="s">
        <v>7879</v>
      </c>
      <c r="C410" s="1" t="s">
        <v>27</v>
      </c>
      <c r="D410" s="1"/>
      <c r="E410" s="1"/>
      <c r="F410" s="62"/>
    </row>
    <row r="411" spans="1:6" x14ac:dyDescent="0.25">
      <c r="A411" s="8" t="s">
        <v>7880</v>
      </c>
      <c r="B411" s="1" t="s">
        <v>7881</v>
      </c>
      <c r="C411" s="1" t="s">
        <v>7</v>
      </c>
      <c r="D411" s="1"/>
      <c r="E411" s="1"/>
      <c r="F411" s="62"/>
    </row>
    <row r="412" spans="1:6" x14ac:dyDescent="0.25">
      <c r="A412" s="8" t="s">
        <v>7882</v>
      </c>
      <c r="B412" s="1" t="s">
        <v>7883</v>
      </c>
      <c r="C412" s="1" t="s">
        <v>7</v>
      </c>
      <c r="D412" s="1"/>
      <c r="E412" s="1"/>
      <c r="F412" s="62"/>
    </row>
    <row r="413" spans="1:6" x14ac:dyDescent="0.25">
      <c r="A413" s="8" t="s">
        <v>7884</v>
      </c>
      <c r="B413" s="1" t="s">
        <v>7885</v>
      </c>
      <c r="C413" s="1" t="s">
        <v>7</v>
      </c>
      <c r="D413" s="1"/>
      <c r="E413" s="1"/>
      <c r="F413" s="62"/>
    </row>
    <row r="414" spans="1:6" x14ac:dyDescent="0.25">
      <c r="A414" s="8" t="s">
        <v>7886</v>
      </c>
      <c r="B414" s="1" t="s">
        <v>7887</v>
      </c>
      <c r="C414" s="1" t="s">
        <v>7</v>
      </c>
      <c r="D414" s="1"/>
      <c r="E414" s="1"/>
      <c r="F414" s="62"/>
    </row>
    <row r="415" spans="1:6" x14ac:dyDescent="0.25">
      <c r="A415" s="8" t="s">
        <v>7888</v>
      </c>
      <c r="B415" s="1" t="s">
        <v>7889</v>
      </c>
      <c r="C415" s="1" t="s">
        <v>27</v>
      </c>
      <c r="D415" s="1"/>
      <c r="E415" s="1"/>
      <c r="F415" s="62"/>
    </row>
    <row r="416" spans="1:6" x14ac:dyDescent="0.25">
      <c r="A416" s="8" t="s">
        <v>7890</v>
      </c>
      <c r="B416" s="1" t="s">
        <v>7891</v>
      </c>
      <c r="C416" s="1" t="s">
        <v>4</v>
      </c>
      <c r="D416" s="1"/>
      <c r="E416" s="1"/>
      <c r="F416" s="62"/>
    </row>
    <row r="417" spans="1:6" x14ac:dyDescent="0.25">
      <c r="A417" s="8" t="s">
        <v>7890</v>
      </c>
      <c r="B417" s="1" t="s">
        <v>7891</v>
      </c>
      <c r="C417" s="1" t="s">
        <v>2618</v>
      </c>
      <c r="D417" s="1"/>
      <c r="E417" s="1"/>
      <c r="F417" s="62"/>
    </row>
    <row r="418" spans="1:6" x14ac:dyDescent="0.25">
      <c r="A418" s="8" t="s">
        <v>7892</v>
      </c>
      <c r="B418" s="1" t="s">
        <v>7893</v>
      </c>
      <c r="C418" s="1" t="s">
        <v>7</v>
      </c>
      <c r="D418" s="1"/>
      <c r="E418" s="1"/>
      <c r="F418" s="62"/>
    </row>
    <row r="419" spans="1:6" x14ac:dyDescent="0.25">
      <c r="A419" s="8" t="s">
        <v>7894</v>
      </c>
      <c r="B419" s="1" t="s">
        <v>7895</v>
      </c>
      <c r="C419" s="1" t="s">
        <v>7</v>
      </c>
      <c r="D419" s="1"/>
      <c r="E419" s="1"/>
      <c r="F419" s="62"/>
    </row>
    <row r="420" spans="1:6" x14ac:dyDescent="0.25">
      <c r="A420" s="8" t="s">
        <v>7896</v>
      </c>
      <c r="B420" s="1" t="s">
        <v>7897</v>
      </c>
      <c r="C420" s="1" t="s">
        <v>14</v>
      </c>
      <c r="D420" s="1"/>
      <c r="E420" s="1"/>
      <c r="F420" s="62"/>
    </row>
    <row r="421" spans="1:6" x14ac:dyDescent="0.25">
      <c r="A421" s="8" t="s">
        <v>7898</v>
      </c>
      <c r="B421" s="1" t="s">
        <v>7899</v>
      </c>
      <c r="C421" s="1" t="s">
        <v>27</v>
      </c>
      <c r="D421" s="1"/>
      <c r="E421" s="1"/>
      <c r="F421" s="62"/>
    </row>
    <row r="422" spans="1:6" x14ac:dyDescent="0.25">
      <c r="A422" s="8" t="s">
        <v>7900</v>
      </c>
      <c r="B422" s="1" t="s">
        <v>7901</v>
      </c>
      <c r="C422" s="1" t="s">
        <v>7</v>
      </c>
      <c r="D422" s="1"/>
      <c r="E422" s="1"/>
      <c r="F422" s="62"/>
    </row>
    <row r="423" spans="1:6" x14ac:dyDescent="0.25">
      <c r="A423" s="8" t="s">
        <v>7902</v>
      </c>
      <c r="B423" s="1" t="s">
        <v>7903</v>
      </c>
      <c r="C423" s="1" t="s">
        <v>7</v>
      </c>
      <c r="D423" s="1"/>
      <c r="E423" s="1"/>
      <c r="F423" s="62"/>
    </row>
    <row r="424" spans="1:6" x14ac:dyDescent="0.25">
      <c r="A424" s="8" t="s">
        <v>7904</v>
      </c>
      <c r="B424" s="1" t="s">
        <v>7905</v>
      </c>
      <c r="C424" s="1" t="s">
        <v>7</v>
      </c>
      <c r="D424" s="1"/>
      <c r="E424" s="1"/>
      <c r="F424" s="62"/>
    </row>
    <row r="425" spans="1:6" x14ac:dyDescent="0.25">
      <c r="A425" s="8" t="s">
        <v>7906</v>
      </c>
      <c r="B425" s="1" t="s">
        <v>7907</v>
      </c>
      <c r="C425" s="1" t="s">
        <v>7</v>
      </c>
      <c r="D425" s="1"/>
      <c r="E425" s="1"/>
      <c r="F425" s="62"/>
    </row>
    <row r="426" spans="1:6" x14ac:dyDescent="0.25">
      <c r="A426" s="8" t="s">
        <v>7908</v>
      </c>
      <c r="B426" s="1" t="s">
        <v>7909</v>
      </c>
      <c r="C426" s="1" t="s">
        <v>14</v>
      </c>
      <c r="D426" s="1"/>
      <c r="E426" s="1"/>
      <c r="F426" s="62"/>
    </row>
    <row r="427" spans="1:6" x14ac:dyDescent="0.25">
      <c r="A427" s="8" t="s">
        <v>7910</v>
      </c>
      <c r="B427" s="1" t="s">
        <v>7911</v>
      </c>
      <c r="C427" s="1" t="s">
        <v>1</v>
      </c>
      <c r="D427" s="1"/>
      <c r="E427" s="1"/>
      <c r="F427" s="62"/>
    </row>
    <row r="428" spans="1:6" x14ac:dyDescent="0.25">
      <c r="A428" s="8" t="s">
        <v>7912</v>
      </c>
      <c r="B428" s="1" t="s">
        <v>7913</v>
      </c>
      <c r="C428" s="1" t="s">
        <v>27</v>
      </c>
      <c r="D428" s="1"/>
      <c r="E428" s="1"/>
      <c r="F428" s="62"/>
    </row>
    <row r="429" spans="1:6" x14ac:dyDescent="0.25">
      <c r="A429" s="8" t="s">
        <v>7914</v>
      </c>
      <c r="B429" s="1" t="s">
        <v>7915</v>
      </c>
      <c r="C429" s="1" t="s">
        <v>7</v>
      </c>
      <c r="D429" s="1"/>
      <c r="E429" s="1"/>
      <c r="F429" s="62"/>
    </row>
    <row r="430" spans="1:6" x14ac:dyDescent="0.25">
      <c r="A430" s="8" t="s">
        <v>7916</v>
      </c>
      <c r="B430" s="1" t="s">
        <v>7917</v>
      </c>
      <c r="C430" s="1" t="s">
        <v>27</v>
      </c>
      <c r="D430" s="1"/>
      <c r="E430" s="1"/>
      <c r="F430" s="62"/>
    </row>
    <row r="431" spans="1:6" x14ac:dyDescent="0.25">
      <c r="A431" s="8" t="s">
        <v>7918</v>
      </c>
      <c r="B431" s="1" t="s">
        <v>7919</v>
      </c>
      <c r="C431" s="1" t="s">
        <v>7</v>
      </c>
      <c r="D431" s="1"/>
      <c r="E431" s="1"/>
      <c r="F431" s="62"/>
    </row>
    <row r="432" spans="1:6" x14ac:dyDescent="0.25">
      <c r="A432" s="8" t="s">
        <v>7920</v>
      </c>
      <c r="B432" s="1" t="s">
        <v>7921</v>
      </c>
      <c r="C432" s="1" t="s">
        <v>27</v>
      </c>
      <c r="D432" s="1"/>
      <c r="E432" s="1"/>
      <c r="F432" s="62"/>
    </row>
    <row r="433" spans="1:6" x14ac:dyDescent="0.25">
      <c r="A433" s="8" t="s">
        <v>7922</v>
      </c>
      <c r="B433" s="1" t="s">
        <v>7923</v>
      </c>
      <c r="C433" s="1" t="s">
        <v>14</v>
      </c>
      <c r="D433" s="1"/>
      <c r="E433" s="1"/>
      <c r="F433" s="62"/>
    </row>
    <row r="434" spans="1:6" x14ac:dyDescent="0.25">
      <c r="A434" s="8" t="s">
        <v>7924</v>
      </c>
      <c r="B434" s="1" t="s">
        <v>7925</v>
      </c>
      <c r="C434" s="1" t="s">
        <v>14</v>
      </c>
      <c r="D434" s="1"/>
      <c r="E434" s="1"/>
      <c r="F434" s="62"/>
    </row>
    <row r="435" spans="1:6" x14ac:dyDescent="0.25">
      <c r="A435" s="8" t="s">
        <v>7926</v>
      </c>
      <c r="B435" s="1" t="s">
        <v>7927</v>
      </c>
      <c r="C435" s="1" t="s">
        <v>1</v>
      </c>
      <c r="D435" s="1"/>
      <c r="E435" s="1"/>
      <c r="F435" s="62"/>
    </row>
    <row r="436" spans="1:6" x14ac:dyDescent="0.25">
      <c r="A436" s="8" t="s">
        <v>7928</v>
      </c>
      <c r="B436" s="1" t="s">
        <v>7929</v>
      </c>
      <c r="C436" s="1" t="s">
        <v>7</v>
      </c>
      <c r="D436" s="1"/>
      <c r="E436" s="1"/>
      <c r="F436" s="62"/>
    </row>
    <row r="437" spans="1:6" x14ac:dyDescent="0.25">
      <c r="A437" s="8" t="s">
        <v>7930</v>
      </c>
      <c r="B437" s="1" t="s">
        <v>7931</v>
      </c>
      <c r="C437" s="1" t="s">
        <v>1</v>
      </c>
      <c r="D437" s="1"/>
      <c r="E437" s="1"/>
      <c r="F437" s="62"/>
    </row>
    <row r="438" spans="1:6" x14ac:dyDescent="0.25">
      <c r="A438" s="8" t="s">
        <v>7932</v>
      </c>
      <c r="B438" s="1" t="s">
        <v>7933</v>
      </c>
      <c r="C438" s="1" t="s">
        <v>7</v>
      </c>
      <c r="D438" s="1"/>
      <c r="E438" s="1"/>
      <c r="F438" s="62"/>
    </row>
    <row r="439" spans="1:6" x14ac:dyDescent="0.25">
      <c r="A439" s="8" t="s">
        <v>7934</v>
      </c>
      <c r="B439" s="1" t="s">
        <v>7935</v>
      </c>
      <c r="C439" s="1" t="s">
        <v>27</v>
      </c>
      <c r="D439" s="1"/>
      <c r="E439" s="1"/>
      <c r="F439" s="62"/>
    </row>
    <row r="440" spans="1:6" x14ac:dyDescent="0.25">
      <c r="A440" s="8" t="s">
        <v>7936</v>
      </c>
      <c r="B440" s="1" t="s">
        <v>7937</v>
      </c>
      <c r="C440" s="1" t="s">
        <v>27</v>
      </c>
      <c r="D440" s="1"/>
      <c r="E440" s="1"/>
      <c r="F440" s="62"/>
    </row>
    <row r="441" spans="1:6" x14ac:dyDescent="0.25">
      <c r="A441" s="8" t="s">
        <v>7938</v>
      </c>
      <c r="B441" s="1" t="s">
        <v>7939</v>
      </c>
      <c r="C441" s="1" t="s">
        <v>27</v>
      </c>
      <c r="D441" s="1"/>
      <c r="E441" s="1"/>
      <c r="F441" s="62"/>
    </row>
    <row r="442" spans="1:6" x14ac:dyDescent="0.25">
      <c r="A442" s="8" t="s">
        <v>7940</v>
      </c>
      <c r="B442" s="1" t="s">
        <v>7941</v>
      </c>
      <c r="C442" s="1" t="s">
        <v>7</v>
      </c>
      <c r="D442" s="1"/>
      <c r="E442" s="1"/>
      <c r="F442" s="62"/>
    </row>
    <row r="443" spans="1:6" x14ac:dyDescent="0.25">
      <c r="A443" s="8" t="s">
        <v>7942</v>
      </c>
      <c r="B443" s="1" t="s">
        <v>7943</v>
      </c>
      <c r="C443" s="1" t="s">
        <v>7</v>
      </c>
      <c r="D443" s="1"/>
      <c r="E443" s="1"/>
      <c r="F443" s="62"/>
    </row>
    <row r="444" spans="1:6" x14ac:dyDescent="0.25">
      <c r="A444" s="8" t="s">
        <v>7944</v>
      </c>
      <c r="B444" s="1" t="s">
        <v>7945</v>
      </c>
      <c r="C444" s="1" t="s">
        <v>7</v>
      </c>
      <c r="D444" s="1"/>
      <c r="E444" s="1"/>
      <c r="F444" s="62"/>
    </row>
    <row r="445" spans="1:6" x14ac:dyDescent="0.25">
      <c r="A445" s="8" t="s">
        <v>7946</v>
      </c>
      <c r="B445" s="1" t="s">
        <v>7947</v>
      </c>
      <c r="C445" s="1" t="s">
        <v>7</v>
      </c>
      <c r="D445" s="1"/>
      <c r="E445" s="1"/>
      <c r="F445" s="62"/>
    </row>
    <row r="446" spans="1:6" x14ac:dyDescent="0.25">
      <c r="A446" s="8" t="s">
        <v>7948</v>
      </c>
      <c r="B446" s="1" t="s">
        <v>7949</v>
      </c>
      <c r="C446" s="1" t="s">
        <v>14</v>
      </c>
      <c r="D446" s="1"/>
      <c r="E446" s="1"/>
      <c r="F446" s="62"/>
    </row>
    <row r="447" spans="1:6" x14ac:dyDescent="0.25">
      <c r="A447" s="8" t="s">
        <v>7950</v>
      </c>
      <c r="B447" s="1" t="s">
        <v>7951</v>
      </c>
      <c r="C447" s="1" t="s">
        <v>27</v>
      </c>
      <c r="D447" s="1"/>
      <c r="E447" s="1"/>
      <c r="F447" s="62"/>
    </row>
    <row r="448" spans="1:6" x14ac:dyDescent="0.25">
      <c r="A448" s="8" t="s">
        <v>7952</v>
      </c>
      <c r="B448" s="1" t="s">
        <v>7953</v>
      </c>
      <c r="C448" s="1" t="s">
        <v>1</v>
      </c>
      <c r="D448" s="1"/>
      <c r="E448" s="1"/>
      <c r="F448" s="62"/>
    </row>
    <row r="449" spans="1:6" x14ac:dyDescent="0.25">
      <c r="A449" s="8" t="s">
        <v>7954</v>
      </c>
      <c r="B449" s="1" t="s">
        <v>7955</v>
      </c>
      <c r="C449" s="1" t="s">
        <v>1</v>
      </c>
      <c r="D449" s="1"/>
      <c r="E449" s="1"/>
      <c r="F449" s="62"/>
    </row>
    <row r="450" spans="1:6" x14ac:dyDescent="0.25">
      <c r="A450" s="8" t="s">
        <v>7956</v>
      </c>
      <c r="B450" s="1" t="s">
        <v>7957</v>
      </c>
      <c r="C450" s="1" t="s">
        <v>1</v>
      </c>
      <c r="D450" s="1"/>
      <c r="E450" s="1"/>
      <c r="F450" s="62"/>
    </row>
    <row r="451" spans="1:6" x14ac:dyDescent="0.25">
      <c r="A451" s="8" t="s">
        <v>7958</v>
      </c>
      <c r="B451" s="1" t="s">
        <v>6548</v>
      </c>
      <c r="C451" s="1" t="s">
        <v>14</v>
      </c>
      <c r="D451" s="1" t="s">
        <v>10649</v>
      </c>
      <c r="E451" s="1"/>
      <c r="F451" s="62"/>
    </row>
    <row r="452" spans="1:6" x14ac:dyDescent="0.25">
      <c r="A452" s="8" t="s">
        <v>7959</v>
      </c>
      <c r="B452" s="1" t="s">
        <v>7960</v>
      </c>
      <c r="C452" s="1" t="s">
        <v>14</v>
      </c>
      <c r="D452" s="1" t="s">
        <v>10649</v>
      </c>
      <c r="E452" s="1"/>
      <c r="F452" s="62"/>
    </row>
    <row r="453" spans="1:6" ht="15.75" thickBot="1" x14ac:dyDescent="0.3">
      <c r="A453" s="10" t="s">
        <v>7961</v>
      </c>
      <c r="B453" s="11" t="s">
        <v>7759</v>
      </c>
      <c r="C453" s="11" t="s">
        <v>4</v>
      </c>
      <c r="D453" s="11" t="s">
        <v>10649</v>
      </c>
      <c r="E453" s="11"/>
      <c r="F453" s="63"/>
    </row>
    <row r="454" spans="1:6" x14ac:dyDescent="0.25">
      <c r="A454" s="13" t="s">
        <v>7962</v>
      </c>
      <c r="B454" s="2" t="s">
        <v>7963</v>
      </c>
      <c r="C454" s="2" t="s">
        <v>14</v>
      </c>
      <c r="D454" s="2"/>
      <c r="E454" s="2"/>
      <c r="F454" s="64"/>
    </row>
    <row r="455" spans="1:6" x14ac:dyDescent="0.25">
      <c r="A455" s="8" t="s">
        <v>7964</v>
      </c>
      <c r="B455" s="1" t="s">
        <v>7965</v>
      </c>
      <c r="C455" s="1" t="s">
        <v>7</v>
      </c>
      <c r="D455" s="1"/>
      <c r="E455" s="1"/>
      <c r="F455" s="62"/>
    </row>
    <row r="456" spans="1:6" x14ac:dyDescent="0.25">
      <c r="A456" s="8" t="s">
        <v>7966</v>
      </c>
      <c r="B456" s="1" t="s">
        <v>7967</v>
      </c>
      <c r="C456" s="1" t="s">
        <v>7</v>
      </c>
      <c r="D456" s="1"/>
      <c r="E456" s="1"/>
      <c r="F456" s="62"/>
    </row>
    <row r="457" spans="1:6" x14ac:dyDescent="0.25">
      <c r="A457" s="8" t="s">
        <v>7968</v>
      </c>
      <c r="B457" s="1" t="s">
        <v>7969</v>
      </c>
      <c r="C457" s="1" t="s">
        <v>7</v>
      </c>
      <c r="D457" s="1"/>
      <c r="E457" s="1"/>
      <c r="F457" s="62"/>
    </row>
    <row r="458" spans="1:6" x14ac:dyDescent="0.25">
      <c r="A458" s="8" t="s">
        <v>7970</v>
      </c>
      <c r="B458" s="1" t="s">
        <v>7971</v>
      </c>
      <c r="C458" s="1" t="s">
        <v>14</v>
      </c>
      <c r="D458" s="1"/>
      <c r="E458" s="1"/>
      <c r="F458" s="62"/>
    </row>
    <row r="459" spans="1:6" x14ac:dyDescent="0.25">
      <c r="A459" s="8" t="s">
        <v>7972</v>
      </c>
      <c r="B459" s="1" t="s">
        <v>7973</v>
      </c>
      <c r="C459" s="1" t="s">
        <v>27</v>
      </c>
      <c r="D459" s="1"/>
      <c r="E459" s="1"/>
      <c r="F459" s="62"/>
    </row>
    <row r="460" spans="1:6" x14ac:dyDescent="0.25">
      <c r="A460" s="8" t="s">
        <v>7974</v>
      </c>
      <c r="B460" s="1" t="s">
        <v>7975</v>
      </c>
      <c r="C460" s="1" t="s">
        <v>1</v>
      </c>
      <c r="D460" s="1"/>
      <c r="E460" s="1"/>
      <c r="F460" s="62"/>
    </row>
    <row r="461" spans="1:6" x14ac:dyDescent="0.25">
      <c r="A461" s="8" t="s">
        <v>7976</v>
      </c>
      <c r="B461" s="1" t="s">
        <v>7977</v>
      </c>
      <c r="C461" s="1" t="s">
        <v>7</v>
      </c>
      <c r="D461" s="1"/>
      <c r="E461" s="1"/>
      <c r="F461" s="62"/>
    </row>
    <row r="462" spans="1:6" x14ac:dyDescent="0.25">
      <c r="A462" s="8" t="s">
        <v>7978</v>
      </c>
      <c r="B462" s="1" t="s">
        <v>7979</v>
      </c>
      <c r="C462" s="1" t="s">
        <v>27</v>
      </c>
      <c r="D462" s="1"/>
      <c r="E462" s="1"/>
      <c r="F462" s="62"/>
    </row>
    <row r="463" spans="1:6" x14ac:dyDescent="0.25">
      <c r="A463" s="8" t="s">
        <v>7980</v>
      </c>
      <c r="B463" s="1" t="s">
        <v>7981</v>
      </c>
      <c r="C463" s="1" t="s">
        <v>14</v>
      </c>
      <c r="D463" s="1"/>
      <c r="E463" s="1"/>
      <c r="F463" s="62"/>
    </row>
    <row r="464" spans="1:6" x14ac:dyDescent="0.25">
      <c r="A464" s="8" t="s">
        <v>7982</v>
      </c>
      <c r="B464" s="1" t="s">
        <v>7983</v>
      </c>
      <c r="C464" s="1" t="s">
        <v>7</v>
      </c>
      <c r="D464" s="1"/>
      <c r="E464" s="1"/>
      <c r="F464" s="62"/>
    </row>
    <row r="465" spans="1:6" x14ac:dyDescent="0.25">
      <c r="A465" s="8" t="s">
        <v>7984</v>
      </c>
      <c r="B465" s="1" t="s">
        <v>7985</v>
      </c>
      <c r="C465" s="1" t="s">
        <v>7</v>
      </c>
      <c r="D465" s="1"/>
      <c r="E465" s="1"/>
      <c r="F465" s="62"/>
    </row>
    <row r="466" spans="1:6" x14ac:dyDescent="0.25">
      <c r="A466" s="8" t="s">
        <v>7986</v>
      </c>
      <c r="B466" s="1" t="s">
        <v>7987</v>
      </c>
      <c r="C466" s="1" t="s">
        <v>7</v>
      </c>
      <c r="D466" s="1"/>
      <c r="E466" s="1"/>
      <c r="F466" s="62"/>
    </row>
    <row r="467" spans="1:6" x14ac:dyDescent="0.25">
      <c r="A467" s="8" t="s">
        <v>7988</v>
      </c>
      <c r="B467" s="1" t="s">
        <v>7989</v>
      </c>
      <c r="C467" s="1" t="s">
        <v>7</v>
      </c>
      <c r="D467" s="1"/>
      <c r="E467" s="1"/>
      <c r="F467" s="62"/>
    </row>
    <row r="468" spans="1:6" x14ac:dyDescent="0.25">
      <c r="A468" s="8" t="s">
        <v>7990</v>
      </c>
      <c r="B468" s="1" t="s">
        <v>7991</v>
      </c>
      <c r="C468" s="1" t="s">
        <v>7</v>
      </c>
      <c r="D468" s="1"/>
      <c r="E468" s="1"/>
      <c r="F468" s="62"/>
    </row>
    <row r="469" spans="1:6" x14ac:dyDescent="0.25">
      <c r="A469" s="8" t="s">
        <v>7992</v>
      </c>
      <c r="B469" s="1" t="s">
        <v>7993</v>
      </c>
      <c r="C469" s="1" t="s">
        <v>14</v>
      </c>
      <c r="D469" s="1"/>
      <c r="E469" s="1"/>
      <c r="F469" s="62"/>
    </row>
    <row r="470" spans="1:6" x14ac:dyDescent="0.25">
      <c r="A470" s="8" t="s">
        <v>7994</v>
      </c>
      <c r="B470" s="1" t="s">
        <v>7995</v>
      </c>
      <c r="C470" s="1" t="s">
        <v>27</v>
      </c>
      <c r="D470" s="1"/>
      <c r="E470" s="1"/>
      <c r="F470" s="62"/>
    </row>
    <row r="471" spans="1:6" x14ac:dyDescent="0.25">
      <c r="A471" s="8" t="s">
        <v>7996</v>
      </c>
      <c r="B471" s="1" t="s">
        <v>7997</v>
      </c>
      <c r="C471" s="1" t="s">
        <v>7</v>
      </c>
      <c r="D471" s="1"/>
      <c r="E471" s="1"/>
      <c r="F471" s="62"/>
    </row>
    <row r="472" spans="1:6" x14ac:dyDescent="0.25">
      <c r="A472" s="8" t="s">
        <v>7998</v>
      </c>
      <c r="B472" s="1" t="s">
        <v>7999</v>
      </c>
      <c r="C472" s="1" t="s">
        <v>7</v>
      </c>
      <c r="D472" s="1"/>
      <c r="E472" s="1"/>
      <c r="F472" s="62"/>
    </row>
    <row r="473" spans="1:6" x14ac:dyDescent="0.25">
      <c r="A473" s="8" t="s">
        <v>8000</v>
      </c>
      <c r="B473" s="1" t="s">
        <v>8001</v>
      </c>
      <c r="C473" s="1" t="s">
        <v>14</v>
      </c>
      <c r="D473" s="1"/>
      <c r="E473" s="1"/>
      <c r="F473" s="62"/>
    </row>
    <row r="474" spans="1:6" x14ac:dyDescent="0.25">
      <c r="A474" s="8" t="s">
        <v>8002</v>
      </c>
      <c r="B474" s="1" t="s">
        <v>8003</v>
      </c>
      <c r="C474" s="1" t="s">
        <v>7</v>
      </c>
      <c r="D474" s="1"/>
      <c r="E474" s="1"/>
      <c r="F474" s="62"/>
    </row>
    <row r="475" spans="1:6" x14ac:dyDescent="0.25">
      <c r="A475" s="8" t="s">
        <v>8004</v>
      </c>
      <c r="B475" s="1" t="s">
        <v>8005</v>
      </c>
      <c r="C475" s="1" t="s">
        <v>7</v>
      </c>
      <c r="D475" s="1"/>
      <c r="E475" s="1"/>
      <c r="F475" s="62"/>
    </row>
    <row r="476" spans="1:6" x14ac:dyDescent="0.25">
      <c r="A476" s="8" t="s">
        <v>8006</v>
      </c>
      <c r="B476" s="1" t="s">
        <v>8007</v>
      </c>
      <c r="C476" s="1" t="s">
        <v>27</v>
      </c>
      <c r="D476" s="1"/>
      <c r="E476" s="1"/>
      <c r="F476" s="62"/>
    </row>
    <row r="477" spans="1:6" x14ac:dyDescent="0.25">
      <c r="A477" s="8" t="s">
        <v>8008</v>
      </c>
      <c r="B477" s="1" t="s">
        <v>8009</v>
      </c>
      <c r="C477" s="1" t="s">
        <v>7</v>
      </c>
      <c r="D477" s="1"/>
      <c r="E477" s="1"/>
      <c r="F477" s="62"/>
    </row>
    <row r="478" spans="1:6" x14ac:dyDescent="0.25">
      <c r="A478" s="8" t="s">
        <v>8010</v>
      </c>
      <c r="B478" s="1" t="s">
        <v>8011</v>
      </c>
      <c r="C478" s="1" t="s">
        <v>27</v>
      </c>
      <c r="D478" s="1"/>
      <c r="E478" s="1"/>
      <c r="F478" s="62"/>
    </row>
    <row r="479" spans="1:6" x14ac:dyDescent="0.25">
      <c r="A479" s="8" t="s">
        <v>8012</v>
      </c>
      <c r="B479" s="1" t="s">
        <v>8013</v>
      </c>
      <c r="C479" s="1" t="s">
        <v>4</v>
      </c>
      <c r="D479" s="1"/>
      <c r="E479" s="1"/>
      <c r="F479" s="62"/>
    </row>
    <row r="480" spans="1:6" x14ac:dyDescent="0.25">
      <c r="A480" s="8" t="s">
        <v>8012</v>
      </c>
      <c r="B480" s="1" t="s">
        <v>8013</v>
      </c>
      <c r="C480" s="1" t="s">
        <v>2618</v>
      </c>
      <c r="D480" s="1"/>
      <c r="E480" s="1"/>
      <c r="F480" s="62"/>
    </row>
    <row r="481" spans="1:6" x14ac:dyDescent="0.25">
      <c r="A481" s="8" t="s">
        <v>8014</v>
      </c>
      <c r="B481" s="1" t="s">
        <v>8015</v>
      </c>
      <c r="C481" s="1" t="s">
        <v>7</v>
      </c>
      <c r="D481" s="1"/>
      <c r="E481" s="1"/>
      <c r="F481" s="62"/>
    </row>
    <row r="482" spans="1:6" x14ac:dyDescent="0.25">
      <c r="A482" s="8" t="s">
        <v>8016</v>
      </c>
      <c r="B482" s="1" t="s">
        <v>8017</v>
      </c>
      <c r="C482" s="1" t="s">
        <v>7</v>
      </c>
      <c r="D482" s="1"/>
      <c r="E482" s="1"/>
      <c r="F482" s="62"/>
    </row>
    <row r="483" spans="1:6" x14ac:dyDescent="0.25">
      <c r="A483" s="8" t="s">
        <v>8018</v>
      </c>
      <c r="B483" s="1" t="s">
        <v>8019</v>
      </c>
      <c r="C483" s="1" t="s">
        <v>7</v>
      </c>
      <c r="D483" s="1"/>
      <c r="E483" s="1"/>
      <c r="F483" s="62"/>
    </row>
    <row r="484" spans="1:6" x14ac:dyDescent="0.25">
      <c r="A484" s="8" t="s">
        <v>8020</v>
      </c>
      <c r="B484" s="1" t="s">
        <v>8021</v>
      </c>
      <c r="C484" s="1" t="s">
        <v>7</v>
      </c>
      <c r="D484" s="1"/>
      <c r="E484" s="1"/>
      <c r="F484" s="62"/>
    </row>
    <row r="485" spans="1:6" x14ac:dyDescent="0.25">
      <c r="A485" s="8" t="s">
        <v>8022</v>
      </c>
      <c r="B485" s="1" t="s">
        <v>8023</v>
      </c>
      <c r="C485" s="1" t="s">
        <v>7</v>
      </c>
      <c r="D485" s="1"/>
      <c r="E485" s="1"/>
      <c r="F485" s="62"/>
    </row>
    <row r="486" spans="1:6" x14ac:dyDescent="0.25">
      <c r="A486" s="8" t="s">
        <v>8024</v>
      </c>
      <c r="B486" s="1" t="s">
        <v>8025</v>
      </c>
      <c r="C486" s="1" t="s">
        <v>27</v>
      </c>
      <c r="D486" s="1"/>
      <c r="E486" s="1"/>
      <c r="F486" s="62"/>
    </row>
    <row r="487" spans="1:6" x14ac:dyDescent="0.25">
      <c r="A487" s="8" t="s">
        <v>8026</v>
      </c>
      <c r="B487" s="1" t="s">
        <v>8027</v>
      </c>
      <c r="C487" s="1" t="s">
        <v>27</v>
      </c>
      <c r="D487" s="1"/>
      <c r="E487" s="1"/>
      <c r="F487" s="62"/>
    </row>
    <row r="488" spans="1:6" x14ac:dyDescent="0.25">
      <c r="A488" s="8" t="s">
        <v>8028</v>
      </c>
      <c r="B488" s="1" t="s">
        <v>8029</v>
      </c>
      <c r="C488" s="1" t="s">
        <v>7</v>
      </c>
      <c r="D488" s="1"/>
      <c r="E488" s="1"/>
      <c r="F488" s="62"/>
    </row>
    <row r="489" spans="1:6" x14ac:dyDescent="0.25">
      <c r="A489" s="8" t="s">
        <v>8030</v>
      </c>
      <c r="B489" s="1" t="s">
        <v>8031</v>
      </c>
      <c r="C489" s="1" t="s">
        <v>27</v>
      </c>
      <c r="D489" s="1"/>
      <c r="E489" s="1"/>
      <c r="F489" s="62"/>
    </row>
    <row r="490" spans="1:6" x14ac:dyDescent="0.25">
      <c r="A490" s="8" t="s">
        <v>8032</v>
      </c>
      <c r="B490" s="1" t="s">
        <v>8033</v>
      </c>
      <c r="C490" s="1" t="s">
        <v>27</v>
      </c>
      <c r="D490" s="1"/>
      <c r="E490" s="1"/>
      <c r="F490" s="62"/>
    </row>
    <row r="491" spans="1:6" x14ac:dyDescent="0.25">
      <c r="A491" s="8" t="s">
        <v>8034</v>
      </c>
      <c r="B491" s="1" t="s">
        <v>8035</v>
      </c>
      <c r="C491" s="1" t="s">
        <v>7</v>
      </c>
      <c r="D491" s="1"/>
      <c r="E491" s="1"/>
      <c r="F491" s="62"/>
    </row>
    <row r="492" spans="1:6" x14ac:dyDescent="0.25">
      <c r="A492" s="8" t="s">
        <v>8036</v>
      </c>
      <c r="B492" s="1" t="s">
        <v>8037</v>
      </c>
      <c r="C492" s="1" t="s">
        <v>27</v>
      </c>
      <c r="D492" s="1"/>
      <c r="E492" s="1"/>
      <c r="F492" s="62"/>
    </row>
    <row r="493" spans="1:6" x14ac:dyDescent="0.25">
      <c r="A493" s="8" t="s">
        <v>8038</v>
      </c>
      <c r="B493" s="1" t="s">
        <v>8039</v>
      </c>
      <c r="C493" s="1" t="s">
        <v>7</v>
      </c>
      <c r="D493" s="1"/>
      <c r="E493" s="1"/>
      <c r="F493" s="62"/>
    </row>
    <row r="494" spans="1:6" x14ac:dyDescent="0.25">
      <c r="A494" s="8" t="s">
        <v>8040</v>
      </c>
      <c r="B494" s="1" t="s">
        <v>8041</v>
      </c>
      <c r="C494" s="1" t="s">
        <v>7</v>
      </c>
      <c r="D494" s="1"/>
      <c r="E494" s="1"/>
      <c r="F494" s="62"/>
    </row>
    <row r="495" spans="1:6" x14ac:dyDescent="0.25">
      <c r="A495" s="8" t="s">
        <v>8042</v>
      </c>
      <c r="B495" s="1" t="s">
        <v>8043</v>
      </c>
      <c r="C495" s="1" t="s">
        <v>7</v>
      </c>
      <c r="D495" s="1"/>
      <c r="E495" s="1"/>
      <c r="F495" s="62"/>
    </row>
    <row r="496" spans="1:6" x14ac:dyDescent="0.25">
      <c r="A496" s="8" t="s">
        <v>8044</v>
      </c>
      <c r="B496" s="1" t="s">
        <v>8045</v>
      </c>
      <c r="C496" s="1" t="s">
        <v>4</v>
      </c>
      <c r="D496" s="1"/>
      <c r="E496" s="1"/>
      <c r="F496" s="62"/>
    </row>
    <row r="497" spans="1:6" x14ac:dyDescent="0.25">
      <c r="A497" s="8" t="s">
        <v>8044</v>
      </c>
      <c r="B497" s="1" t="s">
        <v>8045</v>
      </c>
      <c r="C497" s="1" t="s">
        <v>4139</v>
      </c>
      <c r="D497" s="1"/>
      <c r="E497" s="1"/>
      <c r="F497" s="62"/>
    </row>
    <row r="498" spans="1:6" x14ac:dyDescent="0.25">
      <c r="A498" s="8" t="s">
        <v>8044</v>
      </c>
      <c r="B498" s="1" t="s">
        <v>8045</v>
      </c>
      <c r="C498" s="1" t="s">
        <v>2618</v>
      </c>
      <c r="D498" s="1"/>
      <c r="E498" s="1"/>
      <c r="F498" s="62"/>
    </row>
    <row r="499" spans="1:6" x14ac:dyDescent="0.25">
      <c r="A499" s="8" t="s">
        <v>8046</v>
      </c>
      <c r="B499" s="1" t="s">
        <v>8047</v>
      </c>
      <c r="C499" s="1" t="s">
        <v>4</v>
      </c>
      <c r="D499" s="1"/>
      <c r="E499" s="1"/>
      <c r="F499" s="62"/>
    </row>
    <row r="500" spans="1:6" x14ac:dyDescent="0.25">
      <c r="A500" s="8" t="s">
        <v>8046</v>
      </c>
      <c r="B500" s="1" t="s">
        <v>8047</v>
      </c>
      <c r="C500" s="1" t="s">
        <v>2618</v>
      </c>
      <c r="D500" s="1"/>
      <c r="E500" s="1"/>
      <c r="F500" s="62"/>
    </row>
    <row r="501" spans="1:6" x14ac:dyDescent="0.25">
      <c r="A501" s="8" t="s">
        <v>8048</v>
      </c>
      <c r="B501" s="1" t="s">
        <v>8049</v>
      </c>
      <c r="C501" s="1" t="s">
        <v>1</v>
      </c>
      <c r="D501" s="1"/>
      <c r="E501" s="1"/>
      <c r="F501" s="62"/>
    </row>
    <row r="502" spans="1:6" x14ac:dyDescent="0.25">
      <c r="A502" s="8" t="s">
        <v>8050</v>
      </c>
      <c r="B502" s="1" t="s">
        <v>8051</v>
      </c>
      <c r="C502" s="1" t="s">
        <v>27</v>
      </c>
      <c r="D502" s="1"/>
      <c r="E502" s="1"/>
      <c r="F502" s="62"/>
    </row>
    <row r="503" spans="1:6" x14ac:dyDescent="0.25">
      <c r="A503" s="8" t="s">
        <v>8052</v>
      </c>
      <c r="B503" s="1" t="s">
        <v>8053</v>
      </c>
      <c r="C503" s="1" t="s">
        <v>4</v>
      </c>
      <c r="D503" s="1"/>
      <c r="E503" s="1"/>
      <c r="F503" s="62"/>
    </row>
    <row r="504" spans="1:6" x14ac:dyDescent="0.25">
      <c r="A504" s="8" t="s">
        <v>8052</v>
      </c>
      <c r="B504" s="1" t="s">
        <v>8053</v>
      </c>
      <c r="C504" s="1" t="s">
        <v>2618</v>
      </c>
      <c r="D504" s="1"/>
      <c r="E504" s="1"/>
      <c r="F504" s="62"/>
    </row>
    <row r="505" spans="1:6" x14ac:dyDescent="0.25">
      <c r="A505" s="8" t="s">
        <v>8054</v>
      </c>
      <c r="B505" s="1" t="s">
        <v>8055</v>
      </c>
      <c r="C505" s="1" t="s">
        <v>14</v>
      </c>
      <c r="D505" s="1"/>
      <c r="E505" s="1"/>
      <c r="F505" s="62"/>
    </row>
    <row r="506" spans="1:6" x14ac:dyDescent="0.25">
      <c r="A506" s="8" t="s">
        <v>8056</v>
      </c>
      <c r="B506" s="1" t="s">
        <v>8057</v>
      </c>
      <c r="C506" s="1" t="s">
        <v>14</v>
      </c>
      <c r="D506" s="1"/>
      <c r="E506" s="1"/>
      <c r="F506" s="62"/>
    </row>
    <row r="507" spans="1:6" x14ac:dyDescent="0.25">
      <c r="A507" s="8" t="s">
        <v>8058</v>
      </c>
      <c r="B507" s="1" t="s">
        <v>8059</v>
      </c>
      <c r="C507" s="1" t="s">
        <v>1</v>
      </c>
      <c r="D507" s="1"/>
      <c r="E507" s="1"/>
      <c r="F507" s="62"/>
    </row>
    <row r="508" spans="1:6" x14ac:dyDescent="0.25">
      <c r="A508" s="8" t="s">
        <v>8060</v>
      </c>
      <c r="B508" s="1" t="s">
        <v>8061</v>
      </c>
      <c r="C508" s="1" t="s">
        <v>14</v>
      </c>
      <c r="D508" s="1"/>
      <c r="E508" s="1"/>
      <c r="F508" s="62"/>
    </row>
    <row r="509" spans="1:6" x14ac:dyDescent="0.25">
      <c r="A509" s="8" t="s">
        <v>8062</v>
      </c>
      <c r="B509" s="1" t="s">
        <v>8063</v>
      </c>
      <c r="C509" s="1" t="s">
        <v>4</v>
      </c>
      <c r="D509" s="1"/>
      <c r="E509" s="1"/>
      <c r="F509" s="62"/>
    </row>
    <row r="510" spans="1:6" x14ac:dyDescent="0.25">
      <c r="A510" s="8" t="s">
        <v>8062</v>
      </c>
      <c r="B510" s="1" t="s">
        <v>8063</v>
      </c>
      <c r="C510" s="1" t="s">
        <v>2618</v>
      </c>
      <c r="D510" s="1"/>
      <c r="E510" s="1"/>
      <c r="F510" s="62"/>
    </row>
    <row r="511" spans="1:6" x14ac:dyDescent="0.25">
      <c r="A511" s="8" t="s">
        <v>8064</v>
      </c>
      <c r="B511" s="1" t="s">
        <v>8065</v>
      </c>
      <c r="C511" s="1" t="s">
        <v>14</v>
      </c>
      <c r="D511" s="1"/>
      <c r="E511" s="1"/>
      <c r="F511" s="62"/>
    </row>
    <row r="512" spans="1:6" x14ac:dyDescent="0.25">
      <c r="A512" s="8" t="s">
        <v>8066</v>
      </c>
      <c r="B512" s="1" t="s">
        <v>8067</v>
      </c>
      <c r="C512" s="1" t="s">
        <v>7</v>
      </c>
      <c r="D512" s="1"/>
      <c r="E512" s="1"/>
      <c r="F512" s="62"/>
    </row>
    <row r="513" spans="1:6" x14ac:dyDescent="0.25">
      <c r="A513" s="8" t="s">
        <v>8068</v>
      </c>
      <c r="B513" s="1" t="s">
        <v>8069</v>
      </c>
      <c r="C513" s="1" t="s">
        <v>7</v>
      </c>
      <c r="D513" s="1"/>
      <c r="E513" s="1"/>
      <c r="F513" s="62"/>
    </row>
    <row r="514" spans="1:6" x14ac:dyDescent="0.25">
      <c r="A514" s="8" t="s">
        <v>8070</v>
      </c>
      <c r="B514" s="1" t="s">
        <v>8071</v>
      </c>
      <c r="C514" s="1" t="s">
        <v>7</v>
      </c>
      <c r="D514" s="1"/>
      <c r="E514" s="1"/>
      <c r="F514" s="62"/>
    </row>
    <row r="515" spans="1:6" x14ac:dyDescent="0.25">
      <c r="A515" s="8" t="s">
        <v>8072</v>
      </c>
      <c r="B515" s="1" t="s">
        <v>8073</v>
      </c>
      <c r="C515" s="1" t="s">
        <v>4</v>
      </c>
      <c r="D515" s="1"/>
      <c r="E515" s="1"/>
      <c r="F515" s="62"/>
    </row>
    <row r="516" spans="1:6" x14ac:dyDescent="0.25">
      <c r="A516" s="8" t="s">
        <v>8072</v>
      </c>
      <c r="B516" s="1" t="s">
        <v>8073</v>
      </c>
      <c r="C516" s="1" t="s">
        <v>2618</v>
      </c>
      <c r="D516" s="1"/>
      <c r="E516" s="1"/>
      <c r="F516" s="62"/>
    </row>
    <row r="517" spans="1:6" x14ac:dyDescent="0.25">
      <c r="A517" s="8" t="s">
        <v>8074</v>
      </c>
      <c r="B517" s="1" t="s">
        <v>8075</v>
      </c>
      <c r="C517" s="1" t="s">
        <v>27</v>
      </c>
      <c r="D517" s="1"/>
      <c r="E517" s="1"/>
      <c r="F517" s="62"/>
    </row>
    <row r="518" spans="1:6" x14ac:dyDescent="0.25">
      <c r="A518" s="8" t="s">
        <v>8076</v>
      </c>
      <c r="B518" s="1" t="s">
        <v>8077</v>
      </c>
      <c r="C518" s="1" t="s">
        <v>7</v>
      </c>
      <c r="D518" s="1"/>
      <c r="E518" s="1"/>
      <c r="F518" s="62"/>
    </row>
    <row r="519" spans="1:6" x14ac:dyDescent="0.25">
      <c r="A519" s="8" t="s">
        <v>8078</v>
      </c>
      <c r="B519" s="1" t="s">
        <v>8079</v>
      </c>
      <c r="C519" s="1" t="s">
        <v>27</v>
      </c>
      <c r="D519" s="1"/>
      <c r="E519" s="1"/>
      <c r="F519" s="62"/>
    </row>
    <row r="520" spans="1:6" x14ac:dyDescent="0.25">
      <c r="A520" s="8" t="s">
        <v>8080</v>
      </c>
      <c r="B520" s="1" t="s">
        <v>8081</v>
      </c>
      <c r="C520" s="1" t="s">
        <v>27</v>
      </c>
      <c r="D520" s="1"/>
      <c r="E520" s="1"/>
      <c r="F520" s="62"/>
    </row>
    <row r="521" spans="1:6" x14ac:dyDescent="0.25">
      <c r="A521" s="8" t="s">
        <v>8082</v>
      </c>
      <c r="B521" s="1" t="s">
        <v>8083</v>
      </c>
      <c r="C521" s="1" t="s">
        <v>27</v>
      </c>
      <c r="D521" s="1"/>
      <c r="E521" s="1"/>
      <c r="F521" s="62"/>
    </row>
    <row r="522" spans="1:6" x14ac:dyDescent="0.25">
      <c r="A522" s="8" t="s">
        <v>8084</v>
      </c>
      <c r="B522" s="1" t="s">
        <v>8085</v>
      </c>
      <c r="C522" s="1" t="s">
        <v>27</v>
      </c>
      <c r="D522" s="1"/>
      <c r="E522" s="1"/>
      <c r="F522" s="62"/>
    </row>
    <row r="523" spans="1:6" x14ac:dyDescent="0.25">
      <c r="A523" s="8" t="s">
        <v>8086</v>
      </c>
      <c r="B523" s="1" t="s">
        <v>8087</v>
      </c>
      <c r="C523" s="1" t="s">
        <v>4</v>
      </c>
      <c r="D523" s="1"/>
      <c r="E523" s="1"/>
      <c r="F523" s="62"/>
    </row>
    <row r="524" spans="1:6" x14ac:dyDescent="0.25">
      <c r="A524" s="8" t="s">
        <v>8086</v>
      </c>
      <c r="B524" s="1" t="s">
        <v>8087</v>
      </c>
      <c r="C524" s="1" t="s">
        <v>2618</v>
      </c>
      <c r="D524" s="1"/>
      <c r="E524" s="1"/>
      <c r="F524" s="62"/>
    </row>
    <row r="525" spans="1:6" x14ac:dyDescent="0.25">
      <c r="A525" s="8" t="s">
        <v>8088</v>
      </c>
      <c r="B525" s="1" t="s">
        <v>8089</v>
      </c>
      <c r="C525" s="1" t="s">
        <v>7</v>
      </c>
      <c r="D525" s="1"/>
      <c r="E525" s="1"/>
      <c r="F525" s="62"/>
    </row>
    <row r="526" spans="1:6" x14ac:dyDescent="0.25">
      <c r="A526" s="8" t="s">
        <v>8090</v>
      </c>
      <c r="B526" s="1" t="s">
        <v>8091</v>
      </c>
      <c r="C526" s="1" t="s">
        <v>7</v>
      </c>
      <c r="D526" s="1"/>
      <c r="E526" s="1"/>
      <c r="F526" s="62"/>
    </row>
    <row r="527" spans="1:6" x14ac:dyDescent="0.25">
      <c r="A527" s="8" t="s">
        <v>8092</v>
      </c>
      <c r="B527" s="1" t="s">
        <v>8093</v>
      </c>
      <c r="C527" s="1" t="s">
        <v>7</v>
      </c>
      <c r="D527" s="1"/>
      <c r="E527" s="1"/>
      <c r="F527" s="62"/>
    </row>
    <row r="528" spans="1:6" x14ac:dyDescent="0.25">
      <c r="A528" s="8" t="s">
        <v>8094</v>
      </c>
      <c r="B528" s="1" t="s">
        <v>8095</v>
      </c>
      <c r="C528" s="1" t="s">
        <v>7</v>
      </c>
      <c r="D528" s="1"/>
      <c r="E528" s="1"/>
      <c r="F528" s="62"/>
    </row>
    <row r="529" spans="1:6" x14ac:dyDescent="0.25">
      <c r="A529" s="8" t="s">
        <v>8096</v>
      </c>
      <c r="B529" s="1" t="s">
        <v>8097</v>
      </c>
      <c r="C529" s="1" t="s">
        <v>7</v>
      </c>
      <c r="D529" s="1"/>
      <c r="E529" s="1"/>
      <c r="F529" s="62"/>
    </row>
    <row r="530" spans="1:6" x14ac:dyDescent="0.25">
      <c r="A530" s="8" t="s">
        <v>8098</v>
      </c>
      <c r="B530" s="1" t="s">
        <v>8099</v>
      </c>
      <c r="C530" s="1" t="s">
        <v>7</v>
      </c>
      <c r="D530" s="1"/>
      <c r="E530" s="1"/>
      <c r="F530" s="62"/>
    </row>
    <row r="531" spans="1:6" x14ac:dyDescent="0.25">
      <c r="A531" s="8" t="s">
        <v>8100</v>
      </c>
      <c r="B531" s="1" t="s">
        <v>8101</v>
      </c>
      <c r="C531" s="1" t="s">
        <v>7</v>
      </c>
      <c r="D531" s="1"/>
      <c r="E531" s="1"/>
      <c r="F531" s="62"/>
    </row>
    <row r="532" spans="1:6" x14ac:dyDescent="0.25">
      <c r="A532" s="8" t="s">
        <v>8102</v>
      </c>
      <c r="B532" s="1" t="s">
        <v>8103</v>
      </c>
      <c r="C532" s="1" t="s">
        <v>7</v>
      </c>
      <c r="D532" s="1"/>
      <c r="E532" s="1"/>
      <c r="F532" s="62"/>
    </row>
    <row r="533" spans="1:6" x14ac:dyDescent="0.25">
      <c r="A533" s="8" t="s">
        <v>8104</v>
      </c>
      <c r="B533" s="1" t="s">
        <v>8105</v>
      </c>
      <c r="C533" s="1" t="s">
        <v>27</v>
      </c>
      <c r="D533" s="1"/>
      <c r="E533" s="1"/>
      <c r="F533" s="62"/>
    </row>
    <row r="534" spans="1:6" x14ac:dyDescent="0.25">
      <c r="A534" s="8" t="s">
        <v>8106</v>
      </c>
      <c r="B534" s="1" t="s">
        <v>8107</v>
      </c>
      <c r="C534" s="1" t="s">
        <v>14</v>
      </c>
      <c r="D534" s="1"/>
      <c r="E534" s="1"/>
      <c r="F534" s="62"/>
    </row>
    <row r="535" spans="1:6" x14ac:dyDescent="0.25">
      <c r="A535" s="8" t="s">
        <v>8108</v>
      </c>
      <c r="B535" s="1" t="s">
        <v>8109</v>
      </c>
      <c r="C535" s="1" t="s">
        <v>4</v>
      </c>
      <c r="D535" s="1"/>
      <c r="E535" s="1"/>
      <c r="F535" s="62"/>
    </row>
    <row r="536" spans="1:6" x14ac:dyDescent="0.25">
      <c r="A536" s="8" t="s">
        <v>8108</v>
      </c>
      <c r="B536" s="1" t="s">
        <v>8109</v>
      </c>
      <c r="C536" s="1" t="s">
        <v>2618</v>
      </c>
      <c r="D536" s="1"/>
      <c r="E536" s="1"/>
      <c r="F536" s="62"/>
    </row>
    <row r="537" spans="1:6" x14ac:dyDescent="0.25">
      <c r="A537" s="8" t="s">
        <v>8110</v>
      </c>
      <c r="B537" s="1" t="s">
        <v>8111</v>
      </c>
      <c r="C537" s="1" t="s">
        <v>7</v>
      </c>
      <c r="D537" s="1"/>
      <c r="E537" s="1"/>
      <c r="F537" s="62"/>
    </row>
    <row r="538" spans="1:6" x14ac:dyDescent="0.25">
      <c r="A538" s="8" t="s">
        <v>8112</v>
      </c>
      <c r="B538" s="1" t="s">
        <v>8113</v>
      </c>
      <c r="C538" s="1" t="s">
        <v>7</v>
      </c>
      <c r="D538" s="1"/>
      <c r="E538" s="1"/>
      <c r="F538" s="62"/>
    </row>
    <row r="539" spans="1:6" x14ac:dyDescent="0.25">
      <c r="A539" s="8" t="s">
        <v>8114</v>
      </c>
      <c r="B539" s="1" t="s">
        <v>8115</v>
      </c>
      <c r="C539" s="1" t="s">
        <v>27</v>
      </c>
      <c r="D539" s="1"/>
      <c r="E539" s="1"/>
      <c r="F539" s="62"/>
    </row>
    <row r="540" spans="1:6" x14ac:dyDescent="0.25">
      <c r="A540" s="8" t="s">
        <v>8116</v>
      </c>
      <c r="B540" s="1" t="s">
        <v>8117</v>
      </c>
      <c r="C540" s="1" t="s">
        <v>14</v>
      </c>
      <c r="D540" s="1"/>
      <c r="E540" s="1"/>
      <c r="F540" s="62"/>
    </row>
    <row r="541" spans="1:6" x14ac:dyDescent="0.25">
      <c r="A541" s="8" t="s">
        <v>8118</v>
      </c>
      <c r="B541" s="1" t="s">
        <v>8119</v>
      </c>
      <c r="C541" s="1" t="s">
        <v>7</v>
      </c>
      <c r="D541" s="1"/>
      <c r="E541" s="1"/>
      <c r="F541" s="62"/>
    </row>
    <row r="542" spans="1:6" x14ac:dyDescent="0.25">
      <c r="A542" s="8" t="s">
        <v>8120</v>
      </c>
      <c r="B542" s="1" t="s">
        <v>8121</v>
      </c>
      <c r="C542" s="1" t="s">
        <v>7</v>
      </c>
      <c r="D542" s="1"/>
      <c r="E542" s="1"/>
      <c r="F542" s="62"/>
    </row>
    <row r="543" spans="1:6" x14ac:dyDescent="0.25">
      <c r="A543" s="8" t="s">
        <v>8122</v>
      </c>
      <c r="B543" s="1" t="s">
        <v>8123</v>
      </c>
      <c r="C543" s="1" t="s">
        <v>7</v>
      </c>
      <c r="D543" s="1"/>
      <c r="E543" s="1"/>
      <c r="F543" s="62"/>
    </row>
    <row r="544" spans="1:6" x14ac:dyDescent="0.25">
      <c r="A544" s="8" t="s">
        <v>8124</v>
      </c>
      <c r="B544" s="1" t="s">
        <v>8125</v>
      </c>
      <c r="C544" s="1" t="s">
        <v>27</v>
      </c>
      <c r="D544" s="1"/>
      <c r="E544" s="1"/>
      <c r="F544" s="62"/>
    </row>
    <row r="545" spans="1:6" x14ac:dyDescent="0.25">
      <c r="A545" s="8" t="s">
        <v>8126</v>
      </c>
      <c r="B545" s="1" t="s">
        <v>8127</v>
      </c>
      <c r="C545" s="1" t="s">
        <v>7</v>
      </c>
      <c r="D545" s="1"/>
      <c r="E545" s="1"/>
      <c r="F545" s="62"/>
    </row>
    <row r="546" spans="1:6" x14ac:dyDescent="0.25">
      <c r="A546" s="8" t="s">
        <v>8128</v>
      </c>
      <c r="B546" s="1" t="s">
        <v>8129</v>
      </c>
      <c r="C546" s="1" t="s">
        <v>14</v>
      </c>
      <c r="D546" s="1"/>
      <c r="E546" s="1"/>
      <c r="F546" s="62"/>
    </row>
    <row r="547" spans="1:6" x14ac:dyDescent="0.25">
      <c r="A547" s="8" t="s">
        <v>8130</v>
      </c>
      <c r="B547" s="1" t="s">
        <v>8131</v>
      </c>
      <c r="C547" s="1" t="s">
        <v>27</v>
      </c>
      <c r="D547" s="1"/>
      <c r="E547" s="1"/>
      <c r="F547" s="62"/>
    </row>
    <row r="548" spans="1:6" x14ac:dyDescent="0.25">
      <c r="A548" s="8" t="s">
        <v>8132</v>
      </c>
      <c r="B548" s="1" t="s">
        <v>8133</v>
      </c>
      <c r="C548" s="1" t="s">
        <v>1</v>
      </c>
      <c r="D548" s="1"/>
      <c r="E548" s="1"/>
      <c r="F548" s="62"/>
    </row>
    <row r="549" spans="1:6" x14ac:dyDescent="0.25">
      <c r="A549" s="8" t="s">
        <v>8134</v>
      </c>
      <c r="B549" s="1" t="s">
        <v>8135</v>
      </c>
      <c r="C549" s="1" t="s">
        <v>4</v>
      </c>
      <c r="D549" s="1"/>
      <c r="E549" s="1"/>
      <c r="F549" s="62"/>
    </row>
    <row r="550" spans="1:6" x14ac:dyDescent="0.25">
      <c r="A550" s="8" t="s">
        <v>8134</v>
      </c>
      <c r="B550" s="1" t="s">
        <v>8135</v>
      </c>
      <c r="C550" s="1" t="s">
        <v>2618</v>
      </c>
      <c r="D550" s="1"/>
      <c r="E550" s="1"/>
      <c r="F550" s="62"/>
    </row>
    <row r="551" spans="1:6" x14ac:dyDescent="0.25">
      <c r="A551" s="8" t="s">
        <v>8136</v>
      </c>
      <c r="B551" s="1" t="s">
        <v>8137</v>
      </c>
      <c r="C551" s="1" t="s">
        <v>1</v>
      </c>
      <c r="D551" s="1"/>
      <c r="E551" s="1"/>
      <c r="F551" s="62"/>
    </row>
    <row r="552" spans="1:6" x14ac:dyDescent="0.25">
      <c r="A552" s="8" t="s">
        <v>8138</v>
      </c>
      <c r="B552" s="1" t="s">
        <v>8139</v>
      </c>
      <c r="C552" s="1" t="s">
        <v>1</v>
      </c>
      <c r="D552" s="1"/>
      <c r="E552" s="1"/>
      <c r="F552" s="62"/>
    </row>
    <row r="553" spans="1:6" x14ac:dyDescent="0.25">
      <c r="A553" s="8" t="s">
        <v>8140</v>
      </c>
      <c r="B553" s="1" t="s">
        <v>8141</v>
      </c>
      <c r="C553" s="1" t="s">
        <v>7</v>
      </c>
      <c r="D553" s="1"/>
      <c r="E553" s="1"/>
      <c r="F553" s="62"/>
    </row>
    <row r="554" spans="1:6" x14ac:dyDescent="0.25">
      <c r="A554" s="8" t="s">
        <v>8142</v>
      </c>
      <c r="B554" s="1" t="s">
        <v>8143</v>
      </c>
      <c r="C554" s="1" t="s">
        <v>1</v>
      </c>
      <c r="D554" s="1"/>
      <c r="E554" s="1"/>
      <c r="F554" s="62"/>
    </row>
    <row r="555" spans="1:6" x14ac:dyDescent="0.25">
      <c r="A555" s="8" t="s">
        <v>8144</v>
      </c>
      <c r="B555" s="1" t="s">
        <v>8145</v>
      </c>
      <c r="C555" s="1" t="s">
        <v>1</v>
      </c>
      <c r="D555" s="1"/>
      <c r="E555" s="1"/>
      <c r="F555" s="62"/>
    </row>
    <row r="556" spans="1:6" x14ac:dyDescent="0.25">
      <c r="A556" s="8" t="s">
        <v>8146</v>
      </c>
      <c r="B556" s="1" t="s">
        <v>8147</v>
      </c>
      <c r="C556" s="1" t="s">
        <v>4</v>
      </c>
      <c r="D556" s="1"/>
      <c r="E556" s="1"/>
      <c r="F556" s="62"/>
    </row>
    <row r="557" spans="1:6" x14ac:dyDescent="0.25">
      <c r="A557" s="8" t="s">
        <v>8146</v>
      </c>
      <c r="B557" s="1" t="s">
        <v>8147</v>
      </c>
      <c r="C557" s="1" t="s">
        <v>2618</v>
      </c>
      <c r="D557" s="1"/>
      <c r="E557" s="1"/>
      <c r="F557" s="62"/>
    </row>
    <row r="558" spans="1:6" x14ac:dyDescent="0.25">
      <c r="A558" s="8" t="s">
        <v>8148</v>
      </c>
      <c r="B558" s="1" t="s">
        <v>8149</v>
      </c>
      <c r="C558" s="1" t="s">
        <v>7</v>
      </c>
      <c r="D558" s="1"/>
      <c r="E558" s="1"/>
      <c r="F558" s="62"/>
    </row>
    <row r="559" spans="1:6" x14ac:dyDescent="0.25">
      <c r="A559" s="8" t="s">
        <v>8150</v>
      </c>
      <c r="B559" s="1" t="s">
        <v>8151</v>
      </c>
      <c r="C559" s="1" t="s">
        <v>7</v>
      </c>
      <c r="D559" s="1"/>
      <c r="E559" s="1"/>
      <c r="F559" s="62"/>
    </row>
    <row r="560" spans="1:6" x14ac:dyDescent="0.25">
      <c r="A560" s="8" t="s">
        <v>8152</v>
      </c>
      <c r="B560" s="1" t="s">
        <v>8153</v>
      </c>
      <c r="C560" s="1" t="s">
        <v>7</v>
      </c>
      <c r="D560" s="1"/>
      <c r="E560" s="1"/>
      <c r="F560" s="62"/>
    </row>
    <row r="561" spans="1:6" x14ac:dyDescent="0.25">
      <c r="A561" s="8" t="s">
        <v>8154</v>
      </c>
      <c r="B561" s="1" t="s">
        <v>8155</v>
      </c>
      <c r="C561" s="1" t="s">
        <v>7</v>
      </c>
      <c r="D561" s="1"/>
      <c r="E561" s="1"/>
      <c r="F561" s="62"/>
    </row>
    <row r="562" spans="1:6" x14ac:dyDescent="0.25">
      <c r="A562" s="8" t="s">
        <v>8156</v>
      </c>
      <c r="B562" s="1" t="s">
        <v>8157</v>
      </c>
      <c r="C562" s="1" t="s">
        <v>7</v>
      </c>
      <c r="D562" s="1"/>
      <c r="E562" s="1"/>
      <c r="F562" s="62"/>
    </row>
    <row r="563" spans="1:6" x14ac:dyDescent="0.25">
      <c r="A563" s="8" t="s">
        <v>8158</v>
      </c>
      <c r="B563" s="1" t="s">
        <v>8159</v>
      </c>
      <c r="C563" s="1" t="s">
        <v>14</v>
      </c>
      <c r="D563" s="1"/>
      <c r="E563" s="1"/>
      <c r="F563" s="62"/>
    </row>
    <row r="564" spans="1:6" x14ac:dyDescent="0.25">
      <c r="A564" s="8" t="s">
        <v>8160</v>
      </c>
      <c r="B564" s="1" t="s">
        <v>8161</v>
      </c>
      <c r="C564" s="1" t="s">
        <v>14</v>
      </c>
      <c r="D564" s="1"/>
      <c r="E564" s="1"/>
      <c r="F564" s="62"/>
    </row>
    <row r="565" spans="1:6" ht="15.75" thickBot="1" x14ac:dyDescent="0.3">
      <c r="A565" s="10" t="s">
        <v>8162</v>
      </c>
      <c r="B565" s="11" t="s">
        <v>8163</v>
      </c>
      <c r="C565" s="11" t="s">
        <v>4</v>
      </c>
      <c r="D565" s="11" t="s">
        <v>10649</v>
      </c>
      <c r="E565" s="11"/>
      <c r="F565" s="63"/>
    </row>
  </sheetData>
  <autoFilter ref="A1:F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6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1.425781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565</v>
      </c>
    </row>
    <row r="2" spans="1:8" x14ac:dyDescent="0.25">
      <c r="A2" s="5" t="s">
        <v>8164</v>
      </c>
      <c r="B2" s="6" t="s">
        <v>8165</v>
      </c>
      <c r="C2" s="6" t="s">
        <v>14</v>
      </c>
      <c r="D2" s="6"/>
      <c r="E2" s="6"/>
      <c r="F2" s="7"/>
    </row>
    <row r="3" spans="1:8" x14ac:dyDescent="0.25">
      <c r="A3" s="8" t="s">
        <v>8166</v>
      </c>
      <c r="B3" s="1" t="s">
        <v>8167</v>
      </c>
      <c r="C3" s="1" t="s">
        <v>7</v>
      </c>
      <c r="D3" s="1"/>
      <c r="E3" s="1"/>
      <c r="F3" s="9"/>
    </row>
    <row r="4" spans="1:8" x14ac:dyDescent="0.25">
      <c r="A4" s="8" t="s">
        <v>8168</v>
      </c>
      <c r="B4" s="1" t="s">
        <v>8169</v>
      </c>
      <c r="C4" s="1" t="s">
        <v>7</v>
      </c>
      <c r="D4" s="1"/>
      <c r="E4" s="1"/>
      <c r="F4" s="9"/>
    </row>
    <row r="5" spans="1:8" x14ac:dyDescent="0.25">
      <c r="A5" s="8" t="s">
        <v>8170</v>
      </c>
      <c r="B5" s="1" t="s">
        <v>8171</v>
      </c>
      <c r="C5" s="1" t="s">
        <v>27</v>
      </c>
      <c r="D5" s="1"/>
      <c r="E5" s="1"/>
      <c r="F5" s="9"/>
    </row>
    <row r="6" spans="1:8" x14ac:dyDescent="0.25">
      <c r="A6" s="8" t="s">
        <v>8172</v>
      </c>
      <c r="B6" s="1" t="s">
        <v>8173</v>
      </c>
      <c r="C6" s="1" t="s">
        <v>7</v>
      </c>
      <c r="D6" s="1"/>
      <c r="E6" s="1"/>
      <c r="F6" s="9"/>
    </row>
    <row r="7" spans="1:8" x14ac:dyDescent="0.25">
      <c r="A7" s="8" t="s">
        <v>8174</v>
      </c>
      <c r="B7" s="1" t="s">
        <v>8175</v>
      </c>
      <c r="C7" s="1" t="s">
        <v>7</v>
      </c>
      <c r="D7" s="1"/>
      <c r="E7" s="1"/>
      <c r="F7" s="9"/>
    </row>
    <row r="8" spans="1:8" x14ac:dyDescent="0.25">
      <c r="A8" s="8" t="s">
        <v>8176</v>
      </c>
      <c r="B8" s="1" t="s">
        <v>8177</v>
      </c>
      <c r="C8" s="1" t="s">
        <v>7</v>
      </c>
      <c r="D8" s="1"/>
      <c r="E8" s="1"/>
      <c r="F8" s="9"/>
    </row>
    <row r="9" spans="1:8" x14ac:dyDescent="0.25">
      <c r="A9" s="8" t="s">
        <v>8178</v>
      </c>
      <c r="B9" s="1" t="s">
        <v>8179</v>
      </c>
      <c r="C9" s="1" t="s">
        <v>7</v>
      </c>
      <c r="D9" s="1"/>
      <c r="E9" s="1"/>
      <c r="F9" s="9"/>
    </row>
    <row r="10" spans="1:8" x14ac:dyDescent="0.25">
      <c r="A10" s="8" t="s">
        <v>8180</v>
      </c>
      <c r="B10" s="1" t="s">
        <v>8181</v>
      </c>
      <c r="C10" s="1" t="s">
        <v>27</v>
      </c>
      <c r="D10" s="1"/>
      <c r="E10" s="1"/>
      <c r="F10" s="9"/>
    </row>
    <row r="11" spans="1:8" x14ac:dyDescent="0.25">
      <c r="A11" s="8" t="s">
        <v>8182</v>
      </c>
      <c r="B11" s="1" t="s">
        <v>8183</v>
      </c>
      <c r="C11" s="1" t="s">
        <v>7</v>
      </c>
      <c r="D11" s="1"/>
      <c r="E11" s="1"/>
      <c r="F11" s="9"/>
    </row>
    <row r="12" spans="1:8" x14ac:dyDescent="0.25">
      <c r="A12" s="8" t="s">
        <v>8184</v>
      </c>
      <c r="B12" s="1" t="s">
        <v>8185</v>
      </c>
      <c r="C12" s="1" t="s">
        <v>27</v>
      </c>
      <c r="D12" s="1"/>
      <c r="E12" s="1"/>
      <c r="F12" s="9"/>
    </row>
    <row r="13" spans="1:8" x14ac:dyDescent="0.25">
      <c r="A13" s="8" t="s">
        <v>8186</v>
      </c>
      <c r="B13" s="1" t="s">
        <v>8187</v>
      </c>
      <c r="C13" s="1" t="s">
        <v>7</v>
      </c>
      <c r="D13" s="1"/>
      <c r="E13" s="1"/>
      <c r="F13" s="9"/>
    </row>
    <row r="14" spans="1:8" x14ac:dyDescent="0.25">
      <c r="A14" s="8" t="s">
        <v>8188</v>
      </c>
      <c r="B14" s="1" t="s">
        <v>8189</v>
      </c>
      <c r="C14" s="1" t="s">
        <v>27</v>
      </c>
      <c r="D14" s="1"/>
      <c r="E14" s="1"/>
      <c r="F14" s="9"/>
    </row>
    <row r="15" spans="1:8" x14ac:dyDescent="0.25">
      <c r="A15" s="8" t="s">
        <v>8190</v>
      </c>
      <c r="B15" s="1" t="s">
        <v>8191</v>
      </c>
      <c r="C15" s="1" t="s">
        <v>27</v>
      </c>
      <c r="D15" s="1"/>
      <c r="E15" s="1"/>
      <c r="F15" s="9"/>
    </row>
    <row r="16" spans="1:8" x14ac:dyDescent="0.25">
      <c r="A16" s="8" t="s">
        <v>8192</v>
      </c>
      <c r="B16" s="1" t="s">
        <v>8193</v>
      </c>
      <c r="C16" s="1" t="s">
        <v>7</v>
      </c>
      <c r="D16" s="1"/>
      <c r="E16" s="1"/>
      <c r="F16" s="9"/>
    </row>
    <row r="17" spans="1:6" x14ac:dyDescent="0.25">
      <c r="A17" s="8" t="s">
        <v>8194</v>
      </c>
      <c r="B17" s="1" t="s">
        <v>8195</v>
      </c>
      <c r="C17" s="1" t="s">
        <v>4</v>
      </c>
      <c r="D17" s="1"/>
      <c r="E17" s="1"/>
      <c r="F17" s="9"/>
    </row>
    <row r="18" spans="1:6" x14ac:dyDescent="0.25">
      <c r="A18" s="8" t="s">
        <v>8194</v>
      </c>
      <c r="B18" s="1" t="s">
        <v>8195</v>
      </c>
      <c r="C18" s="1" t="s">
        <v>2618</v>
      </c>
      <c r="D18" s="1"/>
      <c r="E18" s="1"/>
      <c r="F18" s="9"/>
    </row>
    <row r="19" spans="1:6" x14ac:dyDescent="0.25">
      <c r="A19" s="8" t="s">
        <v>8196</v>
      </c>
      <c r="B19" s="1" t="s">
        <v>8197</v>
      </c>
      <c r="C19" s="1" t="s">
        <v>7</v>
      </c>
      <c r="D19" s="1"/>
      <c r="E19" s="1"/>
      <c r="F19" s="9"/>
    </row>
    <row r="20" spans="1:6" x14ac:dyDescent="0.25">
      <c r="A20" s="8" t="s">
        <v>8198</v>
      </c>
      <c r="B20" s="1" t="s">
        <v>8199</v>
      </c>
      <c r="C20" s="1" t="s">
        <v>14</v>
      </c>
      <c r="D20" s="1"/>
      <c r="E20" s="1"/>
      <c r="F20" s="9"/>
    </row>
    <row r="21" spans="1:6" x14ac:dyDescent="0.25">
      <c r="A21" s="8" t="s">
        <v>8200</v>
      </c>
      <c r="B21" s="1" t="s">
        <v>8201</v>
      </c>
      <c r="C21" s="1" t="s">
        <v>7</v>
      </c>
      <c r="D21" s="1"/>
      <c r="E21" s="1"/>
      <c r="F21" s="9"/>
    </row>
    <row r="22" spans="1:6" x14ac:dyDescent="0.25">
      <c r="A22" s="8" t="s">
        <v>8202</v>
      </c>
      <c r="B22" s="1" t="s">
        <v>8203</v>
      </c>
      <c r="C22" s="1" t="s">
        <v>7</v>
      </c>
      <c r="D22" s="1"/>
      <c r="E22" s="1"/>
      <c r="F22" s="9"/>
    </row>
    <row r="23" spans="1:6" x14ac:dyDescent="0.25">
      <c r="A23" s="8" t="s">
        <v>8204</v>
      </c>
      <c r="B23" s="1" t="s">
        <v>8205</v>
      </c>
      <c r="C23" s="1" t="s">
        <v>1</v>
      </c>
      <c r="D23" s="1"/>
      <c r="E23" s="1"/>
      <c r="F23" s="9"/>
    </row>
    <row r="24" spans="1:6" x14ac:dyDescent="0.25">
      <c r="A24" s="8" t="s">
        <v>8206</v>
      </c>
      <c r="B24" s="1" t="s">
        <v>8207</v>
      </c>
      <c r="C24" s="1" t="s">
        <v>7</v>
      </c>
      <c r="D24" s="1"/>
      <c r="E24" s="1"/>
      <c r="F24" s="9"/>
    </row>
    <row r="25" spans="1:6" x14ac:dyDescent="0.25">
      <c r="A25" s="8" t="s">
        <v>8208</v>
      </c>
      <c r="B25" s="1" t="s">
        <v>8209</v>
      </c>
      <c r="C25" s="1" t="s">
        <v>7</v>
      </c>
      <c r="D25" s="1"/>
      <c r="E25" s="1"/>
      <c r="F25" s="9"/>
    </row>
    <row r="26" spans="1:6" x14ac:dyDescent="0.25">
      <c r="A26" s="8" t="s">
        <v>8210</v>
      </c>
      <c r="B26" s="1" t="s">
        <v>8211</v>
      </c>
      <c r="C26" s="1" t="s">
        <v>27</v>
      </c>
      <c r="D26" s="1"/>
      <c r="E26" s="1"/>
      <c r="F26" s="9"/>
    </row>
    <row r="27" spans="1:6" x14ac:dyDescent="0.25">
      <c r="A27" s="8" t="s">
        <v>8212</v>
      </c>
      <c r="B27" s="1" t="s">
        <v>8213</v>
      </c>
      <c r="C27" s="1" t="s">
        <v>14</v>
      </c>
      <c r="D27" s="1"/>
      <c r="E27" s="1"/>
      <c r="F27" s="9"/>
    </row>
    <row r="28" spans="1:6" x14ac:dyDescent="0.25">
      <c r="A28" s="8" t="s">
        <v>8214</v>
      </c>
      <c r="B28" s="1" t="s">
        <v>8215</v>
      </c>
      <c r="C28" s="1" t="s">
        <v>7</v>
      </c>
      <c r="D28" s="1"/>
      <c r="E28" s="1"/>
      <c r="F28" s="9"/>
    </row>
    <row r="29" spans="1:6" x14ac:dyDescent="0.25">
      <c r="A29" s="8" t="s">
        <v>8216</v>
      </c>
      <c r="B29" s="1" t="s">
        <v>8217</v>
      </c>
      <c r="C29" s="1" t="s">
        <v>4</v>
      </c>
      <c r="D29" s="1"/>
      <c r="E29" s="1"/>
      <c r="F29" s="9"/>
    </row>
    <row r="30" spans="1:6" x14ac:dyDescent="0.25">
      <c r="A30" s="8" t="s">
        <v>8216</v>
      </c>
      <c r="B30" s="1" t="s">
        <v>8217</v>
      </c>
      <c r="C30" s="1" t="s">
        <v>2618</v>
      </c>
      <c r="D30" s="1"/>
      <c r="E30" s="1"/>
      <c r="F30" s="9"/>
    </row>
    <row r="31" spans="1:6" x14ac:dyDescent="0.25">
      <c r="A31" s="8" t="s">
        <v>8218</v>
      </c>
      <c r="B31" s="1" t="s">
        <v>8219</v>
      </c>
      <c r="C31" s="1" t="s">
        <v>27</v>
      </c>
      <c r="D31" s="1"/>
      <c r="E31" s="1"/>
      <c r="F31" s="9"/>
    </row>
    <row r="32" spans="1:6" x14ac:dyDescent="0.25">
      <c r="A32" s="8" t="s">
        <v>8220</v>
      </c>
      <c r="B32" s="1" t="s">
        <v>8221</v>
      </c>
      <c r="C32" s="1" t="s">
        <v>7</v>
      </c>
      <c r="D32" s="1"/>
      <c r="E32" s="1"/>
      <c r="F32" s="9"/>
    </row>
    <row r="33" spans="1:6" x14ac:dyDescent="0.25">
      <c r="A33" s="8" t="s">
        <v>8222</v>
      </c>
      <c r="B33" s="1" t="s">
        <v>8223</v>
      </c>
      <c r="C33" s="1" t="s">
        <v>27</v>
      </c>
      <c r="D33" s="1"/>
      <c r="E33" s="1"/>
      <c r="F33" s="9"/>
    </row>
    <row r="34" spans="1:6" x14ac:dyDescent="0.25">
      <c r="A34" s="8" t="s">
        <v>8224</v>
      </c>
      <c r="B34" s="1" t="s">
        <v>8225</v>
      </c>
      <c r="C34" s="1" t="s">
        <v>14</v>
      </c>
      <c r="D34" s="1"/>
      <c r="E34" s="1"/>
      <c r="F34" s="9"/>
    </row>
    <row r="35" spans="1:6" x14ac:dyDescent="0.25">
      <c r="A35" s="8" t="s">
        <v>8226</v>
      </c>
      <c r="B35" s="1" t="s">
        <v>8227</v>
      </c>
      <c r="C35" s="1" t="s">
        <v>7</v>
      </c>
      <c r="D35" s="1"/>
      <c r="E35" s="1"/>
      <c r="F35" s="9"/>
    </row>
    <row r="36" spans="1:6" x14ac:dyDescent="0.25">
      <c r="A36" s="8" t="s">
        <v>8228</v>
      </c>
      <c r="B36" s="1" t="s">
        <v>8229</v>
      </c>
      <c r="C36" s="1" t="s">
        <v>7</v>
      </c>
      <c r="D36" s="1"/>
      <c r="E36" s="1"/>
      <c r="F36" s="9"/>
    </row>
    <row r="37" spans="1:6" x14ac:dyDescent="0.25">
      <c r="A37" s="8" t="s">
        <v>8230</v>
      </c>
      <c r="B37" s="1" t="s">
        <v>8231</v>
      </c>
      <c r="C37" s="1" t="s">
        <v>4</v>
      </c>
      <c r="D37" s="1"/>
      <c r="E37" s="1"/>
      <c r="F37" s="9"/>
    </row>
    <row r="38" spans="1:6" x14ac:dyDescent="0.25">
      <c r="A38" s="8" t="s">
        <v>8230</v>
      </c>
      <c r="B38" s="1" t="s">
        <v>8231</v>
      </c>
      <c r="C38" s="1" t="s">
        <v>2618</v>
      </c>
      <c r="D38" s="1"/>
      <c r="E38" s="1"/>
      <c r="F38" s="9"/>
    </row>
    <row r="39" spans="1:6" x14ac:dyDescent="0.25">
      <c r="A39" s="8" t="s">
        <v>8232</v>
      </c>
      <c r="B39" s="1" t="s">
        <v>8233</v>
      </c>
      <c r="C39" s="1" t="s">
        <v>27</v>
      </c>
      <c r="D39" s="1"/>
      <c r="E39" s="1"/>
      <c r="F39" s="9"/>
    </row>
    <row r="40" spans="1:6" x14ac:dyDescent="0.25">
      <c r="A40" s="8" t="s">
        <v>8234</v>
      </c>
      <c r="B40" s="1" t="s">
        <v>8235</v>
      </c>
      <c r="C40" s="1" t="s">
        <v>7</v>
      </c>
      <c r="D40" s="1"/>
      <c r="E40" s="1"/>
      <c r="F40" s="9"/>
    </row>
    <row r="41" spans="1:6" x14ac:dyDescent="0.25">
      <c r="A41" s="8" t="s">
        <v>8236</v>
      </c>
      <c r="B41" s="1" t="s">
        <v>8237</v>
      </c>
      <c r="C41" s="1" t="s">
        <v>7</v>
      </c>
      <c r="D41" s="1"/>
      <c r="E41" s="1"/>
      <c r="F41" s="9"/>
    </row>
    <row r="42" spans="1:6" x14ac:dyDescent="0.25">
      <c r="A42" s="8" t="s">
        <v>8238</v>
      </c>
      <c r="B42" s="1" t="s">
        <v>8239</v>
      </c>
      <c r="C42" s="1" t="s">
        <v>14</v>
      </c>
      <c r="D42" s="1"/>
      <c r="E42" s="1"/>
      <c r="F42" s="9"/>
    </row>
    <row r="43" spans="1:6" x14ac:dyDescent="0.25">
      <c r="A43" s="8" t="s">
        <v>8240</v>
      </c>
      <c r="B43" s="1" t="s">
        <v>8241</v>
      </c>
      <c r="C43" s="1" t="s">
        <v>1</v>
      </c>
      <c r="D43" s="1"/>
      <c r="E43" s="1"/>
      <c r="F43" s="9"/>
    </row>
    <row r="44" spans="1:6" x14ac:dyDescent="0.25">
      <c r="A44" s="8" t="s">
        <v>8242</v>
      </c>
      <c r="B44" s="1" t="s">
        <v>8243</v>
      </c>
      <c r="C44" s="1" t="s">
        <v>7</v>
      </c>
      <c r="D44" s="1"/>
      <c r="E44" s="1"/>
      <c r="F44" s="9"/>
    </row>
    <row r="45" spans="1:6" x14ac:dyDescent="0.25">
      <c r="A45" s="8" t="s">
        <v>8244</v>
      </c>
      <c r="B45" s="1" t="s">
        <v>8245</v>
      </c>
      <c r="C45" s="1" t="s">
        <v>7</v>
      </c>
      <c r="D45" s="1"/>
      <c r="E45" s="1"/>
      <c r="F45" s="9"/>
    </row>
    <row r="46" spans="1:6" x14ac:dyDescent="0.25">
      <c r="A46" s="8" t="s">
        <v>8246</v>
      </c>
      <c r="B46" s="1" t="s">
        <v>8247</v>
      </c>
      <c r="C46" s="1" t="s">
        <v>4</v>
      </c>
      <c r="D46" s="1"/>
      <c r="E46" s="1"/>
      <c r="F46" s="9"/>
    </row>
    <row r="47" spans="1:6" x14ac:dyDescent="0.25">
      <c r="A47" s="8" t="s">
        <v>8246</v>
      </c>
      <c r="B47" s="1" t="s">
        <v>8247</v>
      </c>
      <c r="C47" s="1" t="s">
        <v>4139</v>
      </c>
      <c r="D47" s="1"/>
      <c r="E47" s="1"/>
      <c r="F47" s="9"/>
    </row>
    <row r="48" spans="1:6" x14ac:dyDescent="0.25">
      <c r="A48" s="8" t="s">
        <v>8246</v>
      </c>
      <c r="B48" s="1" t="s">
        <v>8247</v>
      </c>
      <c r="C48" s="1" t="s">
        <v>2618</v>
      </c>
      <c r="D48" s="1"/>
      <c r="E48" s="1"/>
      <c r="F48" s="9"/>
    </row>
    <row r="49" spans="1:6" x14ac:dyDescent="0.25">
      <c r="A49" s="8" t="s">
        <v>8248</v>
      </c>
      <c r="B49" s="1" t="s">
        <v>8249</v>
      </c>
      <c r="C49" s="1" t="s">
        <v>14</v>
      </c>
      <c r="D49" s="1"/>
      <c r="E49" s="1"/>
      <c r="F49" s="9"/>
    </row>
    <row r="50" spans="1:6" x14ac:dyDescent="0.25">
      <c r="A50" s="8" t="s">
        <v>8250</v>
      </c>
      <c r="B50" s="1" t="s">
        <v>8251</v>
      </c>
      <c r="C50" s="1" t="s">
        <v>4</v>
      </c>
      <c r="D50" s="1"/>
      <c r="E50" s="1"/>
      <c r="F50" s="9"/>
    </row>
    <row r="51" spans="1:6" x14ac:dyDescent="0.25">
      <c r="A51" s="8" t="s">
        <v>8250</v>
      </c>
      <c r="B51" s="1" t="s">
        <v>8251</v>
      </c>
      <c r="C51" s="1" t="s">
        <v>2618</v>
      </c>
      <c r="D51" s="1"/>
      <c r="E51" s="1"/>
      <c r="F51" s="9"/>
    </row>
    <row r="52" spans="1:6" x14ac:dyDescent="0.25">
      <c r="A52" s="8" t="s">
        <v>8252</v>
      </c>
      <c r="B52" s="1" t="s">
        <v>8253</v>
      </c>
      <c r="C52" s="1" t="s">
        <v>4</v>
      </c>
      <c r="D52" s="1"/>
      <c r="E52" s="1"/>
      <c r="F52" s="9"/>
    </row>
    <row r="53" spans="1:6" x14ac:dyDescent="0.25">
      <c r="A53" s="8" t="s">
        <v>8252</v>
      </c>
      <c r="B53" s="1" t="s">
        <v>8253</v>
      </c>
      <c r="C53" s="1" t="s">
        <v>2618</v>
      </c>
      <c r="D53" s="1"/>
      <c r="E53" s="1"/>
      <c r="F53" s="9"/>
    </row>
    <row r="54" spans="1:6" x14ac:dyDescent="0.25">
      <c r="A54" s="8" t="s">
        <v>8254</v>
      </c>
      <c r="B54" s="1" t="s">
        <v>8255</v>
      </c>
      <c r="C54" s="1" t="s">
        <v>4</v>
      </c>
      <c r="D54" s="1"/>
      <c r="E54" s="1"/>
      <c r="F54" s="9"/>
    </row>
    <row r="55" spans="1:6" x14ac:dyDescent="0.25">
      <c r="A55" s="8" t="s">
        <v>8254</v>
      </c>
      <c r="B55" s="1" t="s">
        <v>8255</v>
      </c>
      <c r="C55" s="1" t="s">
        <v>2618</v>
      </c>
      <c r="D55" s="1"/>
      <c r="E55" s="1"/>
      <c r="F55" s="9"/>
    </row>
    <row r="56" spans="1:6" x14ac:dyDescent="0.25">
      <c r="A56" s="8" t="s">
        <v>8256</v>
      </c>
      <c r="B56" s="1" t="s">
        <v>8257</v>
      </c>
      <c r="C56" s="1" t="s">
        <v>1</v>
      </c>
      <c r="D56" s="1"/>
      <c r="E56" s="1"/>
      <c r="F56" s="9"/>
    </row>
    <row r="57" spans="1:6" x14ac:dyDescent="0.25">
      <c r="A57" s="8" t="s">
        <v>8258</v>
      </c>
      <c r="B57" s="1" t="s">
        <v>8259</v>
      </c>
      <c r="C57" s="1" t="s">
        <v>14</v>
      </c>
      <c r="D57" s="1"/>
      <c r="E57" s="1"/>
      <c r="F57" s="9"/>
    </row>
    <row r="58" spans="1:6" x14ac:dyDescent="0.25">
      <c r="A58" s="8" t="s">
        <v>8260</v>
      </c>
      <c r="B58" s="1" t="s">
        <v>8261</v>
      </c>
      <c r="C58" s="1" t="s">
        <v>14</v>
      </c>
      <c r="D58" s="1"/>
      <c r="E58" s="1"/>
      <c r="F58" s="9"/>
    </row>
    <row r="59" spans="1:6" x14ac:dyDescent="0.25">
      <c r="A59" s="8" t="s">
        <v>8262</v>
      </c>
      <c r="B59" s="1" t="s">
        <v>8263</v>
      </c>
      <c r="C59" s="1" t="s">
        <v>27</v>
      </c>
      <c r="D59" s="1"/>
      <c r="E59" s="1"/>
      <c r="F59" s="9"/>
    </row>
    <row r="60" spans="1:6" x14ac:dyDescent="0.25">
      <c r="A60" s="8" t="s">
        <v>8264</v>
      </c>
      <c r="B60" s="1" t="s">
        <v>8265</v>
      </c>
      <c r="C60" s="1" t="s">
        <v>14</v>
      </c>
      <c r="D60" s="1"/>
      <c r="E60" s="1"/>
      <c r="F60" s="9"/>
    </row>
    <row r="61" spans="1:6" x14ac:dyDescent="0.25">
      <c r="A61" s="8" t="s">
        <v>8266</v>
      </c>
      <c r="B61" s="1" t="s">
        <v>8267</v>
      </c>
      <c r="C61" s="1" t="s">
        <v>14</v>
      </c>
      <c r="D61" s="1"/>
      <c r="E61" s="1"/>
      <c r="F61" s="9"/>
    </row>
    <row r="62" spans="1:6" x14ac:dyDescent="0.25">
      <c r="A62" s="8" t="s">
        <v>8268</v>
      </c>
      <c r="B62" s="1" t="s">
        <v>8269</v>
      </c>
      <c r="C62" s="1" t="s">
        <v>7</v>
      </c>
      <c r="D62" s="1"/>
      <c r="E62" s="1"/>
      <c r="F62" s="9"/>
    </row>
    <row r="63" spans="1:6" x14ac:dyDescent="0.25">
      <c r="A63" s="8" t="s">
        <v>8270</v>
      </c>
      <c r="B63" s="1" t="s">
        <v>8271</v>
      </c>
      <c r="C63" s="1" t="s">
        <v>7</v>
      </c>
      <c r="D63" s="1"/>
      <c r="E63" s="1"/>
      <c r="F63" s="9"/>
    </row>
    <row r="64" spans="1:6" x14ac:dyDescent="0.25">
      <c r="A64" s="8" t="s">
        <v>8272</v>
      </c>
      <c r="B64" s="1" t="s">
        <v>8273</v>
      </c>
      <c r="C64" s="1" t="s">
        <v>7</v>
      </c>
      <c r="D64" s="1"/>
      <c r="E64" s="1"/>
      <c r="F64" s="9"/>
    </row>
    <row r="65" spans="1:6" x14ac:dyDescent="0.25">
      <c r="A65" s="8" t="s">
        <v>8274</v>
      </c>
      <c r="B65" s="1" t="s">
        <v>8275</v>
      </c>
      <c r="C65" s="1" t="s">
        <v>7</v>
      </c>
      <c r="D65" s="1"/>
      <c r="E65" s="1"/>
      <c r="F65" s="9"/>
    </row>
    <row r="66" spans="1:6" x14ac:dyDescent="0.25">
      <c r="A66" s="8" t="s">
        <v>8276</v>
      </c>
      <c r="B66" s="1" t="s">
        <v>8277</v>
      </c>
      <c r="C66" s="1" t="s">
        <v>7</v>
      </c>
      <c r="D66" s="1"/>
      <c r="E66" s="1"/>
      <c r="F66" s="9"/>
    </row>
    <row r="67" spans="1:6" x14ac:dyDescent="0.25">
      <c r="A67" s="8" t="s">
        <v>8278</v>
      </c>
      <c r="B67" s="1" t="s">
        <v>8279</v>
      </c>
      <c r="C67" s="1" t="s">
        <v>4</v>
      </c>
      <c r="D67" s="1"/>
      <c r="E67" s="1"/>
      <c r="F67" s="9"/>
    </row>
    <row r="68" spans="1:6" x14ac:dyDescent="0.25">
      <c r="A68" s="8" t="s">
        <v>8278</v>
      </c>
      <c r="B68" s="1" t="s">
        <v>8279</v>
      </c>
      <c r="C68" s="1" t="s">
        <v>2618</v>
      </c>
      <c r="D68" s="1"/>
      <c r="E68" s="1"/>
      <c r="F68" s="9"/>
    </row>
    <row r="69" spans="1:6" x14ac:dyDescent="0.25">
      <c r="A69" s="8" t="s">
        <v>8280</v>
      </c>
      <c r="B69" s="1" t="s">
        <v>8281</v>
      </c>
      <c r="C69" s="1" t="s">
        <v>7</v>
      </c>
      <c r="D69" s="1"/>
      <c r="E69" s="1"/>
      <c r="F69" s="9"/>
    </row>
    <row r="70" spans="1:6" x14ac:dyDescent="0.25">
      <c r="A70" s="8" t="s">
        <v>8282</v>
      </c>
      <c r="B70" s="1" t="s">
        <v>8283</v>
      </c>
      <c r="C70" s="1" t="s">
        <v>14</v>
      </c>
      <c r="D70" s="1"/>
      <c r="E70" s="1"/>
      <c r="F70" s="9"/>
    </row>
    <row r="71" spans="1:6" x14ac:dyDescent="0.25">
      <c r="A71" s="8" t="s">
        <v>8284</v>
      </c>
      <c r="B71" s="1" t="s">
        <v>8285</v>
      </c>
      <c r="C71" s="1" t="s">
        <v>27</v>
      </c>
      <c r="D71" s="1"/>
      <c r="E71" s="1"/>
      <c r="F71" s="9"/>
    </row>
    <row r="72" spans="1:6" x14ac:dyDescent="0.25">
      <c r="A72" s="8" t="s">
        <v>8286</v>
      </c>
      <c r="B72" s="1" t="s">
        <v>8287</v>
      </c>
      <c r="C72" s="1" t="s">
        <v>7</v>
      </c>
      <c r="D72" s="1"/>
      <c r="E72" s="1"/>
      <c r="F72" s="9"/>
    </row>
    <row r="73" spans="1:6" x14ac:dyDescent="0.25">
      <c r="A73" s="8" t="s">
        <v>8288</v>
      </c>
      <c r="B73" s="1" t="s">
        <v>8289</v>
      </c>
      <c r="C73" s="1" t="s">
        <v>7</v>
      </c>
      <c r="D73" s="1"/>
      <c r="E73" s="1"/>
      <c r="F73" s="9"/>
    </row>
    <row r="74" spans="1:6" x14ac:dyDescent="0.25">
      <c r="A74" s="8" t="s">
        <v>8290</v>
      </c>
      <c r="B74" s="1" t="s">
        <v>8291</v>
      </c>
      <c r="C74" s="1" t="s">
        <v>7</v>
      </c>
      <c r="D74" s="1"/>
      <c r="E74" s="1"/>
      <c r="F74" s="9"/>
    </row>
    <row r="75" spans="1:6" x14ac:dyDescent="0.25">
      <c r="A75" s="8" t="s">
        <v>8292</v>
      </c>
      <c r="B75" s="1" t="s">
        <v>8293</v>
      </c>
      <c r="C75" s="1" t="s">
        <v>7</v>
      </c>
      <c r="D75" s="1"/>
      <c r="E75" s="1"/>
      <c r="F75" s="9"/>
    </row>
    <row r="76" spans="1:6" x14ac:dyDescent="0.25">
      <c r="A76" s="8" t="s">
        <v>8294</v>
      </c>
      <c r="B76" s="1" t="s">
        <v>8295</v>
      </c>
      <c r="C76" s="1" t="s">
        <v>7</v>
      </c>
      <c r="D76" s="1"/>
      <c r="E76" s="1"/>
      <c r="F76" s="9"/>
    </row>
    <row r="77" spans="1:6" x14ac:dyDescent="0.25">
      <c r="A77" s="8" t="s">
        <v>8296</v>
      </c>
      <c r="B77" s="1" t="s">
        <v>8297</v>
      </c>
      <c r="C77" s="1" t="s">
        <v>7</v>
      </c>
      <c r="D77" s="1"/>
      <c r="E77" s="1"/>
      <c r="F77" s="9"/>
    </row>
    <row r="78" spans="1:6" x14ac:dyDescent="0.25">
      <c r="A78" s="8" t="s">
        <v>8298</v>
      </c>
      <c r="B78" s="1" t="s">
        <v>8299</v>
      </c>
      <c r="C78" s="1" t="s">
        <v>7</v>
      </c>
      <c r="D78" s="1"/>
      <c r="E78" s="1"/>
      <c r="F78" s="9"/>
    </row>
    <row r="79" spans="1:6" x14ac:dyDescent="0.25">
      <c r="A79" s="8" t="s">
        <v>8300</v>
      </c>
      <c r="B79" s="1" t="s">
        <v>8301</v>
      </c>
      <c r="C79" s="1" t="s">
        <v>7</v>
      </c>
      <c r="D79" s="1"/>
      <c r="E79" s="1"/>
      <c r="F79" s="9"/>
    </row>
    <row r="80" spans="1:6" x14ac:dyDescent="0.25">
      <c r="A80" s="8" t="s">
        <v>8302</v>
      </c>
      <c r="B80" s="1" t="s">
        <v>8303</v>
      </c>
      <c r="C80" s="1" t="s">
        <v>7</v>
      </c>
      <c r="D80" s="1"/>
      <c r="E80" s="1"/>
      <c r="F80" s="9"/>
    </row>
    <row r="81" spans="1:6" x14ac:dyDescent="0.25">
      <c r="A81" s="8" t="s">
        <v>8304</v>
      </c>
      <c r="B81" s="1" t="s">
        <v>8305</v>
      </c>
      <c r="C81" s="1" t="s">
        <v>7</v>
      </c>
      <c r="D81" s="1"/>
      <c r="E81" s="1"/>
      <c r="F81" s="9"/>
    </row>
    <row r="82" spans="1:6" x14ac:dyDescent="0.25">
      <c r="A82" s="8" t="s">
        <v>8306</v>
      </c>
      <c r="B82" s="1" t="s">
        <v>8307</v>
      </c>
      <c r="C82" s="1" t="s">
        <v>7</v>
      </c>
      <c r="D82" s="1"/>
      <c r="E82" s="1"/>
      <c r="F82" s="9"/>
    </row>
    <row r="83" spans="1:6" x14ac:dyDescent="0.25">
      <c r="A83" s="8" t="s">
        <v>8308</v>
      </c>
      <c r="B83" s="1" t="s">
        <v>8309</v>
      </c>
      <c r="C83" s="1" t="s">
        <v>27</v>
      </c>
      <c r="D83" s="1"/>
      <c r="E83" s="1"/>
      <c r="F83" s="9"/>
    </row>
    <row r="84" spans="1:6" x14ac:dyDescent="0.25">
      <c r="A84" s="8" t="s">
        <v>8310</v>
      </c>
      <c r="B84" s="1" t="s">
        <v>8311</v>
      </c>
      <c r="C84" s="1" t="s">
        <v>7</v>
      </c>
      <c r="D84" s="1"/>
      <c r="E84" s="1"/>
      <c r="F84" s="9"/>
    </row>
    <row r="85" spans="1:6" x14ac:dyDescent="0.25">
      <c r="A85" s="8" t="s">
        <v>8312</v>
      </c>
      <c r="B85" s="1" t="s">
        <v>8313</v>
      </c>
      <c r="C85" s="1" t="s">
        <v>7</v>
      </c>
      <c r="D85" s="1"/>
      <c r="E85" s="1"/>
      <c r="F85" s="9"/>
    </row>
    <row r="86" spans="1:6" x14ac:dyDescent="0.25">
      <c r="A86" s="8" t="s">
        <v>8314</v>
      </c>
      <c r="B86" s="1" t="s">
        <v>8315</v>
      </c>
      <c r="C86" s="1" t="s">
        <v>7</v>
      </c>
      <c r="D86" s="1"/>
      <c r="E86" s="1"/>
      <c r="F86" s="9"/>
    </row>
    <row r="87" spans="1:6" x14ac:dyDescent="0.25">
      <c r="A87" s="8" t="s">
        <v>8316</v>
      </c>
      <c r="B87" s="1" t="s">
        <v>8317</v>
      </c>
      <c r="C87" s="1" t="s">
        <v>14</v>
      </c>
      <c r="D87" s="1"/>
      <c r="E87" s="1"/>
      <c r="F87" s="9"/>
    </row>
    <row r="88" spans="1:6" x14ac:dyDescent="0.25">
      <c r="A88" s="8" t="s">
        <v>8318</v>
      </c>
      <c r="B88" s="1" t="s">
        <v>8319</v>
      </c>
      <c r="C88" s="1" t="s">
        <v>7</v>
      </c>
      <c r="D88" s="1"/>
      <c r="E88" s="1"/>
      <c r="F88" s="9"/>
    </row>
    <row r="89" spans="1:6" x14ac:dyDescent="0.25">
      <c r="A89" s="8" t="s">
        <v>8320</v>
      </c>
      <c r="B89" s="1" t="s">
        <v>8321</v>
      </c>
      <c r="C89" s="1" t="s">
        <v>27</v>
      </c>
      <c r="D89" s="1"/>
      <c r="E89" s="1"/>
      <c r="F89" s="9"/>
    </row>
    <row r="90" spans="1:6" x14ac:dyDescent="0.25">
      <c r="A90" s="8" t="s">
        <v>8322</v>
      </c>
      <c r="B90" s="1" t="s">
        <v>8323</v>
      </c>
      <c r="C90" s="1" t="s">
        <v>14</v>
      </c>
      <c r="D90" s="1"/>
      <c r="E90" s="1"/>
      <c r="F90" s="9"/>
    </row>
    <row r="91" spans="1:6" x14ac:dyDescent="0.25">
      <c r="A91" s="8" t="s">
        <v>8324</v>
      </c>
      <c r="B91" s="1" t="s">
        <v>8325</v>
      </c>
      <c r="C91" s="1" t="s">
        <v>7</v>
      </c>
      <c r="D91" s="1"/>
      <c r="E91" s="1"/>
      <c r="F91" s="9"/>
    </row>
    <row r="92" spans="1:6" x14ac:dyDescent="0.25">
      <c r="A92" s="8" t="s">
        <v>8326</v>
      </c>
      <c r="B92" s="1" t="s">
        <v>8327</v>
      </c>
      <c r="C92" s="1" t="s">
        <v>4</v>
      </c>
      <c r="D92" s="1"/>
      <c r="E92" s="1"/>
      <c r="F92" s="9"/>
    </row>
    <row r="93" spans="1:6" x14ac:dyDescent="0.25">
      <c r="A93" s="8" t="s">
        <v>8326</v>
      </c>
      <c r="B93" s="1" t="s">
        <v>8327</v>
      </c>
      <c r="C93" s="1" t="s">
        <v>2618</v>
      </c>
      <c r="D93" s="1"/>
      <c r="E93" s="1"/>
      <c r="F93" s="9"/>
    </row>
    <row r="94" spans="1:6" x14ac:dyDescent="0.25">
      <c r="A94" s="8" t="s">
        <v>8328</v>
      </c>
      <c r="B94" s="1" t="s">
        <v>8329</v>
      </c>
      <c r="C94" s="1" t="s">
        <v>7</v>
      </c>
      <c r="D94" s="1"/>
      <c r="E94" s="1"/>
      <c r="F94" s="9"/>
    </row>
    <row r="95" spans="1:6" x14ac:dyDescent="0.25">
      <c r="A95" s="8" t="s">
        <v>8330</v>
      </c>
      <c r="B95" s="1" t="s">
        <v>8331</v>
      </c>
      <c r="C95" s="1" t="s">
        <v>14</v>
      </c>
      <c r="D95" s="1"/>
      <c r="E95" s="1"/>
      <c r="F95" s="9"/>
    </row>
    <row r="96" spans="1:6" x14ac:dyDescent="0.25">
      <c r="A96" s="8" t="s">
        <v>8332</v>
      </c>
      <c r="B96" s="1" t="s">
        <v>8333</v>
      </c>
      <c r="C96" s="1" t="s">
        <v>27</v>
      </c>
      <c r="D96" s="1"/>
      <c r="E96" s="1"/>
      <c r="F96" s="9"/>
    </row>
    <row r="97" spans="1:6" x14ac:dyDescent="0.25">
      <c r="A97" s="8" t="s">
        <v>8334</v>
      </c>
      <c r="B97" s="1" t="s">
        <v>8335</v>
      </c>
      <c r="C97" s="1" t="s">
        <v>27</v>
      </c>
      <c r="D97" s="1"/>
      <c r="E97" s="1"/>
      <c r="F97" s="9"/>
    </row>
    <row r="98" spans="1:6" x14ac:dyDescent="0.25">
      <c r="A98" s="8" t="s">
        <v>8336</v>
      </c>
      <c r="B98" s="1" t="s">
        <v>8337</v>
      </c>
      <c r="C98" s="1" t="s">
        <v>7</v>
      </c>
      <c r="D98" s="1"/>
      <c r="E98" s="1"/>
      <c r="F98" s="9"/>
    </row>
    <row r="99" spans="1:6" x14ac:dyDescent="0.25">
      <c r="A99" s="8" t="s">
        <v>8338</v>
      </c>
      <c r="B99" s="1" t="s">
        <v>8339</v>
      </c>
      <c r="C99" s="1" t="s">
        <v>27</v>
      </c>
      <c r="D99" s="1"/>
      <c r="E99" s="1"/>
      <c r="F99" s="9"/>
    </row>
    <row r="100" spans="1:6" x14ac:dyDescent="0.25">
      <c r="A100" s="8" t="s">
        <v>8340</v>
      </c>
      <c r="B100" s="1" t="s">
        <v>8341</v>
      </c>
      <c r="C100" s="1" t="s">
        <v>1</v>
      </c>
      <c r="D100" s="1"/>
      <c r="E100" s="1"/>
      <c r="F100" s="9"/>
    </row>
    <row r="101" spans="1:6" x14ac:dyDescent="0.25">
      <c r="A101" s="8" t="s">
        <v>8342</v>
      </c>
      <c r="B101" s="1" t="s">
        <v>8343</v>
      </c>
      <c r="C101" s="1" t="s">
        <v>7</v>
      </c>
      <c r="D101" s="1"/>
      <c r="E101" s="1"/>
      <c r="F101" s="9"/>
    </row>
    <row r="102" spans="1:6" x14ac:dyDescent="0.25">
      <c r="A102" s="8" t="s">
        <v>8344</v>
      </c>
      <c r="B102" s="1" t="s">
        <v>8345</v>
      </c>
      <c r="C102" s="1" t="s">
        <v>7</v>
      </c>
      <c r="D102" s="1"/>
      <c r="E102" s="1"/>
      <c r="F102" s="9"/>
    </row>
    <row r="103" spans="1:6" x14ac:dyDescent="0.25">
      <c r="A103" s="8" t="s">
        <v>8346</v>
      </c>
      <c r="B103" s="1" t="s">
        <v>8347</v>
      </c>
      <c r="C103" s="1" t="s">
        <v>27</v>
      </c>
      <c r="D103" s="1"/>
      <c r="E103" s="1"/>
      <c r="F103" s="9"/>
    </row>
    <row r="104" spans="1:6" x14ac:dyDescent="0.25">
      <c r="A104" s="8" t="s">
        <v>8348</v>
      </c>
      <c r="B104" s="1" t="s">
        <v>8349</v>
      </c>
      <c r="C104" s="1" t="s">
        <v>1</v>
      </c>
      <c r="D104" s="1"/>
      <c r="E104" s="1"/>
      <c r="F104" s="9"/>
    </row>
    <row r="105" spans="1:6" x14ac:dyDescent="0.25">
      <c r="A105" s="8" t="s">
        <v>8350</v>
      </c>
      <c r="B105" s="1" t="s">
        <v>8351</v>
      </c>
      <c r="C105" s="1" t="s">
        <v>1</v>
      </c>
      <c r="D105" s="1"/>
      <c r="E105" s="1"/>
      <c r="F105" s="9"/>
    </row>
    <row r="106" spans="1:6" x14ac:dyDescent="0.25">
      <c r="A106" s="8" t="s">
        <v>8352</v>
      </c>
      <c r="B106" s="1" t="s">
        <v>8353</v>
      </c>
      <c r="C106" s="1" t="s">
        <v>1</v>
      </c>
      <c r="D106" s="1"/>
      <c r="E106" s="1"/>
      <c r="F106" s="9"/>
    </row>
    <row r="107" spans="1:6" x14ac:dyDescent="0.25">
      <c r="A107" s="8" t="s">
        <v>8354</v>
      </c>
      <c r="B107" s="1" t="s">
        <v>8355</v>
      </c>
      <c r="C107" s="1" t="s">
        <v>27</v>
      </c>
      <c r="D107" s="1"/>
      <c r="E107" s="1"/>
      <c r="F107" s="9"/>
    </row>
    <row r="108" spans="1:6" x14ac:dyDescent="0.25">
      <c r="A108" s="8" t="s">
        <v>8356</v>
      </c>
      <c r="B108" s="1" t="s">
        <v>8357</v>
      </c>
      <c r="C108" s="1" t="s">
        <v>27</v>
      </c>
      <c r="D108" s="1"/>
      <c r="E108" s="1"/>
      <c r="F108" s="9"/>
    </row>
    <row r="109" spans="1:6" x14ac:dyDescent="0.25">
      <c r="A109" s="8" t="s">
        <v>8358</v>
      </c>
      <c r="B109" s="1" t="s">
        <v>8359</v>
      </c>
      <c r="C109" s="1" t="s">
        <v>27</v>
      </c>
      <c r="D109" s="1"/>
      <c r="E109" s="1"/>
      <c r="F109" s="9"/>
    </row>
    <row r="110" spans="1:6" x14ac:dyDescent="0.25">
      <c r="A110" s="8" t="s">
        <v>8360</v>
      </c>
      <c r="B110" s="1" t="s">
        <v>8361</v>
      </c>
      <c r="C110" s="1" t="s">
        <v>4</v>
      </c>
      <c r="D110" s="1"/>
      <c r="E110" s="1"/>
      <c r="F110" s="9"/>
    </row>
    <row r="111" spans="1:6" x14ac:dyDescent="0.25">
      <c r="A111" s="8" t="s">
        <v>8360</v>
      </c>
      <c r="B111" s="1" t="s">
        <v>8361</v>
      </c>
      <c r="C111" s="1" t="s">
        <v>2618</v>
      </c>
      <c r="D111" s="1"/>
      <c r="E111" s="1"/>
      <c r="F111" s="9"/>
    </row>
    <row r="112" spans="1:6" x14ac:dyDescent="0.25">
      <c r="A112" s="8" t="s">
        <v>8362</v>
      </c>
      <c r="B112" s="1" t="s">
        <v>8363</v>
      </c>
      <c r="C112" s="1" t="s">
        <v>1</v>
      </c>
      <c r="D112" s="1"/>
      <c r="E112" s="1"/>
      <c r="F112" s="9"/>
    </row>
    <row r="113" spans="1:6" x14ac:dyDescent="0.25">
      <c r="A113" s="8" t="s">
        <v>8364</v>
      </c>
      <c r="B113" s="1" t="s">
        <v>8365</v>
      </c>
      <c r="C113" s="1" t="s">
        <v>14</v>
      </c>
      <c r="D113" s="1" t="s">
        <v>10649</v>
      </c>
      <c r="E113" s="1"/>
      <c r="F113" s="9"/>
    </row>
    <row r="114" spans="1:6" x14ac:dyDescent="0.25">
      <c r="A114" s="8" t="s">
        <v>8366</v>
      </c>
      <c r="B114" s="1" t="s">
        <v>8367</v>
      </c>
      <c r="C114" s="1" t="s">
        <v>14</v>
      </c>
      <c r="D114" s="1" t="s">
        <v>10649</v>
      </c>
      <c r="E114" s="1"/>
      <c r="F114" s="9"/>
    </row>
    <row r="115" spans="1:6" ht="15.75" thickBot="1" x14ac:dyDescent="0.3">
      <c r="A115" s="10" t="s">
        <v>8368</v>
      </c>
      <c r="B115" s="11" t="s">
        <v>8165</v>
      </c>
      <c r="C115" s="11" t="s">
        <v>4</v>
      </c>
      <c r="D115" s="11" t="s">
        <v>10649</v>
      </c>
      <c r="E115" s="11"/>
      <c r="F115" s="12"/>
    </row>
    <row r="116" spans="1:6" x14ac:dyDescent="0.25">
      <c r="A116" s="13" t="s">
        <v>8369</v>
      </c>
      <c r="B116" s="2" t="s">
        <v>8370</v>
      </c>
      <c r="C116" s="2" t="s">
        <v>14</v>
      </c>
      <c r="D116" s="2"/>
      <c r="E116" s="2"/>
      <c r="F116" s="14"/>
    </row>
    <row r="117" spans="1:6" x14ac:dyDescent="0.25">
      <c r="A117" s="8" t="s">
        <v>8371</v>
      </c>
      <c r="B117" s="1" t="s">
        <v>8372</v>
      </c>
      <c r="C117" s="1" t="s">
        <v>27</v>
      </c>
      <c r="D117" s="1"/>
      <c r="E117" s="1"/>
      <c r="F117" s="9"/>
    </row>
    <row r="118" spans="1:6" x14ac:dyDescent="0.25">
      <c r="A118" s="8" t="s">
        <v>8373</v>
      </c>
      <c r="B118" s="1" t="s">
        <v>8374</v>
      </c>
      <c r="C118" s="1" t="s">
        <v>7</v>
      </c>
      <c r="D118" s="1"/>
      <c r="E118" s="1"/>
      <c r="F118" s="9"/>
    </row>
    <row r="119" spans="1:6" x14ac:dyDescent="0.25">
      <c r="A119" s="8" t="s">
        <v>8375</v>
      </c>
      <c r="B119" s="1" t="s">
        <v>8376</v>
      </c>
      <c r="C119" s="1" t="s">
        <v>7</v>
      </c>
      <c r="D119" s="1"/>
      <c r="E119" s="1"/>
      <c r="F119" s="9"/>
    </row>
    <row r="120" spans="1:6" x14ac:dyDescent="0.25">
      <c r="A120" s="8" t="s">
        <v>8377</v>
      </c>
      <c r="B120" s="1" t="s">
        <v>8378</v>
      </c>
      <c r="C120" s="1" t="s">
        <v>7</v>
      </c>
      <c r="D120" s="1"/>
      <c r="E120" s="1"/>
      <c r="F120" s="9"/>
    </row>
    <row r="121" spans="1:6" x14ac:dyDescent="0.25">
      <c r="A121" s="8" t="s">
        <v>8379</v>
      </c>
      <c r="B121" s="1" t="s">
        <v>8380</v>
      </c>
      <c r="C121" s="1" t="s">
        <v>7</v>
      </c>
      <c r="D121" s="1"/>
      <c r="E121" s="1"/>
      <c r="F121" s="9"/>
    </row>
    <row r="122" spans="1:6" x14ac:dyDescent="0.25">
      <c r="A122" s="8" t="s">
        <v>8381</v>
      </c>
      <c r="B122" s="1" t="s">
        <v>8382</v>
      </c>
      <c r="C122" s="1" t="s">
        <v>7</v>
      </c>
      <c r="D122" s="1"/>
      <c r="E122" s="1"/>
      <c r="F122" s="9"/>
    </row>
    <row r="123" spans="1:6" x14ac:dyDescent="0.25">
      <c r="A123" s="8" t="s">
        <v>8383</v>
      </c>
      <c r="B123" s="1" t="s">
        <v>8384</v>
      </c>
      <c r="C123" s="1" t="s">
        <v>7</v>
      </c>
      <c r="D123" s="1"/>
      <c r="E123" s="1"/>
      <c r="F123" s="9"/>
    </row>
    <row r="124" spans="1:6" x14ac:dyDescent="0.25">
      <c r="A124" s="8" t="s">
        <v>8385</v>
      </c>
      <c r="B124" s="1" t="s">
        <v>8386</v>
      </c>
      <c r="C124" s="1" t="s">
        <v>7</v>
      </c>
      <c r="D124" s="1"/>
      <c r="E124" s="1"/>
      <c r="F124" s="9"/>
    </row>
    <row r="125" spans="1:6" x14ac:dyDescent="0.25">
      <c r="A125" s="8" t="s">
        <v>8387</v>
      </c>
      <c r="B125" s="1" t="s">
        <v>8388</v>
      </c>
      <c r="C125" s="1" t="s">
        <v>7</v>
      </c>
      <c r="D125" s="1"/>
      <c r="E125" s="1"/>
      <c r="F125" s="9"/>
    </row>
    <row r="126" spans="1:6" x14ac:dyDescent="0.25">
      <c r="A126" s="8" t="s">
        <v>8389</v>
      </c>
      <c r="B126" s="1" t="s">
        <v>8390</v>
      </c>
      <c r="C126" s="1" t="s">
        <v>7</v>
      </c>
      <c r="D126" s="1"/>
      <c r="E126" s="1"/>
      <c r="F126" s="9"/>
    </row>
    <row r="127" spans="1:6" x14ac:dyDescent="0.25">
      <c r="A127" s="8" t="s">
        <v>8391</v>
      </c>
      <c r="B127" s="1" t="s">
        <v>8392</v>
      </c>
      <c r="C127" s="1" t="s">
        <v>7</v>
      </c>
      <c r="D127" s="1"/>
      <c r="E127" s="1"/>
      <c r="F127" s="9"/>
    </row>
    <row r="128" spans="1:6" x14ac:dyDescent="0.25">
      <c r="A128" s="8" t="s">
        <v>8393</v>
      </c>
      <c r="B128" s="1" t="s">
        <v>8394</v>
      </c>
      <c r="C128" s="1" t="s">
        <v>7</v>
      </c>
      <c r="D128" s="1"/>
      <c r="E128" s="1"/>
      <c r="F128" s="9"/>
    </row>
    <row r="129" spans="1:6" x14ac:dyDescent="0.25">
      <c r="A129" s="8" t="s">
        <v>8395</v>
      </c>
      <c r="B129" s="1" t="s">
        <v>8396</v>
      </c>
      <c r="C129" s="1" t="s">
        <v>7</v>
      </c>
      <c r="D129" s="1"/>
      <c r="E129" s="1"/>
      <c r="F129" s="9"/>
    </row>
    <row r="130" spans="1:6" x14ac:dyDescent="0.25">
      <c r="A130" s="8" t="s">
        <v>8397</v>
      </c>
      <c r="B130" s="1" t="s">
        <v>8398</v>
      </c>
      <c r="C130" s="1" t="s">
        <v>4</v>
      </c>
      <c r="D130" s="1"/>
      <c r="E130" s="1"/>
      <c r="F130" s="9"/>
    </row>
    <row r="131" spans="1:6" x14ac:dyDescent="0.25">
      <c r="A131" s="8" t="s">
        <v>8397</v>
      </c>
      <c r="B131" s="1" t="s">
        <v>8398</v>
      </c>
      <c r="C131" s="1" t="s">
        <v>2618</v>
      </c>
      <c r="D131" s="1"/>
      <c r="E131" s="1"/>
      <c r="F131" s="9"/>
    </row>
    <row r="132" spans="1:6" x14ac:dyDescent="0.25">
      <c r="A132" s="8" t="s">
        <v>8399</v>
      </c>
      <c r="B132" s="1" t="s">
        <v>8400</v>
      </c>
      <c r="C132" s="1" t="s">
        <v>27</v>
      </c>
      <c r="D132" s="1"/>
      <c r="E132" s="1"/>
      <c r="F132" s="9"/>
    </row>
    <row r="133" spans="1:6" x14ac:dyDescent="0.25">
      <c r="A133" s="8" t="s">
        <v>8401</v>
      </c>
      <c r="B133" s="1" t="s">
        <v>8402</v>
      </c>
      <c r="C133" s="1" t="s">
        <v>7</v>
      </c>
      <c r="D133" s="1"/>
      <c r="E133" s="1"/>
      <c r="F133" s="9"/>
    </row>
    <row r="134" spans="1:6" x14ac:dyDescent="0.25">
      <c r="A134" s="8" t="s">
        <v>8403</v>
      </c>
      <c r="B134" s="1" t="s">
        <v>8404</v>
      </c>
      <c r="C134" s="1" t="s">
        <v>27</v>
      </c>
      <c r="D134" s="1"/>
      <c r="E134" s="1"/>
      <c r="F134" s="9"/>
    </row>
    <row r="135" spans="1:6" x14ac:dyDescent="0.25">
      <c r="A135" s="8" t="s">
        <v>8405</v>
      </c>
      <c r="B135" s="1" t="s">
        <v>8406</v>
      </c>
      <c r="C135" s="1" t="s">
        <v>27</v>
      </c>
      <c r="D135" s="1"/>
      <c r="E135" s="1"/>
      <c r="F135" s="9"/>
    </row>
    <row r="136" spans="1:6" x14ac:dyDescent="0.25">
      <c r="A136" s="8" t="s">
        <v>8407</v>
      </c>
      <c r="B136" s="1" t="s">
        <v>8408</v>
      </c>
      <c r="C136" s="1" t="s">
        <v>7</v>
      </c>
      <c r="D136" s="1"/>
      <c r="E136" s="1"/>
      <c r="F136" s="9"/>
    </row>
    <row r="137" spans="1:6" x14ac:dyDescent="0.25">
      <c r="A137" s="8" t="s">
        <v>8409</v>
      </c>
      <c r="B137" s="1" t="s">
        <v>8410</v>
      </c>
      <c r="C137" s="1" t="s">
        <v>1</v>
      </c>
      <c r="D137" s="1"/>
      <c r="E137" s="1"/>
      <c r="F137" s="9"/>
    </row>
    <row r="138" spans="1:6" x14ac:dyDescent="0.25">
      <c r="A138" s="8" t="s">
        <v>8411</v>
      </c>
      <c r="B138" s="1" t="s">
        <v>8412</v>
      </c>
      <c r="C138" s="1" t="s">
        <v>7</v>
      </c>
      <c r="D138" s="1"/>
      <c r="E138" s="1"/>
      <c r="F138" s="9"/>
    </row>
    <row r="139" spans="1:6" x14ac:dyDescent="0.25">
      <c r="A139" s="8" t="s">
        <v>8413</v>
      </c>
      <c r="B139" s="1" t="s">
        <v>8414</v>
      </c>
      <c r="C139" s="1" t="s">
        <v>7</v>
      </c>
      <c r="D139" s="1"/>
      <c r="E139" s="1"/>
      <c r="F139" s="9"/>
    </row>
    <row r="140" spans="1:6" x14ac:dyDescent="0.25">
      <c r="A140" s="8" t="s">
        <v>8415</v>
      </c>
      <c r="B140" s="1" t="s">
        <v>8416</v>
      </c>
      <c r="C140" s="1" t="s">
        <v>27</v>
      </c>
      <c r="D140" s="1"/>
      <c r="E140" s="1"/>
      <c r="F140" s="9"/>
    </row>
    <row r="141" spans="1:6" x14ac:dyDescent="0.25">
      <c r="A141" s="8" t="s">
        <v>8417</v>
      </c>
      <c r="B141" s="1" t="s">
        <v>8418</v>
      </c>
      <c r="C141" s="1" t="s">
        <v>27</v>
      </c>
      <c r="D141" s="1"/>
      <c r="E141" s="1"/>
      <c r="F141" s="9"/>
    </row>
    <row r="142" spans="1:6" x14ac:dyDescent="0.25">
      <c r="A142" s="8" t="s">
        <v>8419</v>
      </c>
      <c r="B142" s="1" t="s">
        <v>8420</v>
      </c>
      <c r="C142" s="1" t="s">
        <v>7</v>
      </c>
      <c r="D142" s="1"/>
      <c r="E142" s="1"/>
      <c r="F142" s="9"/>
    </row>
    <row r="143" spans="1:6" x14ac:dyDescent="0.25">
      <c r="A143" s="8" t="s">
        <v>8421</v>
      </c>
      <c r="B143" s="1" t="s">
        <v>8422</v>
      </c>
      <c r="C143" s="1" t="s">
        <v>7</v>
      </c>
      <c r="D143" s="1"/>
      <c r="E143" s="1"/>
      <c r="F143" s="9"/>
    </row>
    <row r="144" spans="1:6" x14ac:dyDescent="0.25">
      <c r="A144" s="8" t="s">
        <v>8423</v>
      </c>
      <c r="B144" s="1" t="s">
        <v>8424</v>
      </c>
      <c r="C144" s="1" t="s">
        <v>27</v>
      </c>
      <c r="D144" s="1"/>
      <c r="E144" s="1"/>
      <c r="F144" s="9"/>
    </row>
    <row r="145" spans="1:6" x14ac:dyDescent="0.25">
      <c r="A145" s="8" t="s">
        <v>8425</v>
      </c>
      <c r="B145" s="1" t="s">
        <v>8426</v>
      </c>
      <c r="C145" s="1" t="s">
        <v>7</v>
      </c>
      <c r="D145" s="1"/>
      <c r="E145" s="1"/>
      <c r="F145" s="9"/>
    </row>
    <row r="146" spans="1:6" x14ac:dyDescent="0.25">
      <c r="A146" s="8" t="s">
        <v>8427</v>
      </c>
      <c r="B146" s="1" t="s">
        <v>8428</v>
      </c>
      <c r="C146" s="1" t="s">
        <v>7</v>
      </c>
      <c r="D146" s="1"/>
      <c r="E146" s="1"/>
      <c r="F146" s="9"/>
    </row>
    <row r="147" spans="1:6" x14ac:dyDescent="0.25">
      <c r="A147" s="8" t="s">
        <v>8429</v>
      </c>
      <c r="B147" s="1" t="s">
        <v>8430</v>
      </c>
      <c r="C147" s="1" t="s">
        <v>7</v>
      </c>
      <c r="D147" s="1"/>
      <c r="E147" s="1"/>
      <c r="F147" s="9"/>
    </row>
    <row r="148" spans="1:6" x14ac:dyDescent="0.25">
      <c r="A148" s="8" t="s">
        <v>8431</v>
      </c>
      <c r="B148" s="1" t="s">
        <v>8432</v>
      </c>
      <c r="C148" s="1" t="s">
        <v>7</v>
      </c>
      <c r="D148" s="1"/>
      <c r="E148" s="1"/>
      <c r="F148" s="9"/>
    </row>
    <row r="149" spans="1:6" x14ac:dyDescent="0.25">
      <c r="A149" s="8" t="s">
        <v>8433</v>
      </c>
      <c r="B149" s="1" t="s">
        <v>8434</v>
      </c>
      <c r="C149" s="1" t="s">
        <v>27</v>
      </c>
      <c r="D149" s="1"/>
      <c r="E149" s="1"/>
      <c r="F149" s="9"/>
    </row>
    <row r="150" spans="1:6" x14ac:dyDescent="0.25">
      <c r="A150" s="8" t="s">
        <v>8435</v>
      </c>
      <c r="B150" s="1" t="s">
        <v>8436</v>
      </c>
      <c r="C150" s="1" t="s">
        <v>7</v>
      </c>
      <c r="D150" s="1"/>
      <c r="E150" s="1"/>
      <c r="F150" s="9"/>
    </row>
    <row r="151" spans="1:6" x14ac:dyDescent="0.25">
      <c r="A151" s="8" t="s">
        <v>8437</v>
      </c>
      <c r="B151" s="1" t="s">
        <v>8438</v>
      </c>
      <c r="C151" s="1" t="s">
        <v>7</v>
      </c>
      <c r="D151" s="1"/>
      <c r="E151" s="1"/>
      <c r="F151" s="9"/>
    </row>
    <row r="152" spans="1:6" x14ac:dyDescent="0.25">
      <c r="A152" s="8" t="s">
        <v>8439</v>
      </c>
      <c r="B152" s="1" t="s">
        <v>8440</v>
      </c>
      <c r="C152" s="1" t="s">
        <v>1</v>
      </c>
      <c r="D152" s="1"/>
      <c r="E152" s="1"/>
      <c r="F152" s="9"/>
    </row>
    <row r="153" spans="1:6" x14ac:dyDescent="0.25">
      <c r="A153" s="8" t="s">
        <v>8441</v>
      </c>
      <c r="B153" s="1" t="s">
        <v>8442</v>
      </c>
      <c r="C153" s="1" t="s">
        <v>7</v>
      </c>
      <c r="D153" s="1"/>
      <c r="E153" s="1"/>
      <c r="F153" s="9"/>
    </row>
    <row r="154" spans="1:6" x14ac:dyDescent="0.25">
      <c r="A154" s="8" t="s">
        <v>8443</v>
      </c>
      <c r="B154" s="1" t="s">
        <v>8444</v>
      </c>
      <c r="C154" s="1" t="s">
        <v>7</v>
      </c>
      <c r="D154" s="1"/>
      <c r="E154" s="1"/>
      <c r="F154" s="9"/>
    </row>
    <row r="155" spans="1:6" x14ac:dyDescent="0.25">
      <c r="A155" s="8" t="s">
        <v>8445</v>
      </c>
      <c r="B155" s="1" t="s">
        <v>8446</v>
      </c>
      <c r="C155" s="1" t="s">
        <v>7</v>
      </c>
      <c r="D155" s="1"/>
      <c r="E155" s="1"/>
      <c r="F155" s="9"/>
    </row>
    <row r="156" spans="1:6" x14ac:dyDescent="0.25">
      <c r="A156" s="8" t="s">
        <v>8447</v>
      </c>
      <c r="B156" s="1" t="s">
        <v>8448</v>
      </c>
      <c r="C156" s="1" t="s">
        <v>4</v>
      </c>
      <c r="D156" s="1"/>
      <c r="E156" s="1"/>
      <c r="F156" s="9"/>
    </row>
    <row r="157" spans="1:6" x14ac:dyDescent="0.25">
      <c r="A157" s="8" t="s">
        <v>8447</v>
      </c>
      <c r="B157" s="1" t="s">
        <v>8448</v>
      </c>
      <c r="C157" s="1" t="s">
        <v>4139</v>
      </c>
      <c r="D157" s="1"/>
      <c r="E157" s="1"/>
      <c r="F157" s="9"/>
    </row>
    <row r="158" spans="1:6" x14ac:dyDescent="0.25">
      <c r="A158" s="8" t="s">
        <v>8447</v>
      </c>
      <c r="B158" s="1" t="s">
        <v>8448</v>
      </c>
      <c r="C158" s="1" t="s">
        <v>2618</v>
      </c>
      <c r="D158" s="1"/>
      <c r="E158" s="1"/>
      <c r="F158" s="9"/>
    </row>
    <row r="159" spans="1:6" x14ac:dyDescent="0.25">
      <c r="A159" s="8" t="s">
        <v>8449</v>
      </c>
      <c r="B159" s="1" t="s">
        <v>8450</v>
      </c>
      <c r="C159" s="1" t="s">
        <v>14</v>
      </c>
      <c r="D159" s="1"/>
      <c r="E159" s="1"/>
      <c r="F159" s="9"/>
    </row>
    <row r="160" spans="1:6" x14ac:dyDescent="0.25">
      <c r="A160" s="8" t="s">
        <v>8451</v>
      </c>
      <c r="B160" s="1" t="s">
        <v>8452</v>
      </c>
      <c r="C160" s="1" t="s">
        <v>14</v>
      </c>
      <c r="D160" s="1"/>
      <c r="E160" s="1"/>
      <c r="F160" s="9"/>
    </row>
    <row r="161" spans="1:6" x14ac:dyDescent="0.25">
      <c r="A161" s="8" t="s">
        <v>8453</v>
      </c>
      <c r="B161" s="1" t="s">
        <v>8454</v>
      </c>
      <c r="C161" s="1" t="s">
        <v>4</v>
      </c>
      <c r="D161" s="1"/>
      <c r="E161" s="1"/>
      <c r="F161" s="9"/>
    </row>
    <row r="162" spans="1:6" x14ac:dyDescent="0.25">
      <c r="A162" s="8" t="s">
        <v>8453</v>
      </c>
      <c r="B162" s="1" t="s">
        <v>8454</v>
      </c>
      <c r="C162" s="1" t="s">
        <v>2618</v>
      </c>
      <c r="D162" s="1"/>
      <c r="E162" s="1"/>
      <c r="F162" s="9"/>
    </row>
    <row r="163" spans="1:6" x14ac:dyDescent="0.25">
      <c r="A163" s="8" t="s">
        <v>8455</v>
      </c>
      <c r="B163" s="1" t="s">
        <v>8456</v>
      </c>
      <c r="C163" s="1" t="s">
        <v>14</v>
      </c>
      <c r="D163" s="1"/>
      <c r="E163" s="1"/>
      <c r="F163" s="9"/>
    </row>
    <row r="164" spans="1:6" x14ac:dyDescent="0.25">
      <c r="A164" s="8" t="s">
        <v>8457</v>
      </c>
      <c r="B164" s="1" t="s">
        <v>8458</v>
      </c>
      <c r="C164" s="1" t="s">
        <v>4</v>
      </c>
      <c r="D164" s="1"/>
      <c r="E164" s="1"/>
      <c r="F164" s="9"/>
    </row>
    <row r="165" spans="1:6" x14ac:dyDescent="0.25">
      <c r="A165" s="8" t="s">
        <v>8457</v>
      </c>
      <c r="B165" s="1" t="s">
        <v>8458</v>
      </c>
      <c r="C165" s="1" t="s">
        <v>2618</v>
      </c>
      <c r="D165" s="1"/>
      <c r="E165" s="1"/>
      <c r="F165" s="9"/>
    </row>
    <row r="166" spans="1:6" x14ac:dyDescent="0.25">
      <c r="A166" s="8" t="s">
        <v>8459</v>
      </c>
      <c r="B166" s="1" t="s">
        <v>8460</v>
      </c>
      <c r="C166" s="1" t="s">
        <v>14</v>
      </c>
      <c r="D166" s="1"/>
      <c r="E166" s="1"/>
      <c r="F166" s="9"/>
    </row>
    <row r="167" spans="1:6" x14ac:dyDescent="0.25">
      <c r="A167" s="8" t="s">
        <v>8461</v>
      </c>
      <c r="B167" s="1" t="s">
        <v>8462</v>
      </c>
      <c r="C167" s="1" t="s">
        <v>4</v>
      </c>
      <c r="D167" s="1"/>
      <c r="E167" s="1"/>
      <c r="F167" s="9"/>
    </row>
    <row r="168" spans="1:6" x14ac:dyDescent="0.25">
      <c r="A168" s="8" t="s">
        <v>8461</v>
      </c>
      <c r="B168" s="1" t="s">
        <v>8462</v>
      </c>
      <c r="C168" s="1" t="s">
        <v>2618</v>
      </c>
      <c r="D168" s="1"/>
      <c r="E168" s="1"/>
      <c r="F168" s="9"/>
    </row>
    <row r="169" spans="1:6" x14ac:dyDescent="0.25">
      <c r="A169" s="8" t="s">
        <v>8463</v>
      </c>
      <c r="B169" s="1" t="s">
        <v>8464</v>
      </c>
      <c r="C169" s="1" t="s">
        <v>4</v>
      </c>
      <c r="D169" s="1"/>
      <c r="E169" s="1"/>
      <c r="F169" s="9"/>
    </row>
    <row r="170" spans="1:6" x14ac:dyDescent="0.25">
      <c r="A170" s="8" t="s">
        <v>8463</v>
      </c>
      <c r="B170" s="1" t="s">
        <v>8464</v>
      </c>
      <c r="C170" s="1" t="s">
        <v>2618</v>
      </c>
      <c r="D170" s="1"/>
      <c r="E170" s="1"/>
      <c r="F170" s="9"/>
    </row>
    <row r="171" spans="1:6" x14ac:dyDescent="0.25">
      <c r="A171" s="8" t="s">
        <v>8465</v>
      </c>
      <c r="B171" s="1" t="s">
        <v>8466</v>
      </c>
      <c r="C171" s="1" t="s">
        <v>4</v>
      </c>
      <c r="D171" s="1"/>
      <c r="E171" s="1"/>
      <c r="F171" s="9"/>
    </row>
    <row r="172" spans="1:6" x14ac:dyDescent="0.25">
      <c r="A172" s="8" t="s">
        <v>8465</v>
      </c>
      <c r="B172" s="1" t="s">
        <v>8466</v>
      </c>
      <c r="C172" s="1" t="s">
        <v>2618</v>
      </c>
      <c r="D172" s="1"/>
      <c r="E172" s="1"/>
      <c r="F172" s="9"/>
    </row>
    <row r="173" spans="1:6" x14ac:dyDescent="0.25">
      <c r="A173" s="8" t="s">
        <v>8467</v>
      </c>
      <c r="B173" s="1" t="s">
        <v>8468</v>
      </c>
      <c r="C173" s="1" t="s">
        <v>27</v>
      </c>
      <c r="D173" s="1"/>
      <c r="E173" s="1"/>
      <c r="F173" s="9"/>
    </row>
    <row r="174" spans="1:6" x14ac:dyDescent="0.25">
      <c r="A174" s="8" t="s">
        <v>8469</v>
      </c>
      <c r="B174" s="1" t="s">
        <v>8470</v>
      </c>
      <c r="C174" s="1" t="s">
        <v>27</v>
      </c>
      <c r="D174" s="1"/>
      <c r="E174" s="1"/>
      <c r="F174" s="9"/>
    </row>
    <row r="175" spans="1:6" x14ac:dyDescent="0.25">
      <c r="A175" s="8" t="s">
        <v>8471</v>
      </c>
      <c r="B175" s="1" t="s">
        <v>8472</v>
      </c>
      <c r="C175" s="1" t="s">
        <v>7</v>
      </c>
      <c r="D175" s="1"/>
      <c r="E175" s="1"/>
      <c r="F175" s="9"/>
    </row>
    <row r="176" spans="1:6" x14ac:dyDescent="0.25">
      <c r="A176" s="8" t="s">
        <v>8473</v>
      </c>
      <c r="B176" s="1" t="s">
        <v>8474</v>
      </c>
      <c r="C176" s="1" t="s">
        <v>7</v>
      </c>
      <c r="D176" s="1"/>
      <c r="E176" s="1"/>
      <c r="F176" s="9"/>
    </row>
    <row r="177" spans="1:6" x14ac:dyDescent="0.25">
      <c r="A177" s="8" t="s">
        <v>8475</v>
      </c>
      <c r="B177" s="1" t="s">
        <v>8476</v>
      </c>
      <c r="C177" s="1" t="s">
        <v>14</v>
      </c>
      <c r="D177" s="1"/>
      <c r="E177" s="1"/>
      <c r="F177" s="9"/>
    </row>
    <row r="178" spans="1:6" x14ac:dyDescent="0.25">
      <c r="A178" s="8" t="s">
        <v>8477</v>
      </c>
      <c r="B178" s="1" t="s">
        <v>8478</v>
      </c>
      <c r="C178" s="1" t="s">
        <v>7</v>
      </c>
      <c r="D178" s="1"/>
      <c r="E178" s="1"/>
      <c r="F178" s="9"/>
    </row>
    <row r="179" spans="1:6" x14ac:dyDescent="0.25">
      <c r="A179" s="8" t="s">
        <v>8479</v>
      </c>
      <c r="B179" s="1" t="s">
        <v>8480</v>
      </c>
      <c r="C179" s="1" t="s">
        <v>27</v>
      </c>
      <c r="D179" s="1"/>
      <c r="E179" s="1"/>
      <c r="F179" s="9"/>
    </row>
    <row r="180" spans="1:6" x14ac:dyDescent="0.25">
      <c r="A180" s="8" t="s">
        <v>8481</v>
      </c>
      <c r="B180" s="1" t="s">
        <v>8482</v>
      </c>
      <c r="C180" s="1" t="s">
        <v>7</v>
      </c>
      <c r="D180" s="1"/>
      <c r="E180" s="1"/>
      <c r="F180" s="9"/>
    </row>
    <row r="181" spans="1:6" x14ac:dyDescent="0.25">
      <c r="A181" s="8" t="s">
        <v>8483</v>
      </c>
      <c r="B181" s="1" t="s">
        <v>8484</v>
      </c>
      <c r="C181" s="1" t="s">
        <v>7</v>
      </c>
      <c r="D181" s="1"/>
      <c r="E181" s="1"/>
      <c r="F181" s="9"/>
    </row>
    <row r="182" spans="1:6" x14ac:dyDescent="0.25">
      <c r="A182" s="8" t="s">
        <v>8485</v>
      </c>
      <c r="B182" s="1" t="s">
        <v>8486</v>
      </c>
      <c r="C182" s="1" t="s">
        <v>27</v>
      </c>
      <c r="D182" s="1"/>
      <c r="E182" s="1"/>
      <c r="F182" s="9"/>
    </row>
    <row r="183" spans="1:6" x14ac:dyDescent="0.25">
      <c r="A183" s="8" t="s">
        <v>8487</v>
      </c>
      <c r="B183" s="1" t="s">
        <v>8488</v>
      </c>
      <c r="C183" s="1" t="s">
        <v>4</v>
      </c>
      <c r="D183" s="1"/>
      <c r="E183" s="1"/>
      <c r="F183" s="9"/>
    </row>
    <row r="184" spans="1:6" x14ac:dyDescent="0.25">
      <c r="A184" s="8" t="s">
        <v>8487</v>
      </c>
      <c r="B184" s="1" t="s">
        <v>8488</v>
      </c>
      <c r="C184" s="1" t="s">
        <v>2618</v>
      </c>
      <c r="D184" s="1"/>
      <c r="E184" s="1"/>
      <c r="F184" s="9"/>
    </row>
    <row r="185" spans="1:6" x14ac:dyDescent="0.25">
      <c r="A185" s="8" t="s">
        <v>8489</v>
      </c>
      <c r="B185" s="1" t="s">
        <v>8490</v>
      </c>
      <c r="C185" s="1" t="s">
        <v>1</v>
      </c>
      <c r="D185" s="1"/>
      <c r="E185" s="1"/>
      <c r="F185" s="9"/>
    </row>
    <row r="186" spans="1:6" x14ac:dyDescent="0.25">
      <c r="A186" s="8" t="s">
        <v>8491</v>
      </c>
      <c r="B186" s="1" t="s">
        <v>8492</v>
      </c>
      <c r="C186" s="1" t="s">
        <v>7</v>
      </c>
      <c r="D186" s="1"/>
      <c r="E186" s="1"/>
      <c r="F186" s="9"/>
    </row>
    <row r="187" spans="1:6" x14ac:dyDescent="0.25">
      <c r="A187" s="8" t="s">
        <v>8493</v>
      </c>
      <c r="B187" s="1" t="s">
        <v>8494</v>
      </c>
      <c r="C187" s="1" t="s">
        <v>14</v>
      </c>
      <c r="D187" s="1"/>
      <c r="E187" s="1"/>
      <c r="F187" s="9"/>
    </row>
    <row r="188" spans="1:6" x14ac:dyDescent="0.25">
      <c r="A188" s="8" t="s">
        <v>8495</v>
      </c>
      <c r="B188" s="1" t="s">
        <v>8496</v>
      </c>
      <c r="C188" s="1" t="s">
        <v>7</v>
      </c>
      <c r="D188" s="1"/>
      <c r="E188" s="1"/>
      <c r="F188" s="9"/>
    </row>
    <row r="189" spans="1:6" x14ac:dyDescent="0.25">
      <c r="A189" s="8" t="s">
        <v>8497</v>
      </c>
      <c r="B189" s="1" t="s">
        <v>8498</v>
      </c>
      <c r="C189" s="1" t="s">
        <v>27</v>
      </c>
      <c r="D189" s="1"/>
      <c r="E189" s="1"/>
      <c r="F189" s="9"/>
    </row>
    <row r="190" spans="1:6" x14ac:dyDescent="0.25">
      <c r="A190" s="8" t="s">
        <v>8499</v>
      </c>
      <c r="B190" s="1" t="s">
        <v>8500</v>
      </c>
      <c r="C190" s="1" t="s">
        <v>7</v>
      </c>
      <c r="D190" s="1"/>
      <c r="E190" s="1"/>
      <c r="F190" s="9"/>
    </row>
    <row r="191" spans="1:6" x14ac:dyDescent="0.25">
      <c r="A191" s="8" t="s">
        <v>8501</v>
      </c>
      <c r="B191" s="1" t="s">
        <v>8502</v>
      </c>
      <c r="C191" s="1" t="s">
        <v>7</v>
      </c>
      <c r="D191" s="1"/>
      <c r="E191" s="1"/>
      <c r="F191" s="9"/>
    </row>
    <row r="192" spans="1:6" x14ac:dyDescent="0.25">
      <c r="A192" s="8" t="s">
        <v>8503</v>
      </c>
      <c r="B192" s="1" t="s">
        <v>8504</v>
      </c>
      <c r="C192" s="1" t="s">
        <v>14</v>
      </c>
      <c r="D192" s="1"/>
      <c r="E192" s="1"/>
      <c r="F192" s="9"/>
    </row>
    <row r="193" spans="1:6" x14ac:dyDescent="0.25">
      <c r="A193" s="8" t="s">
        <v>8505</v>
      </c>
      <c r="B193" s="1" t="s">
        <v>8506</v>
      </c>
      <c r="C193" s="1" t="s">
        <v>7</v>
      </c>
      <c r="D193" s="1"/>
      <c r="E193" s="1"/>
      <c r="F193" s="9"/>
    </row>
    <row r="194" spans="1:6" x14ac:dyDescent="0.25">
      <c r="A194" s="8" t="s">
        <v>8507</v>
      </c>
      <c r="B194" s="1" t="s">
        <v>8508</v>
      </c>
      <c r="C194" s="1" t="s">
        <v>7</v>
      </c>
      <c r="D194" s="1"/>
      <c r="E194" s="1"/>
      <c r="F194" s="9"/>
    </row>
    <row r="195" spans="1:6" x14ac:dyDescent="0.25">
      <c r="A195" s="8" t="s">
        <v>8509</v>
      </c>
      <c r="B195" s="1" t="s">
        <v>8510</v>
      </c>
      <c r="C195" s="1" t="s">
        <v>7</v>
      </c>
      <c r="D195" s="1"/>
      <c r="E195" s="1"/>
      <c r="F195" s="9"/>
    </row>
    <row r="196" spans="1:6" x14ac:dyDescent="0.25">
      <c r="A196" s="8" t="s">
        <v>8511</v>
      </c>
      <c r="B196" s="1" t="s">
        <v>8512</v>
      </c>
      <c r="C196" s="1" t="s">
        <v>14</v>
      </c>
      <c r="D196" s="1"/>
      <c r="E196" s="1"/>
      <c r="F196" s="9"/>
    </row>
    <row r="197" spans="1:6" x14ac:dyDescent="0.25">
      <c r="A197" s="8" t="s">
        <v>8513</v>
      </c>
      <c r="B197" s="1" t="s">
        <v>8514</v>
      </c>
      <c r="C197" s="1" t="s">
        <v>4</v>
      </c>
      <c r="D197" s="1"/>
      <c r="E197" s="1"/>
      <c r="F197" s="9"/>
    </row>
    <row r="198" spans="1:6" x14ac:dyDescent="0.25">
      <c r="A198" s="8" t="s">
        <v>8513</v>
      </c>
      <c r="B198" s="1" t="s">
        <v>8514</v>
      </c>
      <c r="C198" s="1" t="s">
        <v>2618</v>
      </c>
      <c r="D198" s="1"/>
      <c r="E198" s="1"/>
      <c r="F198" s="9"/>
    </row>
    <row r="199" spans="1:6" x14ac:dyDescent="0.25">
      <c r="A199" s="8" t="s">
        <v>8515</v>
      </c>
      <c r="B199" s="1" t="s">
        <v>8516</v>
      </c>
      <c r="C199" s="1" t="s">
        <v>27</v>
      </c>
      <c r="D199" s="1"/>
      <c r="E199" s="1"/>
      <c r="F199" s="9"/>
    </row>
    <row r="200" spans="1:6" x14ac:dyDescent="0.25">
      <c r="A200" s="8" t="s">
        <v>8517</v>
      </c>
      <c r="B200" s="1" t="s">
        <v>8518</v>
      </c>
      <c r="C200" s="1" t="s">
        <v>14</v>
      </c>
      <c r="D200" s="1"/>
      <c r="E200" s="1"/>
      <c r="F200" s="9"/>
    </row>
    <row r="201" spans="1:6" x14ac:dyDescent="0.25">
      <c r="A201" s="8" t="s">
        <v>8519</v>
      </c>
      <c r="B201" s="1" t="s">
        <v>8520</v>
      </c>
      <c r="C201" s="1" t="s">
        <v>14</v>
      </c>
      <c r="D201" s="1"/>
      <c r="E201" s="1"/>
      <c r="F201" s="9"/>
    </row>
    <row r="202" spans="1:6" x14ac:dyDescent="0.25">
      <c r="A202" s="8" t="s">
        <v>8521</v>
      </c>
      <c r="B202" s="1" t="s">
        <v>8522</v>
      </c>
      <c r="C202" s="1" t="s">
        <v>7</v>
      </c>
      <c r="D202" s="1"/>
      <c r="E202" s="1"/>
      <c r="F202" s="9"/>
    </row>
    <row r="203" spans="1:6" x14ac:dyDescent="0.25">
      <c r="A203" s="8" t="s">
        <v>8523</v>
      </c>
      <c r="B203" s="1" t="s">
        <v>8524</v>
      </c>
      <c r="C203" s="1" t="s">
        <v>4</v>
      </c>
      <c r="D203" s="1"/>
      <c r="E203" s="1"/>
      <c r="F203" s="9"/>
    </row>
    <row r="204" spans="1:6" x14ac:dyDescent="0.25">
      <c r="A204" s="8" t="s">
        <v>8523</v>
      </c>
      <c r="B204" s="1" t="s">
        <v>8524</v>
      </c>
      <c r="C204" s="1" t="s">
        <v>2618</v>
      </c>
      <c r="D204" s="1"/>
      <c r="E204" s="1"/>
      <c r="F204" s="9"/>
    </row>
    <row r="205" spans="1:6" x14ac:dyDescent="0.25">
      <c r="A205" s="8" t="s">
        <v>8525</v>
      </c>
      <c r="B205" s="1" t="s">
        <v>8526</v>
      </c>
      <c r="C205" s="1" t="s">
        <v>7</v>
      </c>
      <c r="D205" s="1"/>
      <c r="E205" s="1"/>
      <c r="F205" s="9"/>
    </row>
    <row r="206" spans="1:6" x14ac:dyDescent="0.25">
      <c r="A206" s="8" t="s">
        <v>8527</v>
      </c>
      <c r="B206" s="1" t="s">
        <v>8528</v>
      </c>
      <c r="C206" s="1" t="s">
        <v>7</v>
      </c>
      <c r="D206" s="1"/>
      <c r="E206" s="1"/>
      <c r="F206" s="9"/>
    </row>
    <row r="207" spans="1:6" x14ac:dyDescent="0.25">
      <c r="A207" s="8" t="s">
        <v>8529</v>
      </c>
      <c r="B207" s="1" t="s">
        <v>8530</v>
      </c>
      <c r="C207" s="1" t="s">
        <v>1</v>
      </c>
      <c r="D207" s="1"/>
      <c r="E207" s="1"/>
      <c r="F207" s="9"/>
    </row>
    <row r="208" spans="1:6" x14ac:dyDescent="0.25">
      <c r="A208" s="8" t="s">
        <v>8531</v>
      </c>
      <c r="B208" s="1" t="s">
        <v>8532</v>
      </c>
      <c r="C208" s="1" t="s">
        <v>27</v>
      </c>
      <c r="D208" s="1"/>
      <c r="E208" s="1"/>
      <c r="F208" s="9"/>
    </row>
    <row r="209" spans="1:6" x14ac:dyDescent="0.25">
      <c r="A209" s="8" t="s">
        <v>8533</v>
      </c>
      <c r="B209" s="1" t="s">
        <v>8534</v>
      </c>
      <c r="C209" s="1" t="s">
        <v>14</v>
      </c>
      <c r="D209" s="1"/>
      <c r="E209" s="1"/>
      <c r="F209" s="9"/>
    </row>
    <row r="210" spans="1:6" x14ac:dyDescent="0.25">
      <c r="A210" s="8" t="s">
        <v>8535</v>
      </c>
      <c r="B210" s="1" t="s">
        <v>8536</v>
      </c>
      <c r="C210" s="1" t="s">
        <v>27</v>
      </c>
      <c r="D210" s="1"/>
      <c r="E210" s="1"/>
      <c r="F210" s="9"/>
    </row>
    <row r="211" spans="1:6" x14ac:dyDescent="0.25">
      <c r="A211" s="8" t="s">
        <v>8537</v>
      </c>
      <c r="B211" s="1" t="s">
        <v>8538</v>
      </c>
      <c r="C211" s="1" t="s">
        <v>14</v>
      </c>
      <c r="D211" s="1"/>
      <c r="E211" s="1"/>
      <c r="F211" s="9"/>
    </row>
    <row r="212" spans="1:6" x14ac:dyDescent="0.25">
      <c r="A212" s="8" t="s">
        <v>8539</v>
      </c>
      <c r="B212" s="1" t="s">
        <v>8540</v>
      </c>
      <c r="C212" s="1" t="s">
        <v>1</v>
      </c>
      <c r="D212" s="1"/>
      <c r="E212" s="1"/>
      <c r="F212" s="9"/>
    </row>
    <row r="213" spans="1:6" x14ac:dyDescent="0.25">
      <c r="A213" s="8" t="s">
        <v>8541</v>
      </c>
      <c r="B213" s="1" t="s">
        <v>8542</v>
      </c>
      <c r="C213" s="1" t="s">
        <v>27</v>
      </c>
      <c r="D213" s="1"/>
      <c r="E213" s="1"/>
      <c r="F213" s="9"/>
    </row>
    <row r="214" spans="1:6" x14ac:dyDescent="0.25">
      <c r="A214" s="8" t="s">
        <v>8543</v>
      </c>
      <c r="B214" s="1" t="s">
        <v>8544</v>
      </c>
      <c r="C214" s="1" t="s">
        <v>1</v>
      </c>
      <c r="D214" s="1"/>
      <c r="E214" s="1"/>
      <c r="F214" s="9"/>
    </row>
    <row r="215" spans="1:6" x14ac:dyDescent="0.25">
      <c r="A215" s="8" t="s">
        <v>8545</v>
      </c>
      <c r="B215" s="1" t="s">
        <v>8546</v>
      </c>
      <c r="C215" s="1" t="s">
        <v>27</v>
      </c>
      <c r="D215" s="1"/>
      <c r="E215" s="1"/>
      <c r="F215" s="9"/>
    </row>
    <row r="216" spans="1:6" x14ac:dyDescent="0.25">
      <c r="A216" s="8" t="s">
        <v>8547</v>
      </c>
      <c r="B216" s="1" t="s">
        <v>8548</v>
      </c>
      <c r="C216" s="1" t="s">
        <v>14</v>
      </c>
      <c r="D216" s="1"/>
      <c r="E216" s="1"/>
      <c r="F216" s="9"/>
    </row>
    <row r="217" spans="1:6" x14ac:dyDescent="0.25">
      <c r="A217" s="8" t="s">
        <v>8549</v>
      </c>
      <c r="B217" s="1" t="s">
        <v>8550</v>
      </c>
      <c r="C217" s="1" t="s">
        <v>7</v>
      </c>
      <c r="D217" s="1"/>
      <c r="E217" s="1"/>
      <c r="F217" s="9"/>
    </row>
    <row r="218" spans="1:6" x14ac:dyDescent="0.25">
      <c r="A218" s="8" t="s">
        <v>8551</v>
      </c>
      <c r="B218" s="1" t="s">
        <v>8552</v>
      </c>
      <c r="C218" s="1" t="s">
        <v>7</v>
      </c>
      <c r="D218" s="1"/>
      <c r="E218" s="1"/>
      <c r="F218" s="9"/>
    </row>
    <row r="219" spans="1:6" x14ac:dyDescent="0.25">
      <c r="A219" s="8" t="s">
        <v>8553</v>
      </c>
      <c r="B219" s="1" t="s">
        <v>8554</v>
      </c>
      <c r="C219" s="1" t="s">
        <v>7</v>
      </c>
      <c r="D219" s="1"/>
      <c r="E219" s="1"/>
      <c r="F219" s="9"/>
    </row>
    <row r="220" spans="1:6" x14ac:dyDescent="0.25">
      <c r="A220" s="8" t="s">
        <v>8555</v>
      </c>
      <c r="B220" s="1" t="s">
        <v>8556</v>
      </c>
      <c r="C220" s="1" t="s">
        <v>7</v>
      </c>
      <c r="D220" s="1"/>
      <c r="E220" s="1"/>
      <c r="F220" s="9"/>
    </row>
    <row r="221" spans="1:6" x14ac:dyDescent="0.25">
      <c r="A221" s="8" t="s">
        <v>8557</v>
      </c>
      <c r="B221" s="1" t="s">
        <v>8558</v>
      </c>
      <c r="C221" s="1" t="s">
        <v>7</v>
      </c>
      <c r="D221" s="1"/>
      <c r="E221" s="1"/>
      <c r="F221" s="9"/>
    </row>
    <row r="222" spans="1:6" x14ac:dyDescent="0.25">
      <c r="A222" s="8" t="s">
        <v>8559</v>
      </c>
      <c r="B222" s="1" t="s">
        <v>8560</v>
      </c>
      <c r="C222" s="1" t="s">
        <v>27</v>
      </c>
      <c r="D222" s="1"/>
      <c r="E222" s="1"/>
      <c r="F222" s="9"/>
    </row>
    <row r="223" spans="1:6" x14ac:dyDescent="0.25">
      <c r="A223" s="8" t="s">
        <v>8561</v>
      </c>
      <c r="B223" s="1" t="s">
        <v>8562</v>
      </c>
      <c r="C223" s="1" t="s">
        <v>7</v>
      </c>
      <c r="D223" s="1"/>
      <c r="E223" s="1"/>
      <c r="F223" s="9"/>
    </row>
    <row r="224" spans="1:6" x14ac:dyDescent="0.25">
      <c r="A224" s="8" t="s">
        <v>8563</v>
      </c>
      <c r="B224" s="1" t="s">
        <v>8564</v>
      </c>
      <c r="C224" s="1" t="s">
        <v>27</v>
      </c>
      <c r="D224" s="1"/>
      <c r="E224" s="1"/>
      <c r="F224" s="9"/>
    </row>
    <row r="225" spans="1:6" x14ac:dyDescent="0.25">
      <c r="A225" s="8" t="s">
        <v>8565</v>
      </c>
      <c r="B225" s="1" t="s">
        <v>8566</v>
      </c>
      <c r="C225" s="1" t="s">
        <v>1</v>
      </c>
      <c r="D225" s="1"/>
      <c r="E225" s="1"/>
      <c r="F225" s="9"/>
    </row>
    <row r="226" spans="1:6" x14ac:dyDescent="0.25">
      <c r="A226" s="8" t="s">
        <v>8567</v>
      </c>
      <c r="B226" s="1" t="s">
        <v>8568</v>
      </c>
      <c r="C226" s="1" t="s">
        <v>1</v>
      </c>
      <c r="D226" s="1"/>
      <c r="E226" s="1"/>
      <c r="F226" s="9"/>
    </row>
    <row r="227" spans="1:6" x14ac:dyDescent="0.25">
      <c r="A227" s="8" t="s">
        <v>8569</v>
      </c>
      <c r="B227" s="1" t="s">
        <v>7765</v>
      </c>
      <c r="C227" s="1" t="s">
        <v>14</v>
      </c>
      <c r="D227" s="1" t="s">
        <v>10649</v>
      </c>
      <c r="E227" s="1"/>
      <c r="F227" s="9"/>
    </row>
    <row r="228" spans="1:6" x14ac:dyDescent="0.25">
      <c r="A228" s="8" t="s">
        <v>8570</v>
      </c>
      <c r="B228" s="1" t="s">
        <v>7736</v>
      </c>
      <c r="C228" s="1" t="s">
        <v>14</v>
      </c>
      <c r="D228" s="1" t="s">
        <v>10649</v>
      </c>
      <c r="E228" s="1"/>
      <c r="F228" s="9"/>
    </row>
    <row r="229" spans="1:6" ht="15.75" thickBot="1" x14ac:dyDescent="0.3">
      <c r="A229" s="10" t="s">
        <v>8571</v>
      </c>
      <c r="B229" s="11" t="s">
        <v>8370</v>
      </c>
      <c r="C229" s="11" t="s">
        <v>4</v>
      </c>
      <c r="D229" s="11" t="s">
        <v>10649</v>
      </c>
      <c r="E229" s="11"/>
      <c r="F229" s="12"/>
    </row>
    <row r="230" spans="1:6" x14ac:dyDescent="0.25">
      <c r="A230" s="13" t="s">
        <v>8572</v>
      </c>
      <c r="B230" s="2" t="s">
        <v>8573</v>
      </c>
      <c r="C230" s="2" t="s">
        <v>14</v>
      </c>
      <c r="D230" s="2"/>
      <c r="E230" s="2"/>
      <c r="F230" s="14"/>
    </row>
    <row r="231" spans="1:6" x14ac:dyDescent="0.25">
      <c r="A231" s="8" t="s">
        <v>8574</v>
      </c>
      <c r="B231" s="1" t="s">
        <v>8575</v>
      </c>
      <c r="C231" s="1" t="s">
        <v>7</v>
      </c>
      <c r="D231" s="1"/>
      <c r="E231" s="1"/>
      <c r="F231" s="9"/>
    </row>
    <row r="232" spans="1:6" x14ac:dyDescent="0.25">
      <c r="A232" s="8" t="s">
        <v>8576</v>
      </c>
      <c r="B232" s="1" t="s">
        <v>8577</v>
      </c>
      <c r="C232" s="1" t="s">
        <v>7</v>
      </c>
      <c r="D232" s="1"/>
      <c r="E232" s="1"/>
      <c r="F232" s="9"/>
    </row>
    <row r="233" spans="1:6" x14ac:dyDescent="0.25">
      <c r="A233" s="8" t="s">
        <v>8578</v>
      </c>
      <c r="B233" s="1" t="s">
        <v>8579</v>
      </c>
      <c r="C233" s="1" t="s">
        <v>7</v>
      </c>
      <c r="D233" s="1"/>
      <c r="E233" s="1"/>
      <c r="F233" s="9"/>
    </row>
    <row r="234" spans="1:6" x14ac:dyDescent="0.25">
      <c r="A234" s="8" t="s">
        <v>8580</v>
      </c>
      <c r="B234" s="1" t="s">
        <v>8581</v>
      </c>
      <c r="C234" s="1" t="s">
        <v>7</v>
      </c>
      <c r="D234" s="1"/>
      <c r="E234" s="1"/>
      <c r="F234" s="9"/>
    </row>
    <row r="235" spans="1:6" x14ac:dyDescent="0.25">
      <c r="A235" s="8" t="s">
        <v>8582</v>
      </c>
      <c r="B235" s="1" t="s">
        <v>8583</v>
      </c>
      <c r="C235" s="1" t="s">
        <v>27</v>
      </c>
      <c r="D235" s="1"/>
      <c r="E235" s="1"/>
      <c r="F235" s="9"/>
    </row>
    <row r="236" spans="1:6" x14ac:dyDescent="0.25">
      <c r="A236" s="8" t="s">
        <v>8584</v>
      </c>
      <c r="B236" s="1" t="s">
        <v>8585</v>
      </c>
      <c r="C236" s="1" t="s">
        <v>27</v>
      </c>
      <c r="D236" s="1"/>
      <c r="E236" s="1"/>
      <c r="F236" s="9"/>
    </row>
    <row r="237" spans="1:6" x14ac:dyDescent="0.25">
      <c r="A237" s="8" t="s">
        <v>8586</v>
      </c>
      <c r="B237" s="1" t="s">
        <v>8587</v>
      </c>
      <c r="C237" s="1" t="s">
        <v>7</v>
      </c>
      <c r="D237" s="1"/>
      <c r="E237" s="1"/>
      <c r="F237" s="9"/>
    </row>
    <row r="238" spans="1:6" x14ac:dyDescent="0.25">
      <c r="A238" s="8" t="s">
        <v>8588</v>
      </c>
      <c r="B238" s="1" t="s">
        <v>8589</v>
      </c>
      <c r="C238" s="1" t="s">
        <v>14</v>
      </c>
      <c r="D238" s="1"/>
      <c r="E238" s="1"/>
      <c r="F238" s="9"/>
    </row>
    <row r="239" spans="1:6" x14ac:dyDescent="0.25">
      <c r="A239" s="8" t="s">
        <v>8590</v>
      </c>
      <c r="B239" s="1" t="s">
        <v>8591</v>
      </c>
      <c r="C239" s="1" t="s">
        <v>7</v>
      </c>
      <c r="D239" s="1"/>
      <c r="E239" s="1"/>
      <c r="F239" s="9"/>
    </row>
    <row r="240" spans="1:6" x14ac:dyDescent="0.25">
      <c r="A240" s="8" t="s">
        <v>8592</v>
      </c>
      <c r="B240" s="1" t="s">
        <v>8593</v>
      </c>
      <c r="C240" s="1" t="s">
        <v>7</v>
      </c>
      <c r="D240" s="1"/>
      <c r="E240" s="1"/>
      <c r="F240" s="9"/>
    </row>
    <row r="241" spans="1:6" x14ac:dyDescent="0.25">
      <c r="A241" s="8" t="s">
        <v>8594</v>
      </c>
      <c r="B241" s="1" t="s">
        <v>8595</v>
      </c>
      <c r="C241" s="1" t="s">
        <v>7</v>
      </c>
      <c r="D241" s="1"/>
      <c r="E241" s="1"/>
      <c r="F241" s="9"/>
    </row>
    <row r="242" spans="1:6" x14ac:dyDescent="0.25">
      <c r="A242" s="8" t="s">
        <v>8596</v>
      </c>
      <c r="B242" s="1" t="s">
        <v>8597</v>
      </c>
      <c r="C242" s="1" t="s">
        <v>27</v>
      </c>
      <c r="D242" s="1"/>
      <c r="E242" s="1"/>
      <c r="F242" s="9"/>
    </row>
    <row r="243" spans="1:6" x14ac:dyDescent="0.25">
      <c r="A243" s="8" t="s">
        <v>8598</v>
      </c>
      <c r="B243" s="1" t="s">
        <v>8599</v>
      </c>
      <c r="C243" s="1" t="s">
        <v>7</v>
      </c>
      <c r="D243" s="1"/>
      <c r="E243" s="1"/>
      <c r="F243" s="9"/>
    </row>
    <row r="244" spans="1:6" x14ac:dyDescent="0.25">
      <c r="A244" s="8" t="s">
        <v>8600</v>
      </c>
      <c r="B244" s="1" t="s">
        <v>8601</v>
      </c>
      <c r="C244" s="1" t="s">
        <v>7</v>
      </c>
      <c r="D244" s="1"/>
      <c r="E244" s="1"/>
      <c r="F244" s="9"/>
    </row>
    <row r="245" spans="1:6" x14ac:dyDescent="0.25">
      <c r="A245" s="8" t="s">
        <v>8602</v>
      </c>
      <c r="B245" s="1" t="s">
        <v>8603</v>
      </c>
      <c r="C245" s="1" t="s">
        <v>27</v>
      </c>
      <c r="D245" s="1"/>
      <c r="E245" s="1"/>
      <c r="F245" s="9"/>
    </row>
    <row r="246" spans="1:6" x14ac:dyDescent="0.25">
      <c r="A246" s="8" t="s">
        <v>8604</v>
      </c>
      <c r="B246" s="1" t="s">
        <v>8605</v>
      </c>
      <c r="C246" s="1" t="s">
        <v>7</v>
      </c>
      <c r="D246" s="1"/>
      <c r="E246" s="1"/>
      <c r="F246" s="9"/>
    </row>
    <row r="247" spans="1:6" x14ac:dyDescent="0.25">
      <c r="A247" s="8" t="s">
        <v>8606</v>
      </c>
      <c r="B247" s="1" t="s">
        <v>8607</v>
      </c>
      <c r="C247" s="1" t="s">
        <v>27</v>
      </c>
      <c r="D247" s="1"/>
      <c r="E247" s="1"/>
      <c r="F247" s="9"/>
    </row>
    <row r="248" spans="1:6" x14ac:dyDescent="0.25">
      <c r="A248" s="8" t="s">
        <v>8608</v>
      </c>
      <c r="B248" s="1" t="s">
        <v>8609</v>
      </c>
      <c r="C248" s="1" t="s">
        <v>7</v>
      </c>
      <c r="D248" s="1"/>
      <c r="E248" s="1"/>
      <c r="F248" s="9"/>
    </row>
    <row r="249" spans="1:6" x14ac:dyDescent="0.25">
      <c r="A249" s="8" t="s">
        <v>8610</v>
      </c>
      <c r="B249" s="1" t="s">
        <v>8611</v>
      </c>
      <c r="C249" s="1" t="s">
        <v>7</v>
      </c>
      <c r="D249" s="1"/>
      <c r="E249" s="1"/>
      <c r="F249" s="9"/>
    </row>
    <row r="250" spans="1:6" x14ac:dyDescent="0.25">
      <c r="A250" s="8" t="s">
        <v>8612</v>
      </c>
      <c r="B250" s="1" t="s">
        <v>8613</v>
      </c>
      <c r="C250" s="1" t="s">
        <v>14</v>
      </c>
      <c r="D250" s="1"/>
      <c r="E250" s="1"/>
      <c r="F250" s="9"/>
    </row>
    <row r="251" spans="1:6" x14ac:dyDescent="0.25">
      <c r="A251" s="8" t="s">
        <v>8614</v>
      </c>
      <c r="B251" s="1" t="s">
        <v>8615</v>
      </c>
      <c r="C251" s="1" t="s">
        <v>7</v>
      </c>
      <c r="D251" s="1"/>
      <c r="E251" s="1"/>
      <c r="F251" s="9"/>
    </row>
    <row r="252" spans="1:6" x14ac:dyDescent="0.25">
      <c r="A252" s="8" t="s">
        <v>8616</v>
      </c>
      <c r="B252" s="1" t="s">
        <v>8617</v>
      </c>
      <c r="C252" s="1" t="s">
        <v>7</v>
      </c>
      <c r="D252" s="1"/>
      <c r="E252" s="1"/>
      <c r="F252" s="9"/>
    </row>
    <row r="253" spans="1:6" x14ac:dyDescent="0.25">
      <c r="A253" s="8" t="s">
        <v>8618</v>
      </c>
      <c r="B253" s="1" t="s">
        <v>8619</v>
      </c>
      <c r="C253" s="1" t="s">
        <v>27</v>
      </c>
      <c r="D253" s="1"/>
      <c r="E253" s="1"/>
      <c r="F253" s="9"/>
    </row>
    <row r="254" spans="1:6" x14ac:dyDescent="0.25">
      <c r="A254" s="8" t="s">
        <v>8620</v>
      </c>
      <c r="B254" s="1" t="s">
        <v>8621</v>
      </c>
      <c r="C254" s="1" t="s">
        <v>4</v>
      </c>
      <c r="D254" s="1"/>
      <c r="E254" s="1"/>
      <c r="F254" s="9"/>
    </row>
    <row r="255" spans="1:6" x14ac:dyDescent="0.25">
      <c r="A255" s="8" t="s">
        <v>8620</v>
      </c>
      <c r="B255" s="1" t="s">
        <v>8621</v>
      </c>
      <c r="C255" s="1" t="s">
        <v>2618</v>
      </c>
      <c r="D255" s="1"/>
      <c r="E255" s="1"/>
      <c r="F255" s="9"/>
    </row>
    <row r="256" spans="1:6" x14ac:dyDescent="0.25">
      <c r="A256" s="8" t="s">
        <v>8622</v>
      </c>
      <c r="B256" s="1" t="s">
        <v>8623</v>
      </c>
      <c r="C256" s="1" t="s">
        <v>14</v>
      </c>
      <c r="D256" s="1"/>
      <c r="E256" s="1"/>
      <c r="F256" s="9"/>
    </row>
    <row r="257" spans="1:6" x14ac:dyDescent="0.25">
      <c r="A257" s="8" t="s">
        <v>8624</v>
      </c>
      <c r="B257" s="1" t="s">
        <v>8625</v>
      </c>
      <c r="C257" s="1" t="s">
        <v>14</v>
      </c>
      <c r="D257" s="1"/>
      <c r="E257" s="1"/>
      <c r="F257" s="9"/>
    </row>
    <row r="258" spans="1:6" x14ac:dyDescent="0.25">
      <c r="A258" s="8" t="s">
        <v>8626</v>
      </c>
      <c r="B258" s="1" t="s">
        <v>8627</v>
      </c>
      <c r="C258" s="1" t="s">
        <v>14</v>
      </c>
      <c r="D258" s="1"/>
      <c r="E258" s="1"/>
      <c r="F258" s="9"/>
    </row>
    <row r="259" spans="1:6" x14ac:dyDescent="0.25">
      <c r="A259" s="8" t="s">
        <v>8628</v>
      </c>
      <c r="B259" s="1" t="s">
        <v>8629</v>
      </c>
      <c r="C259" s="1" t="s">
        <v>7</v>
      </c>
      <c r="D259" s="1"/>
      <c r="E259" s="1"/>
      <c r="F259" s="9"/>
    </row>
    <row r="260" spans="1:6" x14ac:dyDescent="0.25">
      <c r="A260" s="8" t="s">
        <v>8630</v>
      </c>
      <c r="B260" s="1" t="s">
        <v>8631</v>
      </c>
      <c r="C260" s="1" t="s">
        <v>7</v>
      </c>
      <c r="D260" s="1"/>
      <c r="E260" s="1"/>
      <c r="F260" s="9"/>
    </row>
    <row r="261" spans="1:6" x14ac:dyDescent="0.25">
      <c r="A261" s="8" t="s">
        <v>8632</v>
      </c>
      <c r="B261" s="1" t="s">
        <v>8633</v>
      </c>
      <c r="C261" s="1" t="s">
        <v>7</v>
      </c>
      <c r="D261" s="1"/>
      <c r="E261" s="1"/>
      <c r="F261" s="9"/>
    </row>
    <row r="262" spans="1:6" x14ac:dyDescent="0.25">
      <c r="A262" s="8" t="s">
        <v>8634</v>
      </c>
      <c r="B262" s="1" t="s">
        <v>8635</v>
      </c>
      <c r="C262" s="1" t="s">
        <v>27</v>
      </c>
      <c r="D262" s="1"/>
      <c r="E262" s="1"/>
      <c r="F262" s="9"/>
    </row>
    <row r="263" spans="1:6" x14ac:dyDescent="0.25">
      <c r="A263" s="8" t="s">
        <v>8636</v>
      </c>
      <c r="B263" s="1" t="s">
        <v>8637</v>
      </c>
      <c r="C263" s="1" t="s">
        <v>14</v>
      </c>
      <c r="D263" s="1"/>
      <c r="E263" s="1"/>
      <c r="F263" s="9"/>
    </row>
    <row r="264" spans="1:6" x14ac:dyDescent="0.25">
      <c r="A264" s="8" t="s">
        <v>8638</v>
      </c>
      <c r="B264" s="1" t="s">
        <v>8639</v>
      </c>
      <c r="C264" s="1" t="s">
        <v>7</v>
      </c>
      <c r="D264" s="1"/>
      <c r="E264" s="1"/>
      <c r="F264" s="9"/>
    </row>
    <row r="265" spans="1:6" x14ac:dyDescent="0.25">
      <c r="A265" s="8" t="s">
        <v>8640</v>
      </c>
      <c r="B265" s="1" t="s">
        <v>8641</v>
      </c>
      <c r="C265" s="1" t="s">
        <v>1</v>
      </c>
      <c r="D265" s="1"/>
      <c r="E265" s="1"/>
      <c r="F265" s="9"/>
    </row>
    <row r="266" spans="1:6" x14ac:dyDescent="0.25">
      <c r="A266" s="8" t="s">
        <v>8642</v>
      </c>
      <c r="B266" s="1" t="s">
        <v>8643</v>
      </c>
      <c r="C266" s="1" t="s">
        <v>14</v>
      </c>
      <c r="D266" s="1"/>
      <c r="E266" s="1"/>
      <c r="F266" s="9"/>
    </row>
    <row r="267" spans="1:6" x14ac:dyDescent="0.25">
      <c r="A267" s="8" t="s">
        <v>8644</v>
      </c>
      <c r="B267" s="1" t="s">
        <v>8645</v>
      </c>
      <c r="C267" s="1" t="s">
        <v>14</v>
      </c>
      <c r="D267" s="1"/>
      <c r="E267" s="1"/>
      <c r="F267" s="9"/>
    </row>
    <row r="268" spans="1:6" x14ac:dyDescent="0.25">
      <c r="A268" s="8" t="s">
        <v>8646</v>
      </c>
      <c r="B268" s="1" t="s">
        <v>8647</v>
      </c>
      <c r="C268" s="1" t="s">
        <v>27</v>
      </c>
      <c r="D268" s="1"/>
      <c r="E268" s="1"/>
      <c r="F268" s="9"/>
    </row>
    <row r="269" spans="1:6" x14ac:dyDescent="0.25">
      <c r="A269" s="8" t="s">
        <v>8648</v>
      </c>
      <c r="B269" s="1" t="s">
        <v>8649</v>
      </c>
      <c r="C269" s="1" t="s">
        <v>7</v>
      </c>
      <c r="D269" s="1"/>
      <c r="E269" s="1"/>
      <c r="F269" s="9"/>
    </row>
    <row r="270" spans="1:6" x14ac:dyDescent="0.25">
      <c r="A270" s="8" t="s">
        <v>8650</v>
      </c>
      <c r="B270" s="1" t="s">
        <v>8651</v>
      </c>
      <c r="C270" s="1" t="s">
        <v>14</v>
      </c>
      <c r="D270" s="1"/>
      <c r="E270" s="1"/>
      <c r="F270" s="9"/>
    </row>
    <row r="271" spans="1:6" x14ac:dyDescent="0.25">
      <c r="A271" s="8" t="s">
        <v>8652</v>
      </c>
      <c r="B271" s="1" t="s">
        <v>8653</v>
      </c>
      <c r="C271" s="1" t="s">
        <v>1</v>
      </c>
      <c r="D271" s="1"/>
      <c r="E271" s="1"/>
      <c r="F271" s="9"/>
    </row>
    <row r="272" spans="1:6" x14ac:dyDescent="0.25">
      <c r="A272" s="8" t="s">
        <v>8654</v>
      </c>
      <c r="B272" s="1" t="s">
        <v>8655</v>
      </c>
      <c r="C272" s="1" t="s">
        <v>7</v>
      </c>
      <c r="D272" s="1"/>
      <c r="E272" s="1"/>
      <c r="F272" s="9"/>
    </row>
    <row r="273" spans="1:6" x14ac:dyDescent="0.25">
      <c r="A273" s="8" t="s">
        <v>8656</v>
      </c>
      <c r="B273" s="1" t="s">
        <v>8657</v>
      </c>
      <c r="C273" s="1" t="s">
        <v>7</v>
      </c>
      <c r="D273" s="1"/>
      <c r="E273" s="1"/>
      <c r="F273" s="9"/>
    </row>
    <row r="274" spans="1:6" x14ac:dyDescent="0.25">
      <c r="A274" s="8" t="s">
        <v>8658</v>
      </c>
      <c r="B274" s="1" t="s">
        <v>8659</v>
      </c>
      <c r="C274" s="1" t="s">
        <v>7</v>
      </c>
      <c r="D274" s="1"/>
      <c r="E274" s="1"/>
      <c r="F274" s="9"/>
    </row>
    <row r="275" spans="1:6" x14ac:dyDescent="0.25">
      <c r="A275" s="8" t="s">
        <v>8660</v>
      </c>
      <c r="B275" s="1" t="s">
        <v>8661</v>
      </c>
      <c r="C275" s="1" t="s">
        <v>7</v>
      </c>
      <c r="D275" s="1"/>
      <c r="E275" s="1"/>
      <c r="F275" s="9"/>
    </row>
    <row r="276" spans="1:6" x14ac:dyDescent="0.25">
      <c r="A276" s="8" t="s">
        <v>8662</v>
      </c>
      <c r="B276" s="1" t="s">
        <v>8663</v>
      </c>
      <c r="C276" s="1" t="s">
        <v>4</v>
      </c>
      <c r="D276" s="1"/>
      <c r="E276" s="1"/>
      <c r="F276" s="9"/>
    </row>
    <row r="277" spans="1:6" x14ac:dyDescent="0.25">
      <c r="A277" s="8" t="s">
        <v>8662</v>
      </c>
      <c r="B277" s="1" t="s">
        <v>8663</v>
      </c>
      <c r="C277" s="1" t="s">
        <v>4139</v>
      </c>
      <c r="D277" s="1"/>
      <c r="E277" s="1"/>
      <c r="F277" s="9"/>
    </row>
    <row r="278" spans="1:6" x14ac:dyDescent="0.25">
      <c r="A278" s="8" t="s">
        <v>8662</v>
      </c>
      <c r="B278" s="1" t="s">
        <v>8663</v>
      </c>
      <c r="C278" s="1" t="s">
        <v>2618</v>
      </c>
      <c r="D278" s="1"/>
      <c r="E278" s="1"/>
      <c r="F278" s="9"/>
    </row>
    <row r="279" spans="1:6" x14ac:dyDescent="0.25">
      <c r="A279" s="8" t="s">
        <v>8664</v>
      </c>
      <c r="B279" s="1" t="s">
        <v>8665</v>
      </c>
      <c r="C279" s="1" t="s">
        <v>4</v>
      </c>
      <c r="D279" s="1"/>
      <c r="E279" s="1"/>
      <c r="F279" s="9"/>
    </row>
    <row r="280" spans="1:6" x14ac:dyDescent="0.25">
      <c r="A280" s="8" t="s">
        <v>8664</v>
      </c>
      <c r="B280" s="1" t="s">
        <v>8665</v>
      </c>
      <c r="C280" s="1" t="s">
        <v>2618</v>
      </c>
      <c r="D280" s="1"/>
      <c r="E280" s="1"/>
      <c r="F280" s="9"/>
    </row>
    <row r="281" spans="1:6" x14ac:dyDescent="0.25">
      <c r="A281" s="8" t="s">
        <v>8666</v>
      </c>
      <c r="B281" s="1" t="s">
        <v>8667</v>
      </c>
      <c r="C281" s="1" t="s">
        <v>4</v>
      </c>
      <c r="D281" s="1"/>
      <c r="E281" s="1"/>
      <c r="F281" s="9"/>
    </row>
    <row r="282" spans="1:6" x14ac:dyDescent="0.25">
      <c r="A282" s="8" t="s">
        <v>8666</v>
      </c>
      <c r="B282" s="1" t="s">
        <v>8667</v>
      </c>
      <c r="C282" s="1" t="s">
        <v>2618</v>
      </c>
      <c r="D282" s="1"/>
      <c r="E282" s="1"/>
      <c r="F282" s="9"/>
    </row>
    <row r="283" spans="1:6" x14ac:dyDescent="0.25">
      <c r="A283" s="8" t="s">
        <v>8668</v>
      </c>
      <c r="B283" s="1" t="s">
        <v>8669</v>
      </c>
      <c r="C283" s="1" t="s">
        <v>4</v>
      </c>
      <c r="D283" s="1"/>
      <c r="E283" s="1"/>
      <c r="F283" s="9"/>
    </row>
    <row r="284" spans="1:6" x14ac:dyDescent="0.25">
      <c r="A284" s="8" t="s">
        <v>8668</v>
      </c>
      <c r="B284" s="1" t="s">
        <v>8669</v>
      </c>
      <c r="C284" s="1" t="s">
        <v>2618</v>
      </c>
      <c r="D284" s="1"/>
      <c r="E284" s="1"/>
      <c r="F284" s="9"/>
    </row>
    <row r="285" spans="1:6" x14ac:dyDescent="0.25">
      <c r="A285" s="8" t="s">
        <v>8670</v>
      </c>
      <c r="B285" s="1" t="s">
        <v>8671</v>
      </c>
      <c r="C285" s="1" t="s">
        <v>27</v>
      </c>
      <c r="D285" s="1"/>
      <c r="E285" s="1"/>
      <c r="F285" s="9"/>
    </row>
    <row r="286" spans="1:6" x14ac:dyDescent="0.25">
      <c r="A286" s="8" t="s">
        <v>8672</v>
      </c>
      <c r="B286" s="1" t="s">
        <v>8673</v>
      </c>
      <c r="C286" s="1" t="s">
        <v>14</v>
      </c>
      <c r="D286" s="1"/>
      <c r="E286" s="1"/>
      <c r="F286" s="9"/>
    </row>
    <row r="287" spans="1:6" x14ac:dyDescent="0.25">
      <c r="A287" s="8" t="s">
        <v>8674</v>
      </c>
      <c r="B287" s="1" t="s">
        <v>8675</v>
      </c>
      <c r="C287" s="1" t="s">
        <v>1</v>
      </c>
      <c r="D287" s="1"/>
      <c r="E287" s="1"/>
      <c r="F287" s="9"/>
    </row>
    <row r="288" spans="1:6" x14ac:dyDescent="0.25">
      <c r="A288" s="8" t="s">
        <v>8676</v>
      </c>
      <c r="B288" s="1" t="s">
        <v>8677</v>
      </c>
      <c r="C288" s="1" t="s">
        <v>4</v>
      </c>
      <c r="D288" s="1"/>
      <c r="E288" s="1"/>
      <c r="F288" s="9"/>
    </row>
    <row r="289" spans="1:6" x14ac:dyDescent="0.25">
      <c r="A289" s="8" t="s">
        <v>8676</v>
      </c>
      <c r="B289" s="1" t="s">
        <v>8677</v>
      </c>
      <c r="C289" s="1" t="s">
        <v>2618</v>
      </c>
      <c r="D289" s="1"/>
      <c r="E289" s="1"/>
      <c r="F289" s="9"/>
    </row>
    <row r="290" spans="1:6" x14ac:dyDescent="0.25">
      <c r="A290" s="8" t="s">
        <v>8678</v>
      </c>
      <c r="B290" s="1" t="s">
        <v>8679</v>
      </c>
      <c r="C290" s="1" t="s">
        <v>27</v>
      </c>
      <c r="D290" s="1"/>
      <c r="E290" s="1"/>
      <c r="F290" s="9"/>
    </row>
    <row r="291" spans="1:6" x14ac:dyDescent="0.25">
      <c r="A291" s="8" t="s">
        <v>8680</v>
      </c>
      <c r="B291" s="1" t="s">
        <v>8681</v>
      </c>
      <c r="C291" s="1" t="s">
        <v>7</v>
      </c>
      <c r="D291" s="1"/>
      <c r="E291" s="1"/>
      <c r="F291" s="9"/>
    </row>
    <row r="292" spans="1:6" x14ac:dyDescent="0.25">
      <c r="A292" s="8" t="s">
        <v>8682</v>
      </c>
      <c r="B292" s="1" t="s">
        <v>8683</v>
      </c>
      <c r="C292" s="1" t="s">
        <v>14</v>
      </c>
      <c r="D292" s="1"/>
      <c r="E292" s="1"/>
      <c r="F292" s="9"/>
    </row>
    <row r="293" spans="1:6" x14ac:dyDescent="0.25">
      <c r="A293" s="8" t="s">
        <v>8684</v>
      </c>
      <c r="B293" s="1" t="s">
        <v>8685</v>
      </c>
      <c r="C293" s="1" t="s">
        <v>7</v>
      </c>
      <c r="D293" s="1"/>
      <c r="E293" s="1"/>
      <c r="F293" s="9"/>
    </row>
    <row r="294" spans="1:6" x14ac:dyDescent="0.25">
      <c r="A294" s="8" t="s">
        <v>8686</v>
      </c>
      <c r="B294" s="1" t="s">
        <v>8687</v>
      </c>
      <c r="C294" s="1" t="s">
        <v>27</v>
      </c>
      <c r="D294" s="1"/>
      <c r="E294" s="1"/>
      <c r="F294" s="9"/>
    </row>
    <row r="295" spans="1:6" x14ac:dyDescent="0.25">
      <c r="A295" s="8" t="s">
        <v>8688</v>
      </c>
      <c r="B295" s="1" t="s">
        <v>8689</v>
      </c>
      <c r="C295" s="1" t="s">
        <v>7</v>
      </c>
      <c r="D295" s="1"/>
      <c r="E295" s="1"/>
      <c r="F295" s="9"/>
    </row>
    <row r="296" spans="1:6" x14ac:dyDescent="0.25">
      <c r="A296" s="8" t="s">
        <v>8690</v>
      </c>
      <c r="B296" s="1" t="s">
        <v>8691</v>
      </c>
      <c r="C296" s="1" t="s">
        <v>7</v>
      </c>
      <c r="D296" s="1"/>
      <c r="E296" s="1"/>
      <c r="F296" s="9"/>
    </row>
    <row r="297" spans="1:6" x14ac:dyDescent="0.25">
      <c r="A297" s="8" t="s">
        <v>8692</v>
      </c>
      <c r="B297" s="1" t="s">
        <v>8693</v>
      </c>
      <c r="C297" s="1" t="s">
        <v>7</v>
      </c>
      <c r="D297" s="1"/>
      <c r="E297" s="1"/>
      <c r="F297" s="9"/>
    </row>
    <row r="298" spans="1:6" x14ac:dyDescent="0.25">
      <c r="A298" s="8" t="s">
        <v>8694</v>
      </c>
      <c r="B298" s="1" t="s">
        <v>8695</v>
      </c>
      <c r="C298" s="1" t="s">
        <v>7</v>
      </c>
      <c r="D298" s="1"/>
      <c r="E298" s="1"/>
      <c r="F298" s="9"/>
    </row>
    <row r="299" spans="1:6" x14ac:dyDescent="0.25">
      <c r="A299" s="8" t="s">
        <v>8696</v>
      </c>
      <c r="B299" s="1" t="s">
        <v>8697</v>
      </c>
      <c r="C299" s="1" t="s">
        <v>1</v>
      </c>
      <c r="D299" s="1"/>
      <c r="E299" s="1"/>
      <c r="F299" s="9"/>
    </row>
    <row r="300" spans="1:6" x14ac:dyDescent="0.25">
      <c r="A300" s="8" t="s">
        <v>8698</v>
      </c>
      <c r="B300" s="1" t="s">
        <v>8699</v>
      </c>
      <c r="C300" s="1" t="s">
        <v>7</v>
      </c>
      <c r="D300" s="1"/>
      <c r="E300" s="1"/>
      <c r="F300" s="9"/>
    </row>
    <row r="301" spans="1:6" x14ac:dyDescent="0.25">
      <c r="A301" s="8" t="s">
        <v>8700</v>
      </c>
      <c r="B301" s="1" t="s">
        <v>8701</v>
      </c>
      <c r="C301" s="1" t="s">
        <v>7</v>
      </c>
      <c r="D301" s="1"/>
      <c r="E301" s="1"/>
      <c r="F301" s="9"/>
    </row>
    <row r="302" spans="1:6" x14ac:dyDescent="0.25">
      <c r="A302" s="8" t="s">
        <v>8702</v>
      </c>
      <c r="B302" s="1" t="s">
        <v>8703</v>
      </c>
      <c r="C302" s="1" t="s">
        <v>4</v>
      </c>
      <c r="D302" s="1"/>
      <c r="E302" s="1"/>
      <c r="F302" s="9"/>
    </row>
    <row r="303" spans="1:6" x14ac:dyDescent="0.25">
      <c r="A303" s="8" t="s">
        <v>8702</v>
      </c>
      <c r="B303" s="1" t="s">
        <v>8703</v>
      </c>
      <c r="C303" s="1" t="s">
        <v>2618</v>
      </c>
      <c r="D303" s="1"/>
      <c r="E303" s="1"/>
      <c r="F303" s="9"/>
    </row>
    <row r="304" spans="1:6" x14ac:dyDescent="0.25">
      <c r="A304" s="8" t="s">
        <v>8704</v>
      </c>
      <c r="B304" s="1" t="s">
        <v>8705</v>
      </c>
      <c r="C304" s="1" t="s">
        <v>7</v>
      </c>
      <c r="D304" s="1"/>
      <c r="E304" s="1"/>
      <c r="F304" s="9"/>
    </row>
    <row r="305" spans="1:6" x14ac:dyDescent="0.25">
      <c r="A305" s="8" t="s">
        <v>8706</v>
      </c>
      <c r="B305" s="1" t="s">
        <v>8707</v>
      </c>
      <c r="C305" s="1" t="s">
        <v>7</v>
      </c>
      <c r="D305" s="1"/>
      <c r="E305" s="1"/>
      <c r="F305" s="9"/>
    </row>
    <row r="306" spans="1:6" x14ac:dyDescent="0.25">
      <c r="A306" s="8" t="s">
        <v>8708</v>
      </c>
      <c r="B306" s="1" t="s">
        <v>8709</v>
      </c>
      <c r="C306" s="1" t="s">
        <v>7</v>
      </c>
      <c r="D306" s="1"/>
      <c r="E306" s="1"/>
      <c r="F306" s="9"/>
    </row>
    <row r="307" spans="1:6" x14ac:dyDescent="0.25">
      <c r="A307" s="8" t="s">
        <v>8710</v>
      </c>
      <c r="B307" s="1" t="s">
        <v>8711</v>
      </c>
      <c r="C307" s="1" t="s">
        <v>7</v>
      </c>
      <c r="D307" s="1"/>
      <c r="E307" s="1"/>
      <c r="F307" s="9"/>
    </row>
    <row r="308" spans="1:6" x14ac:dyDescent="0.25">
      <c r="A308" s="8" t="s">
        <v>8712</v>
      </c>
      <c r="B308" s="1" t="s">
        <v>8713</v>
      </c>
      <c r="C308" s="1" t="s">
        <v>7</v>
      </c>
      <c r="D308" s="1"/>
      <c r="E308" s="1"/>
      <c r="F308" s="9"/>
    </row>
    <row r="309" spans="1:6" x14ac:dyDescent="0.25">
      <c r="A309" s="8" t="s">
        <v>8714</v>
      </c>
      <c r="B309" s="1" t="s">
        <v>8715</v>
      </c>
      <c r="C309" s="1" t="s">
        <v>7</v>
      </c>
      <c r="D309" s="1"/>
      <c r="E309" s="1"/>
      <c r="F309" s="9"/>
    </row>
    <row r="310" spans="1:6" x14ac:dyDescent="0.25">
      <c r="A310" s="8" t="s">
        <v>8716</v>
      </c>
      <c r="B310" s="1" t="s">
        <v>8717</v>
      </c>
      <c r="C310" s="1" t="s">
        <v>7</v>
      </c>
      <c r="D310" s="1"/>
      <c r="E310" s="1"/>
      <c r="F310" s="9"/>
    </row>
    <row r="311" spans="1:6" x14ac:dyDescent="0.25">
      <c r="A311" s="8" t="s">
        <v>8718</v>
      </c>
      <c r="B311" s="1" t="s">
        <v>8719</v>
      </c>
      <c r="C311" s="1" t="s">
        <v>27</v>
      </c>
      <c r="D311" s="1"/>
      <c r="E311" s="1"/>
      <c r="F311" s="9"/>
    </row>
    <row r="312" spans="1:6" x14ac:dyDescent="0.25">
      <c r="A312" s="8" t="s">
        <v>8720</v>
      </c>
      <c r="B312" s="1" t="s">
        <v>8721</v>
      </c>
      <c r="C312" s="1" t="s">
        <v>7</v>
      </c>
      <c r="D312" s="1"/>
      <c r="E312" s="1"/>
      <c r="F312" s="9"/>
    </row>
    <row r="313" spans="1:6" x14ac:dyDescent="0.25">
      <c r="A313" s="8" t="s">
        <v>8722</v>
      </c>
      <c r="B313" s="1" t="s">
        <v>8723</v>
      </c>
      <c r="C313" s="1" t="s">
        <v>7</v>
      </c>
      <c r="D313" s="1"/>
      <c r="E313" s="1"/>
      <c r="F313" s="9"/>
    </row>
    <row r="314" spans="1:6" x14ac:dyDescent="0.25">
      <c r="A314" s="8" t="s">
        <v>8724</v>
      </c>
      <c r="B314" s="1" t="s">
        <v>8725</v>
      </c>
      <c r="C314" s="1" t="s">
        <v>7</v>
      </c>
      <c r="D314" s="1"/>
      <c r="E314" s="1"/>
      <c r="F314" s="9"/>
    </row>
    <row r="315" spans="1:6" x14ac:dyDescent="0.25">
      <c r="A315" s="8" t="s">
        <v>8726</v>
      </c>
      <c r="B315" s="1" t="s">
        <v>8727</v>
      </c>
      <c r="C315" s="1" t="s">
        <v>7</v>
      </c>
      <c r="D315" s="1"/>
      <c r="E315" s="1"/>
      <c r="F315" s="9"/>
    </row>
    <row r="316" spans="1:6" x14ac:dyDescent="0.25">
      <c r="A316" s="8" t="s">
        <v>8728</v>
      </c>
      <c r="B316" s="1" t="s">
        <v>8729</v>
      </c>
      <c r="C316" s="1" t="s">
        <v>4</v>
      </c>
      <c r="D316" s="1"/>
      <c r="E316" s="1"/>
      <c r="F316" s="9"/>
    </row>
    <row r="317" spans="1:6" x14ac:dyDescent="0.25">
      <c r="A317" s="8" t="s">
        <v>8728</v>
      </c>
      <c r="B317" s="1" t="s">
        <v>8729</v>
      </c>
      <c r="C317" s="1" t="s">
        <v>2618</v>
      </c>
      <c r="D317" s="1"/>
      <c r="E317" s="1"/>
      <c r="F317" s="9"/>
    </row>
    <row r="318" spans="1:6" x14ac:dyDescent="0.25">
      <c r="A318" s="8" t="s">
        <v>8730</v>
      </c>
      <c r="B318" s="1" t="s">
        <v>8731</v>
      </c>
      <c r="C318" s="1" t="s">
        <v>7</v>
      </c>
      <c r="D318" s="1"/>
      <c r="E318" s="1"/>
      <c r="F318" s="9"/>
    </row>
    <row r="319" spans="1:6" x14ac:dyDescent="0.25">
      <c r="A319" s="8" t="s">
        <v>8732</v>
      </c>
      <c r="B319" s="1" t="s">
        <v>8733</v>
      </c>
      <c r="C319" s="1" t="s">
        <v>7</v>
      </c>
      <c r="D319" s="1"/>
      <c r="E319" s="1"/>
      <c r="F319" s="9"/>
    </row>
    <row r="320" spans="1:6" x14ac:dyDescent="0.25">
      <c r="A320" s="8" t="s">
        <v>8734</v>
      </c>
      <c r="B320" s="1" t="s">
        <v>8735</v>
      </c>
      <c r="C320" s="1" t="s">
        <v>1</v>
      </c>
      <c r="D320" s="1"/>
      <c r="E320" s="1"/>
      <c r="F320" s="9"/>
    </row>
    <row r="321" spans="1:6" x14ac:dyDescent="0.25">
      <c r="A321" s="8" t="s">
        <v>8736</v>
      </c>
      <c r="B321" s="1" t="s">
        <v>8737</v>
      </c>
      <c r="C321" s="1" t="s">
        <v>27</v>
      </c>
      <c r="D321" s="1"/>
      <c r="E321" s="1"/>
      <c r="F321" s="9"/>
    </row>
    <row r="322" spans="1:6" x14ac:dyDescent="0.25">
      <c r="A322" s="8" t="s">
        <v>8738</v>
      </c>
      <c r="B322" s="1" t="s">
        <v>8739</v>
      </c>
      <c r="C322" s="1" t="s">
        <v>4</v>
      </c>
      <c r="D322" s="1"/>
      <c r="E322" s="1"/>
      <c r="F322" s="9"/>
    </row>
    <row r="323" spans="1:6" x14ac:dyDescent="0.25">
      <c r="A323" s="8" t="s">
        <v>8738</v>
      </c>
      <c r="B323" s="1" t="s">
        <v>8739</v>
      </c>
      <c r="C323" s="1" t="s">
        <v>2618</v>
      </c>
      <c r="D323" s="1"/>
      <c r="E323" s="1"/>
      <c r="F323" s="9"/>
    </row>
    <row r="324" spans="1:6" x14ac:dyDescent="0.25">
      <c r="A324" s="8" t="s">
        <v>8740</v>
      </c>
      <c r="B324" s="1" t="s">
        <v>8741</v>
      </c>
      <c r="C324" s="1" t="s">
        <v>1</v>
      </c>
      <c r="D324" s="1"/>
      <c r="E324" s="1"/>
      <c r="F324" s="9"/>
    </row>
    <row r="325" spans="1:6" x14ac:dyDescent="0.25">
      <c r="A325" s="8" t="s">
        <v>8742</v>
      </c>
      <c r="B325" s="1" t="s">
        <v>8743</v>
      </c>
      <c r="C325" s="1" t="s">
        <v>1</v>
      </c>
      <c r="D325" s="1"/>
      <c r="E325" s="1"/>
      <c r="F325" s="9"/>
    </row>
    <row r="326" spans="1:6" x14ac:dyDescent="0.25">
      <c r="A326" s="8" t="s">
        <v>8744</v>
      </c>
      <c r="B326" s="1" t="s">
        <v>8745</v>
      </c>
      <c r="C326" s="1" t="s">
        <v>4</v>
      </c>
      <c r="D326" s="1"/>
      <c r="E326" s="1"/>
      <c r="F326" s="9"/>
    </row>
    <row r="327" spans="1:6" x14ac:dyDescent="0.25">
      <c r="A327" s="8" t="s">
        <v>8744</v>
      </c>
      <c r="B327" s="1" t="s">
        <v>8745</v>
      </c>
      <c r="C327" s="1" t="s">
        <v>2618</v>
      </c>
      <c r="D327" s="1"/>
      <c r="E327" s="1"/>
      <c r="F327" s="9"/>
    </row>
    <row r="328" spans="1:6" x14ac:dyDescent="0.25">
      <c r="A328" s="8" t="s">
        <v>8746</v>
      </c>
      <c r="B328" s="1" t="s">
        <v>8747</v>
      </c>
      <c r="C328" s="1" t="s">
        <v>27</v>
      </c>
      <c r="D328" s="1"/>
      <c r="E328" s="1"/>
      <c r="F328" s="9"/>
    </row>
    <row r="329" spans="1:6" x14ac:dyDescent="0.25">
      <c r="A329" s="8" t="s">
        <v>8748</v>
      </c>
      <c r="B329" s="1" t="s">
        <v>8749</v>
      </c>
      <c r="C329" s="1" t="s">
        <v>7</v>
      </c>
      <c r="D329" s="1"/>
      <c r="E329" s="1"/>
      <c r="F329" s="9"/>
    </row>
    <row r="330" spans="1:6" x14ac:dyDescent="0.25">
      <c r="A330" s="8" t="s">
        <v>8750</v>
      </c>
      <c r="B330" s="1" t="s">
        <v>8751</v>
      </c>
      <c r="C330" s="1" t="s">
        <v>1</v>
      </c>
      <c r="D330" s="1"/>
      <c r="E330" s="1"/>
      <c r="F330" s="9"/>
    </row>
    <row r="331" spans="1:6" x14ac:dyDescent="0.25">
      <c r="A331" s="8" t="s">
        <v>8752</v>
      </c>
      <c r="B331" s="1" t="s">
        <v>8753</v>
      </c>
      <c r="C331" s="1" t="s">
        <v>7</v>
      </c>
      <c r="D331" s="1"/>
      <c r="E331" s="1"/>
      <c r="F331" s="9"/>
    </row>
    <row r="332" spans="1:6" x14ac:dyDescent="0.25">
      <c r="A332" s="8" t="s">
        <v>8754</v>
      </c>
      <c r="B332" s="1" t="s">
        <v>8755</v>
      </c>
      <c r="C332" s="1" t="s">
        <v>7</v>
      </c>
      <c r="D332" s="1"/>
      <c r="E332" s="1"/>
      <c r="F332" s="9"/>
    </row>
    <row r="333" spans="1:6" x14ac:dyDescent="0.25">
      <c r="A333" s="8" t="s">
        <v>8756</v>
      </c>
      <c r="B333" s="1" t="s">
        <v>8757</v>
      </c>
      <c r="C333" s="1" t="s">
        <v>27</v>
      </c>
      <c r="D333" s="1"/>
      <c r="E333" s="1"/>
      <c r="F333" s="9"/>
    </row>
    <row r="334" spans="1:6" x14ac:dyDescent="0.25">
      <c r="A334" s="8" t="s">
        <v>8758</v>
      </c>
      <c r="B334" s="1" t="s">
        <v>8759</v>
      </c>
      <c r="C334" s="1" t="s">
        <v>27</v>
      </c>
      <c r="D334" s="1"/>
      <c r="E334" s="1"/>
      <c r="F334" s="9"/>
    </row>
    <row r="335" spans="1:6" x14ac:dyDescent="0.25">
      <c r="A335" s="8" t="s">
        <v>8760</v>
      </c>
      <c r="B335" s="1" t="s">
        <v>8761</v>
      </c>
      <c r="C335" s="1" t="s">
        <v>27</v>
      </c>
      <c r="D335" s="1"/>
      <c r="E335" s="1"/>
      <c r="F335" s="9"/>
    </row>
    <row r="336" spans="1:6" x14ac:dyDescent="0.25">
      <c r="A336" s="8" t="s">
        <v>8762</v>
      </c>
      <c r="B336" s="1" t="s">
        <v>8763</v>
      </c>
      <c r="C336" s="1" t="s">
        <v>27</v>
      </c>
      <c r="D336" s="1"/>
      <c r="E336" s="1"/>
      <c r="F336" s="9"/>
    </row>
    <row r="337" spans="1:6" x14ac:dyDescent="0.25">
      <c r="A337" s="8" t="s">
        <v>8764</v>
      </c>
      <c r="B337" s="1" t="s">
        <v>8765</v>
      </c>
      <c r="C337" s="1" t="s">
        <v>27</v>
      </c>
      <c r="D337" s="1"/>
      <c r="E337" s="1"/>
      <c r="F337" s="9"/>
    </row>
    <row r="338" spans="1:6" x14ac:dyDescent="0.25">
      <c r="A338" s="8" t="s">
        <v>8766</v>
      </c>
      <c r="B338" s="1" t="s">
        <v>8767</v>
      </c>
      <c r="C338" s="1" t="s">
        <v>14</v>
      </c>
      <c r="D338" s="1"/>
      <c r="E338" s="1"/>
      <c r="F338" s="9"/>
    </row>
    <row r="339" spans="1:6" x14ac:dyDescent="0.25">
      <c r="A339" s="8" t="s">
        <v>8768</v>
      </c>
      <c r="B339" s="1" t="s">
        <v>8769</v>
      </c>
      <c r="C339" s="1" t="s">
        <v>27</v>
      </c>
      <c r="D339" s="1"/>
      <c r="E339" s="1"/>
      <c r="F339" s="9"/>
    </row>
    <row r="340" spans="1:6" x14ac:dyDescent="0.25">
      <c r="A340" s="8" t="s">
        <v>8770</v>
      </c>
      <c r="B340" s="1" t="s">
        <v>8771</v>
      </c>
      <c r="C340" s="1" t="s">
        <v>14</v>
      </c>
      <c r="D340" s="1"/>
      <c r="E340" s="1"/>
      <c r="F340" s="9"/>
    </row>
    <row r="341" spans="1:6" x14ac:dyDescent="0.25">
      <c r="A341" s="8" t="s">
        <v>8772</v>
      </c>
      <c r="B341" s="1" t="s">
        <v>7923</v>
      </c>
      <c r="C341" s="1" t="s">
        <v>14</v>
      </c>
      <c r="D341" s="1" t="s">
        <v>10649</v>
      </c>
      <c r="E341" s="1"/>
      <c r="F341" s="9"/>
    </row>
    <row r="342" spans="1:6" x14ac:dyDescent="0.25">
      <c r="A342" s="8" t="s">
        <v>8773</v>
      </c>
      <c r="B342" s="1" t="s">
        <v>7841</v>
      </c>
      <c r="C342" s="1" t="s">
        <v>14</v>
      </c>
      <c r="D342" s="1" t="s">
        <v>10649</v>
      </c>
      <c r="E342" s="1"/>
      <c r="F342" s="9"/>
    </row>
    <row r="343" spans="1:6" ht="15.75" thickBot="1" x14ac:dyDescent="0.3">
      <c r="A343" s="10" t="s">
        <v>8774</v>
      </c>
      <c r="B343" s="11" t="s">
        <v>8573</v>
      </c>
      <c r="C343" s="11" t="s">
        <v>4</v>
      </c>
      <c r="D343" s="11" t="s">
        <v>10649</v>
      </c>
      <c r="E343" s="11"/>
      <c r="F343" s="12"/>
    </row>
    <row r="344" spans="1:6" x14ac:dyDescent="0.25">
      <c r="A344" s="13" t="s">
        <v>8775</v>
      </c>
      <c r="B344" s="2" t="s">
        <v>8776</v>
      </c>
      <c r="C344" s="2" t="s">
        <v>14</v>
      </c>
      <c r="D344" s="2"/>
      <c r="E344" s="2"/>
      <c r="F344" s="14"/>
    </row>
    <row r="345" spans="1:6" x14ac:dyDescent="0.25">
      <c r="A345" s="8" t="s">
        <v>8777</v>
      </c>
      <c r="B345" s="1" t="s">
        <v>8778</v>
      </c>
      <c r="C345" s="1" t="s">
        <v>7</v>
      </c>
      <c r="D345" s="1"/>
      <c r="E345" s="1"/>
      <c r="F345" s="9"/>
    </row>
    <row r="346" spans="1:6" x14ac:dyDescent="0.25">
      <c r="A346" s="8" t="s">
        <v>8779</v>
      </c>
      <c r="B346" s="1" t="s">
        <v>8780</v>
      </c>
      <c r="C346" s="1" t="s">
        <v>27</v>
      </c>
      <c r="D346" s="1"/>
      <c r="E346" s="1"/>
      <c r="F346" s="9"/>
    </row>
    <row r="347" spans="1:6" x14ac:dyDescent="0.25">
      <c r="A347" s="8" t="s">
        <v>8781</v>
      </c>
      <c r="B347" s="1" t="s">
        <v>8782</v>
      </c>
      <c r="C347" s="1" t="s">
        <v>7</v>
      </c>
      <c r="D347" s="1"/>
      <c r="E347" s="1"/>
      <c r="F347" s="9"/>
    </row>
    <row r="348" spans="1:6" x14ac:dyDescent="0.25">
      <c r="A348" s="8" t="s">
        <v>8783</v>
      </c>
      <c r="B348" s="1" t="s">
        <v>8784</v>
      </c>
      <c r="C348" s="1" t="s">
        <v>7</v>
      </c>
      <c r="D348" s="1"/>
      <c r="E348" s="1"/>
      <c r="F348" s="9"/>
    </row>
    <row r="349" spans="1:6" x14ac:dyDescent="0.25">
      <c r="A349" s="8" t="s">
        <v>8785</v>
      </c>
      <c r="B349" s="1" t="s">
        <v>8786</v>
      </c>
      <c r="C349" s="1" t="s">
        <v>7</v>
      </c>
      <c r="D349" s="1"/>
      <c r="E349" s="1"/>
      <c r="F349" s="9"/>
    </row>
    <row r="350" spans="1:6" x14ac:dyDescent="0.25">
      <c r="A350" s="8" t="s">
        <v>8787</v>
      </c>
      <c r="B350" s="1" t="s">
        <v>8788</v>
      </c>
      <c r="C350" s="1" t="s">
        <v>7</v>
      </c>
      <c r="D350" s="1"/>
      <c r="E350" s="1"/>
      <c r="F350" s="9"/>
    </row>
    <row r="351" spans="1:6" x14ac:dyDescent="0.25">
      <c r="A351" s="8" t="s">
        <v>8789</v>
      </c>
      <c r="B351" s="1" t="s">
        <v>8790</v>
      </c>
      <c r="C351" s="1" t="s">
        <v>7</v>
      </c>
      <c r="D351" s="1"/>
      <c r="E351" s="1"/>
      <c r="F351" s="9"/>
    </row>
    <row r="352" spans="1:6" x14ac:dyDescent="0.25">
      <c r="A352" s="8" t="s">
        <v>8791</v>
      </c>
      <c r="B352" s="1" t="s">
        <v>8792</v>
      </c>
      <c r="C352" s="1" t="s">
        <v>27</v>
      </c>
      <c r="D352" s="1"/>
      <c r="E352" s="1"/>
      <c r="F352" s="9"/>
    </row>
    <row r="353" spans="1:6" x14ac:dyDescent="0.25">
      <c r="A353" s="8" t="s">
        <v>8793</v>
      </c>
      <c r="B353" s="1" t="s">
        <v>8794</v>
      </c>
      <c r="C353" s="1" t="s">
        <v>7</v>
      </c>
      <c r="D353" s="1"/>
      <c r="E353" s="1"/>
      <c r="F353" s="9"/>
    </row>
    <row r="354" spans="1:6" x14ac:dyDescent="0.25">
      <c r="A354" s="8" t="s">
        <v>8795</v>
      </c>
      <c r="B354" s="1" t="s">
        <v>8796</v>
      </c>
      <c r="C354" s="1" t="s">
        <v>7</v>
      </c>
      <c r="D354" s="1"/>
      <c r="E354" s="1"/>
      <c r="F354" s="9"/>
    </row>
    <row r="355" spans="1:6" x14ac:dyDescent="0.25">
      <c r="A355" s="8" t="s">
        <v>8797</v>
      </c>
      <c r="B355" s="1" t="s">
        <v>8798</v>
      </c>
      <c r="C355" s="1" t="s">
        <v>7</v>
      </c>
      <c r="D355" s="1"/>
      <c r="E355" s="1"/>
      <c r="F355" s="9"/>
    </row>
    <row r="356" spans="1:6" x14ac:dyDescent="0.25">
      <c r="A356" s="8" t="s">
        <v>8799</v>
      </c>
      <c r="B356" s="1" t="s">
        <v>8800</v>
      </c>
      <c r="C356" s="1" t="s">
        <v>7</v>
      </c>
      <c r="D356" s="1"/>
      <c r="E356" s="1"/>
      <c r="F356" s="9"/>
    </row>
    <row r="357" spans="1:6" x14ac:dyDescent="0.25">
      <c r="A357" s="8" t="s">
        <v>8801</v>
      </c>
      <c r="B357" s="1" t="s">
        <v>8802</v>
      </c>
      <c r="C357" s="1" t="s">
        <v>7</v>
      </c>
      <c r="D357" s="1"/>
      <c r="E357" s="1"/>
      <c r="F357" s="9"/>
    </row>
    <row r="358" spans="1:6" x14ac:dyDescent="0.25">
      <c r="A358" s="8" t="s">
        <v>8803</v>
      </c>
      <c r="B358" s="1" t="s">
        <v>8804</v>
      </c>
      <c r="C358" s="1" t="s">
        <v>7</v>
      </c>
      <c r="D358" s="1"/>
      <c r="E358" s="1"/>
      <c r="F358" s="9"/>
    </row>
    <row r="359" spans="1:6" x14ac:dyDescent="0.25">
      <c r="A359" s="8" t="s">
        <v>8805</v>
      </c>
      <c r="B359" s="1" t="s">
        <v>8806</v>
      </c>
      <c r="C359" s="1" t="s">
        <v>7</v>
      </c>
      <c r="D359" s="1"/>
      <c r="E359" s="1"/>
      <c r="F359" s="9"/>
    </row>
    <row r="360" spans="1:6" x14ac:dyDescent="0.25">
      <c r="A360" s="8" t="s">
        <v>8807</v>
      </c>
      <c r="B360" s="1" t="s">
        <v>8808</v>
      </c>
      <c r="C360" s="1" t="s">
        <v>7</v>
      </c>
      <c r="D360" s="1"/>
      <c r="E360" s="1"/>
      <c r="F360" s="9"/>
    </row>
    <row r="361" spans="1:6" x14ac:dyDescent="0.25">
      <c r="A361" s="8" t="s">
        <v>8809</v>
      </c>
      <c r="B361" s="1" t="s">
        <v>8810</v>
      </c>
      <c r="C361" s="1" t="s">
        <v>7</v>
      </c>
      <c r="D361" s="1"/>
      <c r="E361" s="1"/>
      <c r="F361" s="9"/>
    </row>
    <row r="362" spans="1:6" x14ac:dyDescent="0.25">
      <c r="A362" s="8" t="s">
        <v>8811</v>
      </c>
      <c r="B362" s="1" t="s">
        <v>8812</v>
      </c>
      <c r="C362" s="1" t="s">
        <v>7</v>
      </c>
      <c r="D362" s="1"/>
      <c r="E362" s="1"/>
      <c r="F362" s="9"/>
    </row>
    <row r="363" spans="1:6" x14ac:dyDescent="0.25">
      <c r="A363" s="8" t="s">
        <v>8813</v>
      </c>
      <c r="B363" s="1" t="s">
        <v>8814</v>
      </c>
      <c r="C363" s="1" t="s">
        <v>7</v>
      </c>
      <c r="D363" s="1"/>
      <c r="E363" s="1"/>
      <c r="F363" s="9"/>
    </row>
    <row r="364" spans="1:6" x14ac:dyDescent="0.25">
      <c r="A364" s="8" t="s">
        <v>8815</v>
      </c>
      <c r="B364" s="1" t="s">
        <v>8816</v>
      </c>
      <c r="C364" s="1" t="s">
        <v>7</v>
      </c>
      <c r="D364" s="1"/>
      <c r="E364" s="1"/>
      <c r="F364" s="9"/>
    </row>
    <row r="365" spans="1:6" x14ac:dyDescent="0.25">
      <c r="A365" s="8" t="s">
        <v>8817</v>
      </c>
      <c r="B365" s="1" t="s">
        <v>8818</v>
      </c>
      <c r="C365" s="1" t="s">
        <v>14</v>
      </c>
      <c r="D365" s="1"/>
      <c r="E365" s="1"/>
      <c r="F365" s="9"/>
    </row>
    <row r="366" spans="1:6" x14ac:dyDescent="0.25">
      <c r="A366" s="8" t="s">
        <v>8819</v>
      </c>
      <c r="B366" s="1" t="s">
        <v>8820</v>
      </c>
      <c r="C366" s="1" t="s">
        <v>27</v>
      </c>
      <c r="D366" s="1"/>
      <c r="E366" s="1"/>
      <c r="F366" s="9"/>
    </row>
    <row r="367" spans="1:6" x14ac:dyDescent="0.25">
      <c r="A367" s="8" t="s">
        <v>8821</v>
      </c>
      <c r="B367" s="1" t="s">
        <v>8822</v>
      </c>
      <c r="C367" s="1" t="s">
        <v>7</v>
      </c>
      <c r="D367" s="1"/>
      <c r="E367" s="1"/>
      <c r="F367" s="9"/>
    </row>
    <row r="368" spans="1:6" x14ac:dyDescent="0.25">
      <c r="A368" s="8" t="s">
        <v>8823</v>
      </c>
      <c r="B368" s="1" t="s">
        <v>8824</v>
      </c>
      <c r="C368" s="1" t="s">
        <v>7</v>
      </c>
      <c r="D368" s="1"/>
      <c r="E368" s="1"/>
      <c r="F368" s="9"/>
    </row>
    <row r="369" spans="1:6" x14ac:dyDescent="0.25">
      <c r="A369" s="8" t="s">
        <v>8825</v>
      </c>
      <c r="B369" s="1" t="s">
        <v>8826</v>
      </c>
      <c r="C369" s="1" t="s">
        <v>4</v>
      </c>
      <c r="D369" s="1"/>
      <c r="E369" s="1"/>
      <c r="F369" s="9"/>
    </row>
    <row r="370" spans="1:6" x14ac:dyDescent="0.25">
      <c r="A370" s="8" t="s">
        <v>8825</v>
      </c>
      <c r="B370" s="1" t="s">
        <v>8826</v>
      </c>
      <c r="C370" s="1" t="s">
        <v>2618</v>
      </c>
      <c r="D370" s="1"/>
      <c r="E370" s="1"/>
      <c r="F370" s="9"/>
    </row>
    <row r="371" spans="1:6" x14ac:dyDescent="0.25">
      <c r="A371" s="8" t="s">
        <v>8827</v>
      </c>
      <c r="B371" s="1" t="s">
        <v>8828</v>
      </c>
      <c r="C371" s="1" t="s">
        <v>7</v>
      </c>
      <c r="D371" s="1"/>
      <c r="E371" s="1"/>
      <c r="F371" s="9"/>
    </row>
    <row r="372" spans="1:6" x14ac:dyDescent="0.25">
      <c r="A372" s="8" t="s">
        <v>8829</v>
      </c>
      <c r="B372" s="1" t="s">
        <v>8830</v>
      </c>
      <c r="C372" s="1" t="s">
        <v>7</v>
      </c>
      <c r="D372" s="1"/>
      <c r="E372" s="1"/>
      <c r="F372" s="9"/>
    </row>
    <row r="373" spans="1:6" x14ac:dyDescent="0.25">
      <c r="A373" s="8" t="s">
        <v>8831</v>
      </c>
      <c r="B373" s="1" t="s">
        <v>8832</v>
      </c>
      <c r="C373" s="1" t="s">
        <v>27</v>
      </c>
      <c r="D373" s="1"/>
      <c r="E373" s="1"/>
      <c r="F373" s="9"/>
    </row>
    <row r="374" spans="1:6" x14ac:dyDescent="0.25">
      <c r="A374" s="8" t="s">
        <v>8833</v>
      </c>
      <c r="B374" s="1" t="s">
        <v>8834</v>
      </c>
      <c r="C374" s="1" t="s">
        <v>27</v>
      </c>
      <c r="D374" s="1"/>
      <c r="E374" s="1"/>
      <c r="F374" s="9"/>
    </row>
    <row r="375" spans="1:6" x14ac:dyDescent="0.25">
      <c r="A375" s="8" t="s">
        <v>8835</v>
      </c>
      <c r="B375" s="1" t="s">
        <v>8836</v>
      </c>
      <c r="C375" s="1" t="s">
        <v>7</v>
      </c>
      <c r="D375" s="1"/>
      <c r="E375" s="1"/>
      <c r="F375" s="9"/>
    </row>
    <row r="376" spans="1:6" x14ac:dyDescent="0.25">
      <c r="A376" s="8" t="s">
        <v>8837</v>
      </c>
      <c r="B376" s="1" t="s">
        <v>8838</v>
      </c>
      <c r="C376" s="1" t="s">
        <v>27</v>
      </c>
      <c r="D376" s="1"/>
      <c r="E376" s="1"/>
      <c r="F376" s="9"/>
    </row>
    <row r="377" spans="1:6" x14ac:dyDescent="0.25">
      <c r="A377" s="8" t="s">
        <v>8839</v>
      </c>
      <c r="B377" s="1" t="s">
        <v>8840</v>
      </c>
      <c r="C377" s="1" t="s">
        <v>14</v>
      </c>
      <c r="D377" s="1"/>
      <c r="E377" s="1"/>
      <c r="F377" s="9"/>
    </row>
    <row r="378" spans="1:6" x14ac:dyDescent="0.25">
      <c r="A378" s="8" t="s">
        <v>8841</v>
      </c>
      <c r="B378" s="1" t="s">
        <v>8842</v>
      </c>
      <c r="C378" s="1" t="s">
        <v>7</v>
      </c>
      <c r="D378" s="1"/>
      <c r="E378" s="1"/>
      <c r="F378" s="9"/>
    </row>
    <row r="379" spans="1:6" x14ac:dyDescent="0.25">
      <c r="A379" s="8" t="s">
        <v>8843</v>
      </c>
      <c r="B379" s="1" t="s">
        <v>8844</v>
      </c>
      <c r="C379" s="1" t="s">
        <v>7</v>
      </c>
      <c r="D379" s="1"/>
      <c r="E379" s="1"/>
      <c r="F379" s="9"/>
    </row>
    <row r="380" spans="1:6" x14ac:dyDescent="0.25">
      <c r="A380" s="8" t="s">
        <v>8845</v>
      </c>
      <c r="B380" s="1" t="s">
        <v>8846</v>
      </c>
      <c r="C380" s="1" t="s">
        <v>4</v>
      </c>
      <c r="D380" s="1"/>
      <c r="E380" s="1"/>
      <c r="F380" s="9"/>
    </row>
    <row r="381" spans="1:6" x14ac:dyDescent="0.25">
      <c r="A381" s="8" t="s">
        <v>8845</v>
      </c>
      <c r="B381" s="1" t="s">
        <v>8846</v>
      </c>
      <c r="C381" s="1" t="s">
        <v>2618</v>
      </c>
      <c r="D381" s="1"/>
      <c r="E381" s="1"/>
      <c r="F381" s="9"/>
    </row>
    <row r="382" spans="1:6" x14ac:dyDescent="0.25">
      <c r="A382" s="8" t="s">
        <v>8847</v>
      </c>
      <c r="B382" s="1" t="s">
        <v>8848</v>
      </c>
      <c r="C382" s="1" t="s">
        <v>27</v>
      </c>
      <c r="D382" s="1"/>
      <c r="E382" s="1"/>
      <c r="F382" s="9"/>
    </row>
    <row r="383" spans="1:6" x14ac:dyDescent="0.25">
      <c r="A383" s="8" t="s">
        <v>8849</v>
      </c>
      <c r="B383" s="1" t="s">
        <v>8850</v>
      </c>
      <c r="C383" s="1" t="s">
        <v>1</v>
      </c>
      <c r="D383" s="1"/>
      <c r="E383" s="1"/>
      <c r="F383" s="9"/>
    </row>
    <row r="384" spans="1:6" x14ac:dyDescent="0.25">
      <c r="A384" s="8" t="s">
        <v>8851</v>
      </c>
      <c r="B384" s="1" t="s">
        <v>8852</v>
      </c>
      <c r="C384" s="1" t="s">
        <v>27</v>
      </c>
      <c r="D384" s="1"/>
      <c r="E384" s="1"/>
      <c r="F384" s="9"/>
    </row>
    <row r="385" spans="1:6" x14ac:dyDescent="0.25">
      <c r="A385" s="8" t="s">
        <v>8853</v>
      </c>
      <c r="B385" s="1" t="s">
        <v>8854</v>
      </c>
      <c r="C385" s="1" t="s">
        <v>27</v>
      </c>
      <c r="D385" s="1"/>
      <c r="E385" s="1"/>
      <c r="F385" s="9"/>
    </row>
    <row r="386" spans="1:6" x14ac:dyDescent="0.25">
      <c r="A386" s="8" t="s">
        <v>8855</v>
      </c>
      <c r="B386" s="1" t="s">
        <v>8856</v>
      </c>
      <c r="C386" s="1" t="s">
        <v>27</v>
      </c>
      <c r="D386" s="1"/>
      <c r="E386" s="1"/>
      <c r="F386" s="9"/>
    </row>
    <row r="387" spans="1:6" x14ac:dyDescent="0.25">
      <c r="A387" s="8" t="s">
        <v>8857</v>
      </c>
      <c r="B387" s="1" t="s">
        <v>8858</v>
      </c>
      <c r="C387" s="1" t="s">
        <v>27</v>
      </c>
      <c r="D387" s="1"/>
      <c r="E387" s="1"/>
      <c r="F387" s="9"/>
    </row>
    <row r="388" spans="1:6" x14ac:dyDescent="0.25">
      <c r="A388" s="8" t="s">
        <v>8859</v>
      </c>
      <c r="B388" s="1" t="s">
        <v>8860</v>
      </c>
      <c r="C388" s="1" t="s">
        <v>7</v>
      </c>
      <c r="D388" s="1"/>
      <c r="E388" s="1"/>
      <c r="F388" s="9"/>
    </row>
    <row r="389" spans="1:6" x14ac:dyDescent="0.25">
      <c r="A389" s="8" t="s">
        <v>8861</v>
      </c>
      <c r="B389" s="1" t="s">
        <v>8862</v>
      </c>
      <c r="C389" s="1" t="s">
        <v>7</v>
      </c>
      <c r="D389" s="1"/>
      <c r="E389" s="1"/>
      <c r="F389" s="9"/>
    </row>
    <row r="390" spans="1:6" x14ac:dyDescent="0.25">
      <c r="A390" s="8" t="s">
        <v>8863</v>
      </c>
      <c r="B390" s="1" t="s">
        <v>8864</v>
      </c>
      <c r="C390" s="1" t="s">
        <v>4</v>
      </c>
      <c r="D390" s="1"/>
      <c r="E390" s="1"/>
      <c r="F390" s="9"/>
    </row>
    <row r="391" spans="1:6" x14ac:dyDescent="0.25">
      <c r="A391" s="8" t="s">
        <v>8863</v>
      </c>
      <c r="B391" s="1" t="s">
        <v>8864</v>
      </c>
      <c r="C391" s="1" t="s">
        <v>4139</v>
      </c>
      <c r="D391" s="1"/>
      <c r="E391" s="1"/>
      <c r="F391" s="9"/>
    </row>
    <row r="392" spans="1:6" x14ac:dyDescent="0.25">
      <c r="A392" s="8" t="s">
        <v>8863</v>
      </c>
      <c r="B392" s="1" t="s">
        <v>8864</v>
      </c>
      <c r="C392" s="1" t="s">
        <v>2618</v>
      </c>
      <c r="D392" s="1"/>
      <c r="E392" s="1"/>
      <c r="F392" s="62"/>
    </row>
    <row r="393" spans="1:6" x14ac:dyDescent="0.25">
      <c r="A393" s="8" t="s">
        <v>8865</v>
      </c>
      <c r="B393" s="1" t="s">
        <v>8866</v>
      </c>
      <c r="C393" s="1" t="s">
        <v>4</v>
      </c>
      <c r="D393" s="1"/>
      <c r="E393" s="1"/>
      <c r="F393" s="9"/>
    </row>
    <row r="394" spans="1:6" x14ac:dyDescent="0.25">
      <c r="A394" s="8" t="s">
        <v>8865</v>
      </c>
      <c r="B394" s="1" t="s">
        <v>8866</v>
      </c>
      <c r="C394" s="1" t="s">
        <v>2618</v>
      </c>
      <c r="D394" s="1"/>
      <c r="E394" s="1"/>
      <c r="F394" s="9"/>
    </row>
    <row r="395" spans="1:6" x14ac:dyDescent="0.25">
      <c r="A395" s="8" t="s">
        <v>8867</v>
      </c>
      <c r="B395" s="1" t="s">
        <v>8868</v>
      </c>
      <c r="C395" s="1" t="s">
        <v>27</v>
      </c>
      <c r="D395" s="1"/>
      <c r="E395" s="1"/>
      <c r="F395" s="9"/>
    </row>
    <row r="396" spans="1:6" x14ac:dyDescent="0.25">
      <c r="A396" s="8" t="s">
        <v>8869</v>
      </c>
      <c r="B396" s="1" t="s">
        <v>8870</v>
      </c>
      <c r="C396" s="1" t="s">
        <v>27</v>
      </c>
      <c r="D396" s="1"/>
      <c r="E396" s="1"/>
      <c r="F396" s="9"/>
    </row>
    <row r="397" spans="1:6" x14ac:dyDescent="0.25">
      <c r="A397" s="8" t="s">
        <v>8871</v>
      </c>
      <c r="B397" s="1" t="s">
        <v>8872</v>
      </c>
      <c r="C397" s="1" t="s">
        <v>7</v>
      </c>
      <c r="D397" s="1"/>
      <c r="E397" s="1"/>
      <c r="F397" s="9"/>
    </row>
    <row r="398" spans="1:6" x14ac:dyDescent="0.25">
      <c r="A398" s="8" t="s">
        <v>8873</v>
      </c>
      <c r="B398" s="1" t="s">
        <v>8874</v>
      </c>
      <c r="C398" s="1" t="s">
        <v>27</v>
      </c>
      <c r="D398" s="1"/>
      <c r="E398" s="1"/>
      <c r="F398" s="9"/>
    </row>
    <row r="399" spans="1:6" x14ac:dyDescent="0.25">
      <c r="A399" s="8" t="s">
        <v>8875</v>
      </c>
      <c r="B399" s="1" t="s">
        <v>8876</v>
      </c>
      <c r="C399" s="1" t="s">
        <v>27</v>
      </c>
      <c r="D399" s="1"/>
      <c r="E399" s="1"/>
      <c r="F399" s="9"/>
    </row>
    <row r="400" spans="1:6" x14ac:dyDescent="0.25">
      <c r="A400" s="8" t="s">
        <v>8877</v>
      </c>
      <c r="B400" s="1" t="s">
        <v>8878</v>
      </c>
      <c r="C400" s="1" t="s">
        <v>14</v>
      </c>
      <c r="D400" s="1"/>
      <c r="E400" s="1"/>
      <c r="F400" s="9"/>
    </row>
    <row r="401" spans="1:6" x14ac:dyDescent="0.25">
      <c r="A401" s="8" t="s">
        <v>8879</v>
      </c>
      <c r="B401" s="1" t="s">
        <v>8880</v>
      </c>
      <c r="C401" s="1" t="s">
        <v>4</v>
      </c>
      <c r="D401" s="1"/>
      <c r="E401" s="1"/>
      <c r="F401" s="9"/>
    </row>
    <row r="402" spans="1:6" x14ac:dyDescent="0.25">
      <c r="A402" s="8" t="s">
        <v>8879</v>
      </c>
      <c r="B402" s="1" t="s">
        <v>8880</v>
      </c>
      <c r="C402" s="1" t="s">
        <v>2618</v>
      </c>
      <c r="D402" s="1"/>
      <c r="E402" s="1"/>
      <c r="F402" s="9"/>
    </row>
    <row r="403" spans="1:6" x14ac:dyDescent="0.25">
      <c r="A403" s="8" t="s">
        <v>8881</v>
      </c>
      <c r="B403" s="1" t="s">
        <v>8882</v>
      </c>
      <c r="C403" s="1" t="s">
        <v>1</v>
      </c>
      <c r="D403" s="1"/>
      <c r="E403" s="1"/>
      <c r="F403" s="9"/>
    </row>
    <row r="404" spans="1:6" x14ac:dyDescent="0.25">
      <c r="A404" s="8" t="s">
        <v>8883</v>
      </c>
      <c r="B404" s="1" t="s">
        <v>8884</v>
      </c>
      <c r="C404" s="1" t="s">
        <v>1</v>
      </c>
      <c r="D404" s="1"/>
      <c r="E404" s="1"/>
      <c r="F404" s="9"/>
    </row>
    <row r="405" spans="1:6" x14ac:dyDescent="0.25">
      <c r="A405" s="8" t="s">
        <v>8885</v>
      </c>
      <c r="B405" s="1" t="s">
        <v>8886</v>
      </c>
      <c r="C405" s="1" t="s">
        <v>27</v>
      </c>
      <c r="D405" s="1"/>
      <c r="E405" s="1"/>
      <c r="F405" s="9"/>
    </row>
    <row r="406" spans="1:6" x14ac:dyDescent="0.25">
      <c r="A406" s="8" t="s">
        <v>8887</v>
      </c>
      <c r="B406" s="1" t="s">
        <v>8888</v>
      </c>
      <c r="C406" s="1" t="s">
        <v>7</v>
      </c>
      <c r="D406" s="1"/>
      <c r="E406" s="1"/>
      <c r="F406" s="9"/>
    </row>
    <row r="407" spans="1:6" x14ac:dyDescent="0.25">
      <c r="A407" s="8" t="s">
        <v>8889</v>
      </c>
      <c r="B407" s="1" t="s">
        <v>8890</v>
      </c>
      <c r="C407" s="1" t="s">
        <v>7</v>
      </c>
      <c r="D407" s="1"/>
      <c r="E407" s="1"/>
      <c r="F407" s="9"/>
    </row>
    <row r="408" spans="1:6" x14ac:dyDescent="0.25">
      <c r="A408" s="8" t="s">
        <v>8891</v>
      </c>
      <c r="B408" s="1" t="s">
        <v>8892</v>
      </c>
      <c r="C408" s="1" t="s">
        <v>7</v>
      </c>
      <c r="D408" s="1"/>
      <c r="E408" s="1"/>
      <c r="F408" s="9"/>
    </row>
    <row r="409" spans="1:6" x14ac:dyDescent="0.25">
      <c r="A409" s="8" t="s">
        <v>8893</v>
      </c>
      <c r="B409" s="1" t="s">
        <v>8894</v>
      </c>
      <c r="C409" s="1" t="s">
        <v>27</v>
      </c>
      <c r="D409" s="1"/>
      <c r="E409" s="1"/>
      <c r="F409" s="9"/>
    </row>
    <row r="410" spans="1:6" x14ac:dyDescent="0.25">
      <c r="A410" s="8" t="s">
        <v>8895</v>
      </c>
      <c r="B410" s="1" t="s">
        <v>8896</v>
      </c>
      <c r="C410" s="1" t="s">
        <v>4</v>
      </c>
      <c r="D410" s="1"/>
      <c r="E410" s="1"/>
      <c r="F410" s="9"/>
    </row>
    <row r="411" spans="1:6" x14ac:dyDescent="0.25">
      <c r="A411" s="8" t="s">
        <v>8895</v>
      </c>
      <c r="B411" s="1" t="s">
        <v>8896</v>
      </c>
      <c r="C411" s="1" t="s">
        <v>2618</v>
      </c>
      <c r="D411" s="1"/>
      <c r="E411" s="1"/>
      <c r="F411" s="9"/>
    </row>
    <row r="412" spans="1:6" x14ac:dyDescent="0.25">
      <c r="A412" s="8" t="s">
        <v>8897</v>
      </c>
      <c r="B412" s="1" t="s">
        <v>8898</v>
      </c>
      <c r="C412" s="1" t="s">
        <v>4</v>
      </c>
      <c r="D412" s="1"/>
      <c r="E412" s="1"/>
      <c r="F412" s="9"/>
    </row>
    <row r="413" spans="1:6" x14ac:dyDescent="0.25">
      <c r="A413" s="8" t="s">
        <v>8897</v>
      </c>
      <c r="B413" s="1" t="s">
        <v>8898</v>
      </c>
      <c r="C413" s="1" t="s">
        <v>2618</v>
      </c>
      <c r="D413" s="1"/>
      <c r="E413" s="1"/>
      <c r="F413" s="9"/>
    </row>
    <row r="414" spans="1:6" x14ac:dyDescent="0.25">
      <c r="A414" s="8" t="s">
        <v>8899</v>
      </c>
      <c r="B414" s="1" t="s">
        <v>8900</v>
      </c>
      <c r="C414" s="1" t="s">
        <v>14</v>
      </c>
      <c r="D414" s="1"/>
      <c r="E414" s="1"/>
      <c r="F414" s="9"/>
    </row>
    <row r="415" spans="1:6" x14ac:dyDescent="0.25">
      <c r="A415" s="8" t="s">
        <v>8901</v>
      </c>
      <c r="B415" s="1" t="s">
        <v>8902</v>
      </c>
      <c r="C415" s="1" t="s">
        <v>1</v>
      </c>
      <c r="D415" s="1"/>
      <c r="E415" s="1"/>
      <c r="F415" s="9"/>
    </row>
    <row r="416" spans="1:6" x14ac:dyDescent="0.25">
      <c r="A416" s="8" t="s">
        <v>8903</v>
      </c>
      <c r="B416" s="1" t="s">
        <v>8904</v>
      </c>
      <c r="C416" s="1" t="s">
        <v>7</v>
      </c>
      <c r="D416" s="1"/>
      <c r="E416" s="1"/>
      <c r="F416" s="9"/>
    </row>
    <row r="417" spans="1:6" x14ac:dyDescent="0.25">
      <c r="A417" s="8" t="s">
        <v>8905</v>
      </c>
      <c r="B417" s="1" t="s">
        <v>8906</v>
      </c>
      <c r="C417" s="1" t="s">
        <v>14</v>
      </c>
      <c r="D417" s="1"/>
      <c r="E417" s="1"/>
      <c r="F417" s="9"/>
    </row>
    <row r="418" spans="1:6" x14ac:dyDescent="0.25">
      <c r="A418" s="8" t="s">
        <v>8907</v>
      </c>
      <c r="B418" s="1" t="s">
        <v>8908</v>
      </c>
      <c r="C418" s="1" t="s">
        <v>14</v>
      </c>
      <c r="D418" s="1"/>
      <c r="E418" s="1"/>
      <c r="F418" s="9"/>
    </row>
    <row r="419" spans="1:6" x14ac:dyDescent="0.25">
      <c r="A419" s="8" t="s">
        <v>8909</v>
      </c>
      <c r="B419" s="1" t="s">
        <v>8910</v>
      </c>
      <c r="C419" s="1" t="s">
        <v>7</v>
      </c>
      <c r="D419" s="1"/>
      <c r="E419" s="1"/>
      <c r="F419" s="9"/>
    </row>
    <row r="420" spans="1:6" x14ac:dyDescent="0.25">
      <c r="A420" s="8" t="s">
        <v>8911</v>
      </c>
      <c r="B420" s="1" t="s">
        <v>8912</v>
      </c>
      <c r="C420" s="1" t="s">
        <v>7</v>
      </c>
      <c r="D420" s="1"/>
      <c r="E420" s="1"/>
      <c r="F420" s="9"/>
    </row>
    <row r="421" spans="1:6" x14ac:dyDescent="0.25">
      <c r="A421" s="8" t="s">
        <v>8913</v>
      </c>
      <c r="B421" s="1" t="s">
        <v>8914</v>
      </c>
      <c r="C421" s="1" t="s">
        <v>1</v>
      </c>
      <c r="D421" s="1"/>
      <c r="E421" s="1"/>
      <c r="F421" s="9"/>
    </row>
    <row r="422" spans="1:6" x14ac:dyDescent="0.25">
      <c r="A422" s="8" t="s">
        <v>8915</v>
      </c>
      <c r="B422" s="1" t="s">
        <v>8916</v>
      </c>
      <c r="C422" s="1" t="s">
        <v>7</v>
      </c>
      <c r="D422" s="1"/>
      <c r="E422" s="1"/>
      <c r="F422" s="9"/>
    </row>
    <row r="423" spans="1:6" x14ac:dyDescent="0.25">
      <c r="A423" s="8" t="s">
        <v>8917</v>
      </c>
      <c r="B423" s="1" t="s">
        <v>8918</v>
      </c>
      <c r="C423" s="1" t="s">
        <v>1</v>
      </c>
      <c r="D423" s="1"/>
      <c r="E423" s="1"/>
      <c r="F423" s="9"/>
    </row>
    <row r="424" spans="1:6" x14ac:dyDescent="0.25">
      <c r="A424" s="8" t="s">
        <v>8919</v>
      </c>
      <c r="B424" s="1" t="s">
        <v>8920</v>
      </c>
      <c r="C424" s="1" t="s">
        <v>7</v>
      </c>
      <c r="D424" s="1"/>
      <c r="E424" s="1"/>
      <c r="F424" s="9"/>
    </row>
    <row r="425" spans="1:6" x14ac:dyDescent="0.25">
      <c r="A425" s="8" t="s">
        <v>8921</v>
      </c>
      <c r="B425" s="1" t="s">
        <v>8922</v>
      </c>
      <c r="C425" s="1" t="s">
        <v>7</v>
      </c>
      <c r="D425" s="1"/>
      <c r="E425" s="1"/>
      <c r="F425" s="9"/>
    </row>
    <row r="426" spans="1:6" x14ac:dyDescent="0.25">
      <c r="A426" s="8" t="s">
        <v>8923</v>
      </c>
      <c r="B426" s="1" t="s">
        <v>8924</v>
      </c>
      <c r="C426" s="1" t="s">
        <v>27</v>
      </c>
      <c r="D426" s="1"/>
      <c r="E426" s="1"/>
      <c r="F426" s="9"/>
    </row>
    <row r="427" spans="1:6" x14ac:dyDescent="0.25">
      <c r="A427" s="8" t="s">
        <v>8925</v>
      </c>
      <c r="B427" s="1" t="s">
        <v>8926</v>
      </c>
      <c r="C427" s="1" t="s">
        <v>7</v>
      </c>
      <c r="D427" s="1"/>
      <c r="E427" s="1"/>
      <c r="F427" s="9"/>
    </row>
    <row r="428" spans="1:6" x14ac:dyDescent="0.25">
      <c r="A428" s="8" t="s">
        <v>8927</v>
      </c>
      <c r="B428" s="1" t="s">
        <v>8928</v>
      </c>
      <c r="C428" s="1" t="s">
        <v>14</v>
      </c>
      <c r="D428" s="1"/>
      <c r="E428" s="1"/>
      <c r="F428" s="9"/>
    </row>
    <row r="429" spans="1:6" x14ac:dyDescent="0.25">
      <c r="A429" s="8" t="s">
        <v>8929</v>
      </c>
      <c r="B429" s="1" t="s">
        <v>8930</v>
      </c>
      <c r="C429" s="1" t="s">
        <v>14</v>
      </c>
      <c r="D429" s="1"/>
      <c r="E429" s="1"/>
      <c r="F429" s="9"/>
    </row>
    <row r="430" spans="1:6" x14ac:dyDescent="0.25">
      <c r="A430" s="8" t="s">
        <v>8931</v>
      </c>
      <c r="B430" s="1" t="s">
        <v>8932</v>
      </c>
      <c r="C430" s="1" t="s">
        <v>7</v>
      </c>
      <c r="D430" s="1"/>
      <c r="E430" s="1"/>
      <c r="F430" s="9"/>
    </row>
    <row r="431" spans="1:6" x14ac:dyDescent="0.25">
      <c r="A431" s="8" t="s">
        <v>8933</v>
      </c>
      <c r="B431" s="1" t="s">
        <v>8934</v>
      </c>
      <c r="C431" s="1" t="s">
        <v>7</v>
      </c>
      <c r="D431" s="1"/>
      <c r="E431" s="1"/>
      <c r="F431" s="9"/>
    </row>
    <row r="432" spans="1:6" x14ac:dyDescent="0.25">
      <c r="A432" s="8" t="s">
        <v>8935</v>
      </c>
      <c r="B432" s="1" t="s">
        <v>8936</v>
      </c>
      <c r="C432" s="1" t="s">
        <v>7</v>
      </c>
      <c r="D432" s="1"/>
      <c r="E432" s="1"/>
      <c r="F432" s="9"/>
    </row>
    <row r="433" spans="1:6" x14ac:dyDescent="0.25">
      <c r="A433" s="8" t="s">
        <v>8937</v>
      </c>
      <c r="B433" s="1" t="s">
        <v>8938</v>
      </c>
      <c r="C433" s="1" t="s">
        <v>4</v>
      </c>
      <c r="D433" s="1"/>
      <c r="E433" s="1"/>
      <c r="F433" s="9"/>
    </row>
    <row r="434" spans="1:6" x14ac:dyDescent="0.25">
      <c r="A434" s="8" t="s">
        <v>8937</v>
      </c>
      <c r="B434" s="1" t="s">
        <v>8938</v>
      </c>
      <c r="C434" s="1" t="s">
        <v>7</v>
      </c>
      <c r="D434" s="1"/>
      <c r="E434" s="1"/>
      <c r="F434" s="9"/>
    </row>
    <row r="435" spans="1:6" x14ac:dyDescent="0.25">
      <c r="A435" s="8" t="s">
        <v>8939</v>
      </c>
      <c r="B435" s="1" t="s">
        <v>8940</v>
      </c>
      <c r="C435" s="1" t="s">
        <v>1</v>
      </c>
      <c r="D435" s="1"/>
      <c r="E435" s="1"/>
      <c r="F435" s="9"/>
    </row>
    <row r="436" spans="1:6" x14ac:dyDescent="0.25">
      <c r="A436" s="8" t="s">
        <v>8941</v>
      </c>
      <c r="B436" s="1" t="s">
        <v>8942</v>
      </c>
      <c r="C436" s="1" t="s">
        <v>4</v>
      </c>
      <c r="D436" s="1"/>
      <c r="E436" s="1"/>
      <c r="F436" s="9"/>
    </row>
    <row r="437" spans="1:6" x14ac:dyDescent="0.25">
      <c r="A437" s="8" t="s">
        <v>8941</v>
      </c>
      <c r="B437" s="1" t="s">
        <v>8942</v>
      </c>
      <c r="C437" s="1" t="s">
        <v>2618</v>
      </c>
      <c r="D437" s="1"/>
      <c r="E437" s="1"/>
      <c r="F437" s="9"/>
    </row>
    <row r="438" spans="1:6" x14ac:dyDescent="0.25">
      <c r="A438" s="8" t="s">
        <v>8943</v>
      </c>
      <c r="B438" s="1" t="s">
        <v>8944</v>
      </c>
      <c r="C438" s="1" t="s">
        <v>27</v>
      </c>
      <c r="D438" s="1"/>
      <c r="E438" s="1"/>
      <c r="F438" s="9"/>
    </row>
    <row r="439" spans="1:6" x14ac:dyDescent="0.25">
      <c r="A439" s="8" t="s">
        <v>8945</v>
      </c>
      <c r="B439" s="1" t="s">
        <v>8946</v>
      </c>
      <c r="C439" s="1" t="s">
        <v>14</v>
      </c>
      <c r="D439" s="1"/>
      <c r="E439" s="1"/>
      <c r="F439" s="9"/>
    </row>
    <row r="440" spans="1:6" x14ac:dyDescent="0.25">
      <c r="A440" s="8" t="s">
        <v>8947</v>
      </c>
      <c r="B440" s="1" t="s">
        <v>8948</v>
      </c>
      <c r="C440" s="1" t="s">
        <v>1</v>
      </c>
      <c r="D440" s="1"/>
      <c r="E440" s="1"/>
      <c r="F440" s="9"/>
    </row>
    <row r="441" spans="1:6" x14ac:dyDescent="0.25">
      <c r="A441" s="8" t="s">
        <v>8949</v>
      </c>
      <c r="B441" s="1" t="s">
        <v>8950</v>
      </c>
      <c r="C441" s="1" t="s">
        <v>14</v>
      </c>
      <c r="D441" s="1"/>
      <c r="E441" s="1"/>
      <c r="F441" s="9"/>
    </row>
    <row r="442" spans="1:6" x14ac:dyDescent="0.25">
      <c r="A442" s="8" t="s">
        <v>8951</v>
      </c>
      <c r="B442" s="1" t="s">
        <v>8952</v>
      </c>
      <c r="C442" s="1" t="s">
        <v>7</v>
      </c>
      <c r="D442" s="1"/>
      <c r="E442" s="1"/>
      <c r="F442" s="9"/>
    </row>
    <row r="443" spans="1:6" x14ac:dyDescent="0.25">
      <c r="A443" s="8" t="s">
        <v>8953</v>
      </c>
      <c r="B443" s="1" t="s">
        <v>8954</v>
      </c>
      <c r="C443" s="1" t="s">
        <v>7</v>
      </c>
      <c r="D443" s="1"/>
      <c r="E443" s="1"/>
      <c r="F443" s="9"/>
    </row>
    <row r="444" spans="1:6" x14ac:dyDescent="0.25">
      <c r="A444" s="8" t="s">
        <v>8955</v>
      </c>
      <c r="B444" s="1" t="s">
        <v>8956</v>
      </c>
      <c r="C444" s="1" t="s">
        <v>7</v>
      </c>
      <c r="D444" s="1"/>
      <c r="E444" s="1"/>
      <c r="F444" s="9"/>
    </row>
    <row r="445" spans="1:6" x14ac:dyDescent="0.25">
      <c r="A445" s="8" t="s">
        <v>8957</v>
      </c>
      <c r="B445" s="1" t="s">
        <v>8958</v>
      </c>
      <c r="C445" s="1" t="s">
        <v>4</v>
      </c>
      <c r="D445" s="1"/>
      <c r="E445" s="1"/>
      <c r="F445" s="9"/>
    </row>
    <row r="446" spans="1:6" x14ac:dyDescent="0.25">
      <c r="A446" s="8" t="s">
        <v>8957</v>
      </c>
      <c r="B446" s="1" t="s">
        <v>8958</v>
      </c>
      <c r="C446" s="1" t="s">
        <v>2618</v>
      </c>
      <c r="D446" s="1"/>
      <c r="E446" s="1"/>
      <c r="F446" s="9"/>
    </row>
    <row r="447" spans="1:6" x14ac:dyDescent="0.25">
      <c r="A447" s="8" t="s">
        <v>8959</v>
      </c>
      <c r="B447" s="1" t="s">
        <v>8960</v>
      </c>
      <c r="C447" s="1" t="s">
        <v>27</v>
      </c>
      <c r="D447" s="1"/>
      <c r="E447" s="1"/>
      <c r="F447" s="9"/>
    </row>
    <row r="448" spans="1:6" x14ac:dyDescent="0.25">
      <c r="A448" s="8" t="s">
        <v>8961</v>
      </c>
      <c r="B448" s="1" t="s">
        <v>8962</v>
      </c>
      <c r="C448" s="1" t="s">
        <v>14</v>
      </c>
      <c r="D448" s="1"/>
      <c r="E448" s="1"/>
      <c r="F448" s="9"/>
    </row>
    <row r="449" spans="1:6" x14ac:dyDescent="0.25">
      <c r="A449" s="8" t="s">
        <v>8963</v>
      </c>
      <c r="B449" s="1" t="s">
        <v>8964</v>
      </c>
      <c r="C449" s="1" t="s">
        <v>14</v>
      </c>
      <c r="D449" s="1"/>
      <c r="E449" s="1"/>
      <c r="F449" s="9"/>
    </row>
    <row r="450" spans="1:6" x14ac:dyDescent="0.25">
      <c r="A450" s="8" t="s">
        <v>8965</v>
      </c>
      <c r="B450" s="1" t="s">
        <v>8966</v>
      </c>
      <c r="C450" s="1" t="s">
        <v>7</v>
      </c>
      <c r="D450" s="1"/>
      <c r="E450" s="1"/>
      <c r="F450" s="9"/>
    </row>
    <row r="451" spans="1:6" x14ac:dyDescent="0.25">
      <c r="A451" s="8" t="s">
        <v>8967</v>
      </c>
      <c r="B451" s="1" t="s">
        <v>8968</v>
      </c>
      <c r="C451" s="1" t="s">
        <v>7</v>
      </c>
      <c r="D451" s="1"/>
      <c r="E451" s="1"/>
      <c r="F451" s="9"/>
    </row>
    <row r="452" spans="1:6" x14ac:dyDescent="0.25">
      <c r="A452" s="8" t="s">
        <v>8969</v>
      </c>
      <c r="B452" s="1" t="s">
        <v>8970</v>
      </c>
      <c r="C452" s="1" t="s">
        <v>7</v>
      </c>
      <c r="D452" s="1"/>
      <c r="E452" s="1"/>
      <c r="F452" s="9"/>
    </row>
    <row r="453" spans="1:6" x14ac:dyDescent="0.25">
      <c r="A453" s="8" t="s">
        <v>8971</v>
      </c>
      <c r="B453" s="1" t="s">
        <v>8972</v>
      </c>
      <c r="C453" s="1" t="s">
        <v>7</v>
      </c>
      <c r="D453" s="1"/>
      <c r="E453" s="1"/>
      <c r="F453" s="9"/>
    </row>
    <row r="454" spans="1:6" x14ac:dyDescent="0.25">
      <c r="A454" s="8" t="s">
        <v>8973</v>
      </c>
      <c r="B454" s="1" t="s">
        <v>8974</v>
      </c>
      <c r="C454" s="1" t="s">
        <v>14</v>
      </c>
      <c r="D454" s="1"/>
      <c r="E454" s="1"/>
      <c r="F454" s="9"/>
    </row>
    <row r="455" spans="1:6" ht="15.75" thickBot="1" x14ac:dyDescent="0.3">
      <c r="A455" s="10" t="s">
        <v>8975</v>
      </c>
      <c r="B455" s="11" t="s">
        <v>8776</v>
      </c>
      <c r="C455" s="11" t="s">
        <v>4</v>
      </c>
      <c r="D455" s="11" t="s">
        <v>10649</v>
      </c>
      <c r="E455" s="11"/>
      <c r="F455" s="12"/>
    </row>
    <row r="456" spans="1:6" x14ac:dyDescent="0.25">
      <c r="A456" s="13" t="s">
        <v>8976</v>
      </c>
      <c r="B456" s="2" t="s">
        <v>8977</v>
      </c>
      <c r="C456" s="2" t="s">
        <v>14</v>
      </c>
      <c r="D456" s="2"/>
      <c r="E456" s="2"/>
      <c r="F456" s="14"/>
    </row>
    <row r="457" spans="1:6" x14ac:dyDescent="0.25">
      <c r="A457" s="8" t="s">
        <v>8978</v>
      </c>
      <c r="B457" s="1" t="s">
        <v>8979</v>
      </c>
      <c r="C457" s="1" t="s">
        <v>27</v>
      </c>
      <c r="D457" s="1"/>
      <c r="E457" s="1"/>
      <c r="F457" s="9"/>
    </row>
    <row r="458" spans="1:6" x14ac:dyDescent="0.25">
      <c r="A458" s="8" t="s">
        <v>8980</v>
      </c>
      <c r="B458" s="1" t="s">
        <v>8981</v>
      </c>
      <c r="C458" s="1" t="s">
        <v>27</v>
      </c>
      <c r="D458" s="1"/>
      <c r="E458" s="1"/>
      <c r="F458" s="9"/>
    </row>
    <row r="459" spans="1:6" x14ac:dyDescent="0.25">
      <c r="A459" s="8" t="s">
        <v>8982</v>
      </c>
      <c r="B459" s="1" t="s">
        <v>8983</v>
      </c>
      <c r="C459" s="1" t="s">
        <v>7</v>
      </c>
      <c r="D459" s="1"/>
      <c r="E459" s="1"/>
      <c r="F459" s="9"/>
    </row>
    <row r="460" spans="1:6" x14ac:dyDescent="0.25">
      <c r="A460" s="8" t="s">
        <v>8984</v>
      </c>
      <c r="B460" s="1" t="s">
        <v>8985</v>
      </c>
      <c r="C460" s="1" t="s">
        <v>7</v>
      </c>
      <c r="D460" s="1"/>
      <c r="E460" s="1"/>
      <c r="F460" s="9"/>
    </row>
    <row r="461" spans="1:6" x14ac:dyDescent="0.25">
      <c r="A461" s="8" t="s">
        <v>8986</v>
      </c>
      <c r="B461" s="1" t="s">
        <v>8987</v>
      </c>
      <c r="C461" s="1" t="s">
        <v>7</v>
      </c>
      <c r="D461" s="1"/>
      <c r="E461" s="1"/>
      <c r="F461" s="9"/>
    </row>
    <row r="462" spans="1:6" x14ac:dyDescent="0.25">
      <c r="A462" s="8" t="s">
        <v>8988</v>
      </c>
      <c r="B462" s="1" t="s">
        <v>8989</v>
      </c>
      <c r="C462" s="1" t="s">
        <v>7</v>
      </c>
      <c r="D462" s="1"/>
      <c r="E462" s="1"/>
      <c r="F462" s="9"/>
    </row>
    <row r="463" spans="1:6" x14ac:dyDescent="0.25">
      <c r="A463" s="8" t="s">
        <v>8990</v>
      </c>
      <c r="B463" s="1" t="s">
        <v>8991</v>
      </c>
      <c r="C463" s="1" t="s">
        <v>7</v>
      </c>
      <c r="D463" s="1"/>
      <c r="E463" s="1"/>
      <c r="F463" s="9"/>
    </row>
    <row r="464" spans="1:6" x14ac:dyDescent="0.25">
      <c r="A464" s="8" t="s">
        <v>8992</v>
      </c>
      <c r="B464" s="1" t="s">
        <v>8993</v>
      </c>
      <c r="C464" s="1" t="s">
        <v>7</v>
      </c>
      <c r="D464" s="1"/>
      <c r="E464" s="1"/>
      <c r="F464" s="9"/>
    </row>
    <row r="465" spans="1:6" x14ac:dyDescent="0.25">
      <c r="A465" s="8" t="s">
        <v>8994</v>
      </c>
      <c r="B465" s="1" t="s">
        <v>8995</v>
      </c>
      <c r="C465" s="1" t="s">
        <v>7</v>
      </c>
      <c r="D465" s="1"/>
      <c r="E465" s="1"/>
      <c r="F465" s="9"/>
    </row>
    <row r="466" spans="1:6" x14ac:dyDescent="0.25">
      <c r="A466" s="8" t="s">
        <v>8996</v>
      </c>
      <c r="B466" s="1" t="s">
        <v>8997</v>
      </c>
      <c r="C466" s="1" t="s">
        <v>7</v>
      </c>
      <c r="D466" s="1"/>
      <c r="E466" s="1"/>
      <c r="F466" s="9"/>
    </row>
    <row r="467" spans="1:6" x14ac:dyDescent="0.25">
      <c r="A467" s="8" t="s">
        <v>8998</v>
      </c>
      <c r="B467" s="1" t="s">
        <v>8999</v>
      </c>
      <c r="C467" s="1" t="s">
        <v>7</v>
      </c>
      <c r="D467" s="1"/>
      <c r="E467" s="1"/>
      <c r="F467" s="9"/>
    </row>
    <row r="468" spans="1:6" x14ac:dyDescent="0.25">
      <c r="A468" s="8" t="s">
        <v>9000</v>
      </c>
      <c r="B468" s="1" t="s">
        <v>9001</v>
      </c>
      <c r="C468" s="1" t="s">
        <v>7</v>
      </c>
      <c r="D468" s="1"/>
      <c r="E468" s="1"/>
      <c r="F468" s="9"/>
    </row>
    <row r="469" spans="1:6" x14ac:dyDescent="0.25">
      <c r="A469" s="8" t="s">
        <v>9002</v>
      </c>
      <c r="B469" s="1" t="s">
        <v>9003</v>
      </c>
      <c r="C469" s="1" t="s">
        <v>7</v>
      </c>
      <c r="D469" s="1"/>
      <c r="E469" s="1"/>
      <c r="F469" s="9"/>
    </row>
    <row r="470" spans="1:6" x14ac:dyDescent="0.25">
      <c r="A470" s="8" t="s">
        <v>9004</v>
      </c>
      <c r="B470" s="1" t="s">
        <v>9005</v>
      </c>
      <c r="C470" s="1" t="s">
        <v>7</v>
      </c>
      <c r="D470" s="1"/>
      <c r="E470" s="1"/>
      <c r="F470" s="9"/>
    </row>
    <row r="471" spans="1:6" x14ac:dyDescent="0.25">
      <c r="A471" s="8" t="s">
        <v>9006</v>
      </c>
      <c r="B471" s="1" t="s">
        <v>9007</v>
      </c>
      <c r="C471" s="1" t="s">
        <v>7</v>
      </c>
      <c r="D471" s="1"/>
      <c r="E471" s="1"/>
      <c r="F471" s="9"/>
    </row>
    <row r="472" spans="1:6" x14ac:dyDescent="0.25">
      <c r="A472" s="8" t="s">
        <v>9008</v>
      </c>
      <c r="B472" s="1" t="s">
        <v>9009</v>
      </c>
      <c r="C472" s="1" t="s">
        <v>4</v>
      </c>
      <c r="D472" s="1"/>
      <c r="E472" s="1"/>
      <c r="F472" s="9"/>
    </row>
    <row r="473" spans="1:6" x14ac:dyDescent="0.25">
      <c r="A473" s="8" t="s">
        <v>9010</v>
      </c>
      <c r="B473" s="1" t="s">
        <v>9011</v>
      </c>
      <c r="C473" s="1" t="s">
        <v>14</v>
      </c>
      <c r="D473" s="1"/>
      <c r="E473" s="1"/>
      <c r="F473" s="9"/>
    </row>
    <row r="474" spans="1:6" x14ac:dyDescent="0.25">
      <c r="A474" s="8" t="s">
        <v>9012</v>
      </c>
      <c r="B474" s="1" t="s">
        <v>9013</v>
      </c>
      <c r="C474" s="1" t="s">
        <v>7</v>
      </c>
      <c r="D474" s="1"/>
      <c r="E474" s="1"/>
      <c r="F474" s="9"/>
    </row>
    <row r="475" spans="1:6" x14ac:dyDescent="0.25">
      <c r="A475" s="8" t="s">
        <v>9014</v>
      </c>
      <c r="B475" s="1" t="s">
        <v>9015</v>
      </c>
      <c r="C475" s="1" t="s">
        <v>7</v>
      </c>
      <c r="D475" s="1"/>
      <c r="E475" s="1"/>
      <c r="F475" s="9"/>
    </row>
    <row r="476" spans="1:6" x14ac:dyDescent="0.25">
      <c r="A476" s="8" t="s">
        <v>9016</v>
      </c>
      <c r="B476" s="1" t="s">
        <v>9017</v>
      </c>
      <c r="C476" s="1" t="s">
        <v>27</v>
      </c>
      <c r="D476" s="1"/>
      <c r="E476" s="1"/>
      <c r="F476" s="9"/>
    </row>
    <row r="477" spans="1:6" x14ac:dyDescent="0.25">
      <c r="A477" s="8" t="s">
        <v>9018</v>
      </c>
      <c r="B477" s="1" t="s">
        <v>9019</v>
      </c>
      <c r="C477" s="1" t="s">
        <v>7</v>
      </c>
      <c r="D477" s="1"/>
      <c r="E477" s="1"/>
      <c r="F477" s="9"/>
    </row>
    <row r="478" spans="1:6" x14ac:dyDescent="0.25">
      <c r="A478" s="8" t="s">
        <v>9020</v>
      </c>
      <c r="B478" s="1" t="s">
        <v>9021</v>
      </c>
      <c r="C478" s="1" t="s">
        <v>27</v>
      </c>
      <c r="D478" s="1"/>
      <c r="E478" s="1"/>
      <c r="F478" s="9"/>
    </row>
    <row r="479" spans="1:6" x14ac:dyDescent="0.25">
      <c r="A479" s="8" t="s">
        <v>9022</v>
      </c>
      <c r="B479" s="1" t="s">
        <v>9023</v>
      </c>
      <c r="C479" s="1" t="s">
        <v>4</v>
      </c>
      <c r="D479" s="1"/>
      <c r="E479" s="1"/>
      <c r="F479" s="9"/>
    </row>
    <row r="480" spans="1:6" x14ac:dyDescent="0.25">
      <c r="A480" s="8" t="s">
        <v>9024</v>
      </c>
      <c r="B480" s="1" t="s">
        <v>9025</v>
      </c>
      <c r="C480" s="1" t="s">
        <v>7</v>
      </c>
      <c r="D480" s="1"/>
      <c r="E480" s="1"/>
      <c r="F480" s="9"/>
    </row>
    <row r="481" spans="1:6" x14ac:dyDescent="0.25">
      <c r="A481" s="8" t="s">
        <v>9026</v>
      </c>
      <c r="B481" s="1" t="s">
        <v>9027</v>
      </c>
      <c r="C481" s="1" t="s">
        <v>7</v>
      </c>
      <c r="D481" s="1"/>
      <c r="E481" s="1"/>
      <c r="F481" s="9"/>
    </row>
    <row r="482" spans="1:6" x14ac:dyDescent="0.25">
      <c r="A482" s="8" t="s">
        <v>9028</v>
      </c>
      <c r="B482" s="1" t="s">
        <v>9029</v>
      </c>
      <c r="C482" s="1" t="s">
        <v>27</v>
      </c>
      <c r="D482" s="1"/>
      <c r="E482" s="1"/>
      <c r="F482" s="9"/>
    </row>
    <row r="483" spans="1:6" x14ac:dyDescent="0.25">
      <c r="A483" s="8" t="s">
        <v>9030</v>
      </c>
      <c r="B483" s="1" t="s">
        <v>9031</v>
      </c>
      <c r="C483" s="1" t="s">
        <v>7</v>
      </c>
      <c r="D483" s="1"/>
      <c r="E483" s="1"/>
      <c r="F483" s="9"/>
    </row>
    <row r="484" spans="1:6" x14ac:dyDescent="0.25">
      <c r="A484" s="8" t="s">
        <v>9032</v>
      </c>
      <c r="B484" s="1" t="s">
        <v>9033</v>
      </c>
      <c r="C484" s="1" t="s">
        <v>1</v>
      </c>
      <c r="D484" s="1"/>
      <c r="E484" s="1"/>
      <c r="F484" s="9"/>
    </row>
    <row r="485" spans="1:6" x14ac:dyDescent="0.25">
      <c r="A485" s="8" t="s">
        <v>9034</v>
      </c>
      <c r="B485" s="1" t="s">
        <v>9035</v>
      </c>
      <c r="C485" s="1" t="s">
        <v>27</v>
      </c>
      <c r="D485" s="1"/>
      <c r="E485" s="1"/>
      <c r="F485" s="9"/>
    </row>
    <row r="486" spans="1:6" x14ac:dyDescent="0.25">
      <c r="A486" s="8" t="s">
        <v>9036</v>
      </c>
      <c r="B486" s="1" t="s">
        <v>9037</v>
      </c>
      <c r="C486" s="1" t="s">
        <v>27</v>
      </c>
      <c r="D486" s="1"/>
      <c r="E486" s="1"/>
      <c r="F486" s="9"/>
    </row>
    <row r="487" spans="1:6" x14ac:dyDescent="0.25">
      <c r="A487" s="8" t="s">
        <v>9038</v>
      </c>
      <c r="B487" s="1" t="s">
        <v>9039</v>
      </c>
      <c r="C487" s="1" t="s">
        <v>27</v>
      </c>
      <c r="D487" s="1"/>
      <c r="E487" s="1"/>
      <c r="F487" s="9"/>
    </row>
    <row r="488" spans="1:6" x14ac:dyDescent="0.25">
      <c r="A488" s="8" t="s">
        <v>9040</v>
      </c>
      <c r="B488" s="1" t="s">
        <v>9041</v>
      </c>
      <c r="C488" s="1" t="s">
        <v>27</v>
      </c>
      <c r="D488" s="1"/>
      <c r="E488" s="1"/>
      <c r="F488" s="9"/>
    </row>
    <row r="489" spans="1:6" x14ac:dyDescent="0.25">
      <c r="A489" s="8" t="s">
        <v>9042</v>
      </c>
      <c r="B489" s="1" t="s">
        <v>9043</v>
      </c>
      <c r="C489" s="1" t="s">
        <v>27</v>
      </c>
      <c r="D489" s="1"/>
      <c r="E489" s="1"/>
      <c r="F489" s="9"/>
    </row>
    <row r="490" spans="1:6" x14ac:dyDescent="0.25">
      <c r="A490" s="8" t="s">
        <v>9044</v>
      </c>
      <c r="B490" s="1" t="s">
        <v>9045</v>
      </c>
      <c r="C490" s="1" t="s">
        <v>7</v>
      </c>
      <c r="D490" s="1"/>
      <c r="E490" s="1"/>
      <c r="F490" s="9"/>
    </row>
    <row r="491" spans="1:6" x14ac:dyDescent="0.25">
      <c r="A491" s="8" t="s">
        <v>9046</v>
      </c>
      <c r="B491" s="1" t="s">
        <v>9047</v>
      </c>
      <c r="C491" s="1" t="s">
        <v>7</v>
      </c>
      <c r="D491" s="1"/>
      <c r="E491" s="1"/>
      <c r="F491" s="9"/>
    </row>
    <row r="492" spans="1:6" x14ac:dyDescent="0.25">
      <c r="A492" s="8" t="s">
        <v>9048</v>
      </c>
      <c r="B492" s="1" t="s">
        <v>9049</v>
      </c>
      <c r="C492" s="1" t="s">
        <v>14</v>
      </c>
      <c r="D492" s="1"/>
      <c r="E492" s="1"/>
      <c r="F492" s="9"/>
    </row>
    <row r="493" spans="1:6" x14ac:dyDescent="0.25">
      <c r="A493" s="8" t="s">
        <v>9050</v>
      </c>
      <c r="B493" s="1" t="s">
        <v>9051</v>
      </c>
      <c r="C493" s="1" t="s">
        <v>7</v>
      </c>
      <c r="D493" s="1"/>
      <c r="E493" s="1"/>
      <c r="F493" s="9"/>
    </row>
    <row r="494" spans="1:6" x14ac:dyDescent="0.25">
      <c r="A494" s="8" t="s">
        <v>9052</v>
      </c>
      <c r="B494" s="1" t="s">
        <v>9053</v>
      </c>
      <c r="C494" s="1" t="s">
        <v>4</v>
      </c>
      <c r="D494" s="1"/>
      <c r="E494" s="1"/>
      <c r="F494" s="9"/>
    </row>
    <row r="495" spans="1:6" x14ac:dyDescent="0.25">
      <c r="A495" s="8" t="s">
        <v>9054</v>
      </c>
      <c r="B495" s="1" t="s">
        <v>9055</v>
      </c>
      <c r="C495" s="1" t="s">
        <v>7</v>
      </c>
      <c r="D495" s="1"/>
      <c r="E495" s="1"/>
      <c r="F495" s="9"/>
    </row>
    <row r="496" spans="1:6" x14ac:dyDescent="0.25">
      <c r="A496" s="8" t="s">
        <v>9056</v>
      </c>
      <c r="B496" s="1" t="s">
        <v>9057</v>
      </c>
      <c r="C496" s="1" t="s">
        <v>7</v>
      </c>
      <c r="D496" s="1"/>
      <c r="E496" s="1"/>
      <c r="F496" s="9"/>
    </row>
    <row r="497" spans="1:6" x14ac:dyDescent="0.25">
      <c r="A497" s="8" t="s">
        <v>9058</v>
      </c>
      <c r="B497" s="1" t="s">
        <v>9059</v>
      </c>
      <c r="C497" s="1" t="s">
        <v>14</v>
      </c>
      <c r="D497" s="1"/>
      <c r="E497" s="1"/>
      <c r="F497" s="9"/>
    </row>
    <row r="498" spans="1:6" x14ac:dyDescent="0.25">
      <c r="A498" s="8" t="s">
        <v>9060</v>
      </c>
      <c r="B498" s="1" t="s">
        <v>9061</v>
      </c>
      <c r="C498" s="1" t="s">
        <v>27</v>
      </c>
      <c r="D498" s="1"/>
      <c r="E498" s="1"/>
      <c r="F498" s="9"/>
    </row>
    <row r="499" spans="1:6" x14ac:dyDescent="0.25">
      <c r="A499" s="8" t="s">
        <v>9062</v>
      </c>
      <c r="B499" s="1" t="s">
        <v>9063</v>
      </c>
      <c r="C499" s="1" t="s">
        <v>14</v>
      </c>
      <c r="D499" s="1"/>
      <c r="E499" s="1"/>
      <c r="F499" s="9"/>
    </row>
    <row r="500" spans="1:6" x14ac:dyDescent="0.25">
      <c r="A500" s="8" t="s">
        <v>9064</v>
      </c>
      <c r="B500" s="1" t="s">
        <v>9065</v>
      </c>
      <c r="C500" s="1" t="s">
        <v>27</v>
      </c>
      <c r="D500" s="1"/>
      <c r="E500" s="1"/>
      <c r="F500" s="9"/>
    </row>
    <row r="501" spans="1:6" x14ac:dyDescent="0.25">
      <c r="A501" s="8" t="s">
        <v>9066</v>
      </c>
      <c r="B501" s="1" t="s">
        <v>9067</v>
      </c>
      <c r="C501" s="1" t="s">
        <v>1</v>
      </c>
      <c r="D501" s="1"/>
      <c r="E501" s="1"/>
      <c r="F501" s="9"/>
    </row>
    <row r="502" spans="1:6" x14ac:dyDescent="0.25">
      <c r="A502" s="8" t="s">
        <v>9068</v>
      </c>
      <c r="B502" s="1" t="s">
        <v>9069</v>
      </c>
      <c r="C502" s="1" t="s">
        <v>14</v>
      </c>
      <c r="D502" s="1"/>
      <c r="E502" s="1"/>
      <c r="F502" s="9"/>
    </row>
    <row r="503" spans="1:6" x14ac:dyDescent="0.25">
      <c r="A503" s="8" t="s">
        <v>9070</v>
      </c>
      <c r="B503" s="1" t="s">
        <v>9071</v>
      </c>
      <c r="C503" s="1" t="s">
        <v>1</v>
      </c>
      <c r="D503" s="1"/>
      <c r="E503" s="1"/>
      <c r="F503" s="9"/>
    </row>
    <row r="504" spans="1:6" x14ac:dyDescent="0.25">
      <c r="A504" s="8" t="s">
        <v>9070</v>
      </c>
      <c r="B504" s="1" t="s">
        <v>9071</v>
      </c>
      <c r="C504" s="1" t="s">
        <v>4139</v>
      </c>
      <c r="D504" s="1"/>
      <c r="E504" s="1"/>
      <c r="F504" s="9"/>
    </row>
    <row r="505" spans="1:6" x14ac:dyDescent="0.25">
      <c r="A505" s="8" t="s">
        <v>9070</v>
      </c>
      <c r="B505" s="1" t="s">
        <v>9071</v>
      </c>
      <c r="C505" s="1" t="s">
        <v>2618</v>
      </c>
      <c r="D505" s="1"/>
      <c r="E505" s="1"/>
      <c r="F505" s="9"/>
    </row>
    <row r="506" spans="1:6" x14ac:dyDescent="0.25">
      <c r="A506" s="8" t="s">
        <v>9072</v>
      </c>
      <c r="B506" s="1" t="s">
        <v>9073</v>
      </c>
      <c r="C506" s="1" t="s">
        <v>14</v>
      </c>
      <c r="D506" s="1"/>
      <c r="E506" s="1"/>
      <c r="F506" s="9"/>
    </row>
    <row r="507" spans="1:6" x14ac:dyDescent="0.25">
      <c r="A507" s="8" t="s">
        <v>9072</v>
      </c>
      <c r="B507" s="1" t="s">
        <v>9073</v>
      </c>
      <c r="C507" s="1" t="s">
        <v>2618</v>
      </c>
      <c r="D507" s="1"/>
      <c r="E507" s="1"/>
      <c r="F507" s="9"/>
    </row>
    <row r="508" spans="1:6" x14ac:dyDescent="0.25">
      <c r="A508" s="8" t="s">
        <v>9074</v>
      </c>
      <c r="B508" s="1" t="s">
        <v>9075</v>
      </c>
      <c r="C508" s="1" t="s">
        <v>7</v>
      </c>
      <c r="D508" s="1"/>
      <c r="E508" s="1"/>
      <c r="F508" s="9"/>
    </row>
    <row r="509" spans="1:6" x14ac:dyDescent="0.25">
      <c r="A509" s="8" t="s">
        <v>9076</v>
      </c>
      <c r="B509" s="1" t="s">
        <v>9077</v>
      </c>
      <c r="C509" s="1" t="s">
        <v>14</v>
      </c>
      <c r="D509" s="1"/>
      <c r="E509" s="1"/>
      <c r="F509" s="9"/>
    </row>
    <row r="510" spans="1:6" x14ac:dyDescent="0.25">
      <c r="A510" s="8" t="s">
        <v>9078</v>
      </c>
      <c r="B510" s="1" t="s">
        <v>9079</v>
      </c>
      <c r="C510" s="1" t="s">
        <v>7</v>
      </c>
      <c r="D510" s="1"/>
      <c r="E510" s="1"/>
      <c r="F510" s="9"/>
    </row>
    <row r="511" spans="1:6" x14ac:dyDescent="0.25">
      <c r="A511" s="8" t="s">
        <v>9080</v>
      </c>
      <c r="B511" s="1" t="s">
        <v>9081</v>
      </c>
      <c r="C511" s="1" t="s">
        <v>7</v>
      </c>
      <c r="D511" s="1"/>
      <c r="E511" s="1"/>
      <c r="F511" s="9"/>
    </row>
    <row r="512" spans="1:6" x14ac:dyDescent="0.25">
      <c r="A512" s="8" t="s">
        <v>9082</v>
      </c>
      <c r="B512" s="1" t="s">
        <v>9083</v>
      </c>
      <c r="C512" s="1" t="s">
        <v>27</v>
      </c>
      <c r="D512" s="1"/>
      <c r="E512" s="1"/>
      <c r="F512" s="9"/>
    </row>
    <row r="513" spans="1:6" x14ac:dyDescent="0.25">
      <c r="A513" s="8" t="s">
        <v>9084</v>
      </c>
      <c r="B513" s="1" t="s">
        <v>9085</v>
      </c>
      <c r="C513" s="1" t="s">
        <v>14</v>
      </c>
      <c r="D513" s="1"/>
      <c r="E513" s="1"/>
      <c r="F513" s="9"/>
    </row>
    <row r="514" spans="1:6" x14ac:dyDescent="0.25">
      <c r="A514" s="8" t="s">
        <v>9086</v>
      </c>
      <c r="B514" s="1" t="s">
        <v>9087</v>
      </c>
      <c r="C514" s="1" t="s">
        <v>27</v>
      </c>
      <c r="D514" s="1"/>
      <c r="E514" s="1"/>
      <c r="F514" s="9"/>
    </row>
    <row r="515" spans="1:6" x14ac:dyDescent="0.25">
      <c r="A515" s="8" t="s">
        <v>9088</v>
      </c>
      <c r="B515" s="1" t="s">
        <v>9089</v>
      </c>
      <c r="C515" s="1" t="s">
        <v>14</v>
      </c>
      <c r="D515" s="1"/>
      <c r="E515" s="1"/>
      <c r="F515" s="9"/>
    </row>
    <row r="516" spans="1:6" x14ac:dyDescent="0.25">
      <c r="A516" s="8" t="s">
        <v>9088</v>
      </c>
      <c r="B516" s="1" t="s">
        <v>9089</v>
      </c>
      <c r="C516" s="1" t="s">
        <v>2618</v>
      </c>
      <c r="D516" s="1"/>
      <c r="E516" s="1"/>
      <c r="F516" s="9"/>
    </row>
    <row r="517" spans="1:6" x14ac:dyDescent="0.25">
      <c r="A517" s="8" t="s">
        <v>9090</v>
      </c>
      <c r="B517" s="1" t="s">
        <v>9091</v>
      </c>
      <c r="C517" s="1" t="s">
        <v>4</v>
      </c>
      <c r="D517" s="1"/>
      <c r="E517" s="1"/>
      <c r="F517" s="9"/>
    </row>
    <row r="518" spans="1:6" x14ac:dyDescent="0.25">
      <c r="A518" s="8" t="s">
        <v>9090</v>
      </c>
      <c r="B518" s="1" t="s">
        <v>9091</v>
      </c>
      <c r="C518" s="1" t="s">
        <v>2618</v>
      </c>
      <c r="D518" s="1"/>
      <c r="E518" s="1"/>
      <c r="F518" s="9"/>
    </row>
    <row r="519" spans="1:6" x14ac:dyDescent="0.25">
      <c r="A519" s="8" t="s">
        <v>9092</v>
      </c>
      <c r="B519" s="1" t="s">
        <v>9093</v>
      </c>
      <c r="C519" s="1" t="s">
        <v>14</v>
      </c>
      <c r="D519" s="1"/>
      <c r="E519" s="1"/>
      <c r="F519" s="9"/>
    </row>
    <row r="520" spans="1:6" x14ac:dyDescent="0.25">
      <c r="A520" s="8" t="s">
        <v>9094</v>
      </c>
      <c r="B520" s="1" t="s">
        <v>9095</v>
      </c>
      <c r="C520" s="1" t="s">
        <v>4</v>
      </c>
      <c r="D520" s="1"/>
      <c r="E520" s="1"/>
      <c r="F520" s="9"/>
    </row>
    <row r="521" spans="1:6" x14ac:dyDescent="0.25">
      <c r="A521" s="8" t="s">
        <v>9094</v>
      </c>
      <c r="B521" s="1" t="s">
        <v>9095</v>
      </c>
      <c r="C521" s="1" t="s">
        <v>2618</v>
      </c>
      <c r="D521" s="1"/>
      <c r="E521" s="1"/>
      <c r="F521" s="9"/>
    </row>
    <row r="522" spans="1:6" x14ac:dyDescent="0.25">
      <c r="A522" s="8" t="s">
        <v>9096</v>
      </c>
      <c r="B522" s="1" t="s">
        <v>9097</v>
      </c>
      <c r="C522" s="1" t="s">
        <v>7</v>
      </c>
      <c r="D522" s="1"/>
      <c r="E522" s="1"/>
      <c r="F522" s="9"/>
    </row>
    <row r="523" spans="1:6" x14ac:dyDescent="0.25">
      <c r="A523" s="8" t="s">
        <v>9098</v>
      </c>
      <c r="B523" s="1" t="s">
        <v>9099</v>
      </c>
      <c r="C523" s="1" t="s">
        <v>7</v>
      </c>
      <c r="D523" s="1"/>
      <c r="E523" s="1"/>
      <c r="F523" s="9"/>
    </row>
    <row r="524" spans="1:6" x14ac:dyDescent="0.25">
      <c r="A524" s="8" t="s">
        <v>9100</v>
      </c>
      <c r="B524" s="1" t="s">
        <v>9101</v>
      </c>
      <c r="C524" s="1" t="s">
        <v>7</v>
      </c>
      <c r="D524" s="1"/>
      <c r="E524" s="1"/>
      <c r="F524" s="9"/>
    </row>
    <row r="525" spans="1:6" x14ac:dyDescent="0.25">
      <c r="A525" s="8" t="s">
        <v>9102</v>
      </c>
      <c r="B525" s="1" t="s">
        <v>9103</v>
      </c>
      <c r="C525" s="1" t="s">
        <v>27</v>
      </c>
      <c r="D525" s="1"/>
      <c r="E525" s="1"/>
      <c r="F525" s="9"/>
    </row>
    <row r="526" spans="1:6" x14ac:dyDescent="0.25">
      <c r="A526" s="8" t="s">
        <v>9104</v>
      </c>
      <c r="B526" s="1" t="s">
        <v>9105</v>
      </c>
      <c r="C526" s="1" t="s">
        <v>7</v>
      </c>
      <c r="D526" s="1"/>
      <c r="E526" s="1"/>
      <c r="F526" s="9"/>
    </row>
    <row r="527" spans="1:6" x14ac:dyDescent="0.25">
      <c r="A527" s="8" t="s">
        <v>9106</v>
      </c>
      <c r="B527" s="1" t="s">
        <v>9107</v>
      </c>
      <c r="C527" s="1" t="s">
        <v>14</v>
      </c>
      <c r="D527" s="1"/>
      <c r="E527" s="1"/>
      <c r="F527" s="9"/>
    </row>
    <row r="528" spans="1:6" x14ac:dyDescent="0.25">
      <c r="A528" s="8" t="s">
        <v>9108</v>
      </c>
      <c r="B528" s="1" t="s">
        <v>9109</v>
      </c>
      <c r="C528" s="1" t="s">
        <v>27</v>
      </c>
      <c r="D528" s="1"/>
      <c r="E528" s="1"/>
      <c r="F528" s="9"/>
    </row>
    <row r="529" spans="1:6" x14ac:dyDescent="0.25">
      <c r="A529" s="8" t="s">
        <v>9110</v>
      </c>
      <c r="B529" s="1" t="s">
        <v>9111</v>
      </c>
      <c r="C529" s="1" t="s">
        <v>1</v>
      </c>
      <c r="D529" s="1"/>
      <c r="E529" s="1"/>
      <c r="F529" s="9"/>
    </row>
    <row r="530" spans="1:6" x14ac:dyDescent="0.25">
      <c r="A530" s="8" t="s">
        <v>9112</v>
      </c>
      <c r="B530" s="1" t="s">
        <v>9113</v>
      </c>
      <c r="C530" s="1" t="s">
        <v>7</v>
      </c>
      <c r="D530" s="1"/>
      <c r="E530" s="1"/>
      <c r="F530" s="9"/>
    </row>
    <row r="531" spans="1:6" x14ac:dyDescent="0.25">
      <c r="A531" s="8" t="s">
        <v>9114</v>
      </c>
      <c r="B531" s="1" t="s">
        <v>9115</v>
      </c>
      <c r="C531" s="1" t="s">
        <v>7</v>
      </c>
      <c r="D531" s="1"/>
      <c r="E531" s="1"/>
      <c r="F531" s="9"/>
    </row>
    <row r="532" spans="1:6" x14ac:dyDescent="0.25">
      <c r="A532" s="8" t="s">
        <v>9116</v>
      </c>
      <c r="B532" s="1" t="s">
        <v>9117</v>
      </c>
      <c r="C532" s="1" t="s">
        <v>7</v>
      </c>
      <c r="D532" s="1"/>
      <c r="E532" s="1"/>
      <c r="F532" s="9"/>
    </row>
    <row r="533" spans="1:6" x14ac:dyDescent="0.25">
      <c r="A533" s="8" t="s">
        <v>9118</v>
      </c>
      <c r="B533" s="1" t="s">
        <v>9119</v>
      </c>
      <c r="C533" s="1" t="s">
        <v>7</v>
      </c>
      <c r="D533" s="1"/>
      <c r="E533" s="1"/>
      <c r="F533" s="9"/>
    </row>
    <row r="534" spans="1:6" x14ac:dyDescent="0.25">
      <c r="A534" s="8" t="s">
        <v>9120</v>
      </c>
      <c r="B534" s="1" t="s">
        <v>9121</v>
      </c>
      <c r="C534" s="1" t="s">
        <v>27</v>
      </c>
      <c r="D534" s="1"/>
      <c r="E534" s="1"/>
      <c r="F534" s="9"/>
    </row>
    <row r="535" spans="1:6" x14ac:dyDescent="0.25">
      <c r="A535" s="8" t="s">
        <v>9122</v>
      </c>
      <c r="B535" s="1" t="s">
        <v>9123</v>
      </c>
      <c r="C535" s="1" t="s">
        <v>7</v>
      </c>
      <c r="D535" s="1"/>
      <c r="E535" s="1"/>
      <c r="F535" s="9"/>
    </row>
    <row r="536" spans="1:6" x14ac:dyDescent="0.25">
      <c r="A536" s="8" t="s">
        <v>9124</v>
      </c>
      <c r="B536" s="1" t="s">
        <v>9125</v>
      </c>
      <c r="C536" s="1" t="s">
        <v>7</v>
      </c>
      <c r="D536" s="1"/>
      <c r="E536" s="1"/>
      <c r="F536" s="9"/>
    </row>
    <row r="537" spans="1:6" x14ac:dyDescent="0.25">
      <c r="A537" s="8" t="s">
        <v>9126</v>
      </c>
      <c r="B537" s="1" t="s">
        <v>9127</v>
      </c>
      <c r="C537" s="1" t="s">
        <v>7</v>
      </c>
      <c r="D537" s="1"/>
      <c r="E537" s="1"/>
      <c r="F537" s="9"/>
    </row>
    <row r="538" spans="1:6" x14ac:dyDescent="0.25">
      <c r="A538" s="8" t="s">
        <v>9128</v>
      </c>
      <c r="B538" s="1" t="s">
        <v>9129</v>
      </c>
      <c r="C538" s="1" t="s">
        <v>7</v>
      </c>
      <c r="D538" s="1"/>
      <c r="E538" s="1"/>
      <c r="F538" s="9"/>
    </row>
    <row r="539" spans="1:6" x14ac:dyDescent="0.25">
      <c r="A539" s="8" t="s">
        <v>9130</v>
      </c>
      <c r="B539" s="1" t="s">
        <v>9131</v>
      </c>
      <c r="C539" s="1" t="s">
        <v>14</v>
      </c>
      <c r="D539" s="1"/>
      <c r="E539" s="1"/>
      <c r="F539" s="9"/>
    </row>
    <row r="540" spans="1:6" x14ac:dyDescent="0.25">
      <c r="A540" s="8" t="s">
        <v>9132</v>
      </c>
      <c r="B540" s="1" t="s">
        <v>9133</v>
      </c>
      <c r="C540" s="1" t="s">
        <v>7</v>
      </c>
      <c r="D540" s="1"/>
      <c r="E540" s="1"/>
      <c r="F540" s="9"/>
    </row>
    <row r="541" spans="1:6" x14ac:dyDescent="0.25">
      <c r="A541" s="8" t="s">
        <v>9134</v>
      </c>
      <c r="B541" s="1" t="s">
        <v>9135</v>
      </c>
      <c r="C541" s="1" t="s">
        <v>4</v>
      </c>
      <c r="D541" s="1"/>
      <c r="E541" s="1"/>
      <c r="F541" s="9"/>
    </row>
    <row r="542" spans="1:6" x14ac:dyDescent="0.25">
      <c r="A542" s="8" t="s">
        <v>9136</v>
      </c>
      <c r="B542" s="1" t="s">
        <v>9137</v>
      </c>
      <c r="C542" s="1" t="s">
        <v>7</v>
      </c>
      <c r="D542" s="1"/>
      <c r="E542" s="1"/>
      <c r="F542" s="9"/>
    </row>
    <row r="543" spans="1:6" x14ac:dyDescent="0.25">
      <c r="A543" s="8" t="s">
        <v>9138</v>
      </c>
      <c r="B543" s="1" t="s">
        <v>9139</v>
      </c>
      <c r="C543" s="1" t="s">
        <v>7</v>
      </c>
      <c r="D543" s="1"/>
      <c r="E543" s="1"/>
      <c r="F543" s="9"/>
    </row>
    <row r="544" spans="1:6" x14ac:dyDescent="0.25">
      <c r="A544" s="8" t="s">
        <v>9140</v>
      </c>
      <c r="B544" s="1" t="s">
        <v>9141</v>
      </c>
      <c r="C544" s="1" t="s">
        <v>4</v>
      </c>
      <c r="D544" s="1"/>
      <c r="E544" s="1"/>
      <c r="F544" s="9"/>
    </row>
    <row r="545" spans="1:6" x14ac:dyDescent="0.25">
      <c r="A545" s="8" t="s">
        <v>9142</v>
      </c>
      <c r="B545" s="1" t="s">
        <v>9143</v>
      </c>
      <c r="C545" s="1" t="s">
        <v>4</v>
      </c>
      <c r="D545" s="1"/>
      <c r="E545" s="1"/>
      <c r="F545" s="9"/>
    </row>
    <row r="546" spans="1:6" x14ac:dyDescent="0.25">
      <c r="A546" s="8" t="s">
        <v>9144</v>
      </c>
      <c r="B546" s="1" t="s">
        <v>9145</v>
      </c>
      <c r="C546" s="1" t="s">
        <v>1</v>
      </c>
      <c r="D546" s="1"/>
      <c r="E546" s="1"/>
      <c r="F546" s="9"/>
    </row>
    <row r="547" spans="1:6" x14ac:dyDescent="0.25">
      <c r="A547" s="8" t="s">
        <v>9146</v>
      </c>
      <c r="B547" s="1" t="s">
        <v>9147</v>
      </c>
      <c r="C547" s="1" t="s">
        <v>27</v>
      </c>
      <c r="D547" s="1"/>
      <c r="E547" s="1"/>
      <c r="F547" s="9"/>
    </row>
    <row r="548" spans="1:6" x14ac:dyDescent="0.25">
      <c r="A548" s="8" t="s">
        <v>9148</v>
      </c>
      <c r="B548" s="1" t="s">
        <v>9149</v>
      </c>
      <c r="C548" s="1" t="s">
        <v>27</v>
      </c>
      <c r="D548" s="1"/>
      <c r="E548" s="1"/>
      <c r="F548" s="9"/>
    </row>
    <row r="549" spans="1:6" x14ac:dyDescent="0.25">
      <c r="A549" s="8" t="s">
        <v>9150</v>
      </c>
      <c r="B549" s="1" t="s">
        <v>9151</v>
      </c>
      <c r="C549" s="1" t="s">
        <v>1</v>
      </c>
      <c r="D549" s="1"/>
      <c r="E549" s="1"/>
      <c r="F549" s="9"/>
    </row>
    <row r="550" spans="1:6" x14ac:dyDescent="0.25">
      <c r="A550" s="8" t="s">
        <v>9152</v>
      </c>
      <c r="B550" s="1" t="s">
        <v>9153</v>
      </c>
      <c r="C550" s="1" t="s">
        <v>4</v>
      </c>
      <c r="D550" s="1"/>
      <c r="E550" s="1"/>
      <c r="F550" s="9"/>
    </row>
    <row r="551" spans="1:6" x14ac:dyDescent="0.25">
      <c r="A551" s="8" t="s">
        <v>9154</v>
      </c>
      <c r="B551" s="1" t="s">
        <v>9155</v>
      </c>
      <c r="C551" s="1" t="s">
        <v>27</v>
      </c>
      <c r="D551" s="1"/>
      <c r="E551" s="1"/>
      <c r="F551" s="9"/>
    </row>
    <row r="552" spans="1:6" x14ac:dyDescent="0.25">
      <c r="A552" s="8" t="s">
        <v>9156</v>
      </c>
      <c r="B552" s="1" t="s">
        <v>9157</v>
      </c>
      <c r="C552" s="1" t="s">
        <v>7</v>
      </c>
      <c r="D552" s="1"/>
      <c r="E552" s="1"/>
      <c r="F552" s="9"/>
    </row>
    <row r="553" spans="1:6" x14ac:dyDescent="0.25">
      <c r="A553" s="8" t="s">
        <v>9158</v>
      </c>
      <c r="B553" s="1" t="s">
        <v>9159</v>
      </c>
      <c r="C553" s="1" t="s">
        <v>7</v>
      </c>
      <c r="D553" s="1"/>
      <c r="E553" s="1"/>
      <c r="F553" s="9"/>
    </row>
    <row r="554" spans="1:6" x14ac:dyDescent="0.25">
      <c r="A554" s="8" t="s">
        <v>9160</v>
      </c>
      <c r="B554" s="1" t="s">
        <v>9161</v>
      </c>
      <c r="C554" s="1" t="s">
        <v>4</v>
      </c>
      <c r="D554" s="1"/>
      <c r="E554" s="1"/>
      <c r="F554" s="9"/>
    </row>
    <row r="555" spans="1:6" x14ac:dyDescent="0.25">
      <c r="A555" s="8" t="s">
        <v>9162</v>
      </c>
      <c r="B555" s="1" t="s">
        <v>9163</v>
      </c>
      <c r="C555" s="1" t="s">
        <v>1</v>
      </c>
      <c r="D555" s="1"/>
      <c r="E555" s="1"/>
      <c r="F555" s="9"/>
    </row>
    <row r="556" spans="1:6" x14ac:dyDescent="0.25">
      <c r="A556" s="8" t="s">
        <v>9164</v>
      </c>
      <c r="B556" s="1" t="s">
        <v>9165</v>
      </c>
      <c r="C556" s="1" t="s">
        <v>1</v>
      </c>
      <c r="D556" s="1"/>
      <c r="E556" s="1"/>
      <c r="F556" s="9"/>
    </row>
    <row r="557" spans="1:6" x14ac:dyDescent="0.25">
      <c r="A557" s="8" t="s">
        <v>9166</v>
      </c>
      <c r="B557" s="1" t="s">
        <v>9167</v>
      </c>
      <c r="C557" s="1" t="s">
        <v>14</v>
      </c>
      <c r="D557" s="1"/>
      <c r="E557" s="1"/>
      <c r="F557" s="9"/>
    </row>
    <row r="558" spans="1:6" x14ac:dyDescent="0.25">
      <c r="A558" s="8" t="s">
        <v>9168</v>
      </c>
      <c r="B558" s="1" t="s">
        <v>9169</v>
      </c>
      <c r="C558" s="1" t="s">
        <v>7</v>
      </c>
      <c r="D558" s="1"/>
      <c r="E558" s="1"/>
      <c r="F558" s="9"/>
    </row>
    <row r="559" spans="1:6" x14ac:dyDescent="0.25">
      <c r="A559" s="8" t="s">
        <v>9170</v>
      </c>
      <c r="B559" s="1" t="s">
        <v>9171</v>
      </c>
      <c r="C559" s="1" t="s">
        <v>7</v>
      </c>
      <c r="D559" s="1"/>
      <c r="E559" s="1"/>
      <c r="F559" s="9"/>
    </row>
    <row r="560" spans="1:6" x14ac:dyDescent="0.25">
      <c r="A560" s="8" t="s">
        <v>9172</v>
      </c>
      <c r="B560" s="1" t="s">
        <v>9173</v>
      </c>
      <c r="C560" s="1" t="s">
        <v>7</v>
      </c>
      <c r="D560" s="1"/>
      <c r="E560" s="1"/>
      <c r="F560" s="9"/>
    </row>
    <row r="561" spans="1:6" x14ac:dyDescent="0.25">
      <c r="A561" s="8" t="s">
        <v>9174</v>
      </c>
      <c r="B561" s="1" t="s">
        <v>9175</v>
      </c>
      <c r="C561" s="1" t="s">
        <v>7</v>
      </c>
      <c r="D561" s="1"/>
      <c r="E561" s="1"/>
      <c r="F561" s="9"/>
    </row>
    <row r="562" spans="1:6" x14ac:dyDescent="0.25">
      <c r="A562" s="8" t="s">
        <v>9176</v>
      </c>
      <c r="B562" s="1" t="s">
        <v>9039</v>
      </c>
      <c r="C562" s="1" t="s">
        <v>4</v>
      </c>
      <c r="D562" s="1" t="s">
        <v>10649</v>
      </c>
      <c r="E562" s="1"/>
      <c r="F562" s="9"/>
    </row>
    <row r="563" spans="1:6" x14ac:dyDescent="0.25">
      <c r="A563" s="8" t="s">
        <v>9177</v>
      </c>
      <c r="B563" s="1" t="s">
        <v>9055</v>
      </c>
      <c r="C563" s="1" t="s">
        <v>4</v>
      </c>
      <c r="D563" s="1" t="s">
        <v>10649</v>
      </c>
      <c r="E563" s="1"/>
      <c r="F563" s="9"/>
    </row>
    <row r="564" spans="1:6" x14ac:dyDescent="0.25">
      <c r="A564" s="8" t="s">
        <v>9178</v>
      </c>
      <c r="B564" s="1" t="s">
        <v>9179</v>
      </c>
      <c r="C564" s="1" t="s">
        <v>14</v>
      </c>
      <c r="D564" s="1" t="s">
        <v>10649</v>
      </c>
      <c r="E564" s="1"/>
      <c r="F564" s="9"/>
    </row>
    <row r="565" spans="1:6" x14ac:dyDescent="0.25">
      <c r="A565" s="8" t="s">
        <v>9180</v>
      </c>
      <c r="B565" s="1" t="s">
        <v>9181</v>
      </c>
      <c r="C565" s="1" t="s">
        <v>14</v>
      </c>
      <c r="D565" s="1" t="s">
        <v>10649</v>
      </c>
      <c r="E565" s="1"/>
      <c r="F565" s="9"/>
    </row>
    <row r="566" spans="1:6" ht="15.75" thickBot="1" x14ac:dyDescent="0.3">
      <c r="A566" s="10" t="s">
        <v>9182</v>
      </c>
      <c r="B566" s="11" t="s">
        <v>8977</v>
      </c>
      <c r="C566" s="11" t="s">
        <v>4</v>
      </c>
      <c r="D566" s="11" t="s">
        <v>10649</v>
      </c>
      <c r="E566" s="11"/>
      <c r="F566" s="12"/>
    </row>
  </sheetData>
  <autoFilter ref="A1:F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5.57031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567</v>
      </c>
    </row>
    <row r="2" spans="1:8" x14ac:dyDescent="0.25">
      <c r="A2" s="5" t="s">
        <v>9183</v>
      </c>
      <c r="B2" s="6" t="s">
        <v>9184</v>
      </c>
      <c r="C2" s="6" t="s">
        <v>14</v>
      </c>
      <c r="D2" s="6"/>
      <c r="E2" s="6"/>
      <c r="F2" s="7"/>
    </row>
    <row r="3" spans="1:8" x14ac:dyDescent="0.25">
      <c r="A3" s="8" t="s">
        <v>9185</v>
      </c>
      <c r="B3" s="1" t="s">
        <v>9186</v>
      </c>
      <c r="C3" s="1" t="s">
        <v>14</v>
      </c>
      <c r="D3" s="1"/>
      <c r="E3" s="1"/>
      <c r="F3" s="9"/>
    </row>
    <row r="4" spans="1:8" x14ac:dyDescent="0.25">
      <c r="A4" s="8" t="s">
        <v>9187</v>
      </c>
      <c r="B4" s="1" t="s">
        <v>9188</v>
      </c>
      <c r="C4" s="1" t="s">
        <v>7</v>
      </c>
      <c r="D4" s="1"/>
      <c r="E4" s="1"/>
      <c r="F4" s="9"/>
    </row>
    <row r="5" spans="1:8" x14ac:dyDescent="0.25">
      <c r="A5" s="8" t="s">
        <v>9189</v>
      </c>
      <c r="B5" s="1" t="s">
        <v>9190</v>
      </c>
      <c r="C5" s="1" t="s">
        <v>7</v>
      </c>
      <c r="D5" s="1"/>
      <c r="E5" s="1"/>
      <c r="F5" s="9"/>
    </row>
    <row r="6" spans="1:8" x14ac:dyDescent="0.25">
      <c r="A6" s="8" t="s">
        <v>9191</v>
      </c>
      <c r="B6" s="1" t="s">
        <v>9192</v>
      </c>
      <c r="C6" s="1" t="s">
        <v>7</v>
      </c>
      <c r="D6" s="1"/>
      <c r="E6" s="1"/>
      <c r="F6" s="9"/>
    </row>
    <row r="7" spans="1:8" x14ac:dyDescent="0.25">
      <c r="A7" s="8" t="s">
        <v>9193</v>
      </c>
      <c r="B7" s="1" t="s">
        <v>9194</v>
      </c>
      <c r="C7" s="1" t="s">
        <v>7</v>
      </c>
      <c r="D7" s="1"/>
      <c r="E7" s="1"/>
      <c r="F7" s="9"/>
    </row>
    <row r="8" spans="1:8" x14ac:dyDescent="0.25">
      <c r="A8" s="8" t="s">
        <v>9195</v>
      </c>
      <c r="B8" s="1" t="s">
        <v>9196</v>
      </c>
      <c r="C8" s="1" t="s">
        <v>7</v>
      </c>
      <c r="D8" s="1"/>
      <c r="E8" s="1"/>
      <c r="F8" s="9"/>
    </row>
    <row r="9" spans="1:8" x14ac:dyDescent="0.25">
      <c r="A9" s="8" t="s">
        <v>9197</v>
      </c>
      <c r="B9" s="1" t="s">
        <v>9198</v>
      </c>
      <c r="C9" s="1" t="s">
        <v>7</v>
      </c>
      <c r="D9" s="1"/>
      <c r="E9" s="1"/>
      <c r="F9" s="9"/>
    </row>
    <row r="10" spans="1:8" x14ac:dyDescent="0.25">
      <c r="A10" s="8" t="s">
        <v>9199</v>
      </c>
      <c r="B10" s="1" t="s">
        <v>9200</v>
      </c>
      <c r="C10" s="1" t="s">
        <v>7</v>
      </c>
      <c r="D10" s="1"/>
      <c r="E10" s="1"/>
      <c r="F10" s="9"/>
    </row>
    <row r="11" spans="1:8" x14ac:dyDescent="0.25">
      <c r="A11" s="8" t="s">
        <v>9201</v>
      </c>
      <c r="B11" s="1" t="s">
        <v>9202</v>
      </c>
      <c r="C11" s="1" t="s">
        <v>7</v>
      </c>
      <c r="D11" s="1"/>
      <c r="E11" s="1"/>
      <c r="F11" s="9"/>
    </row>
    <row r="12" spans="1:8" x14ac:dyDescent="0.25">
      <c r="A12" s="8" t="s">
        <v>9203</v>
      </c>
      <c r="B12" s="1" t="s">
        <v>9204</v>
      </c>
      <c r="C12" s="1" t="s">
        <v>7</v>
      </c>
      <c r="D12" s="1"/>
      <c r="E12" s="1"/>
      <c r="F12" s="9"/>
    </row>
    <row r="13" spans="1:8" x14ac:dyDescent="0.25">
      <c r="A13" s="8" t="s">
        <v>9205</v>
      </c>
      <c r="B13" s="1" t="s">
        <v>9206</v>
      </c>
      <c r="C13" s="1" t="s">
        <v>7</v>
      </c>
      <c r="D13" s="1"/>
      <c r="E13" s="1"/>
      <c r="F13" s="9"/>
    </row>
    <row r="14" spans="1:8" x14ac:dyDescent="0.25">
      <c r="A14" s="8" t="s">
        <v>9207</v>
      </c>
      <c r="B14" s="1" t="s">
        <v>9208</v>
      </c>
      <c r="C14" s="1" t="s">
        <v>7</v>
      </c>
      <c r="D14" s="1"/>
      <c r="E14" s="1"/>
      <c r="F14" s="9"/>
    </row>
    <row r="15" spans="1:8" x14ac:dyDescent="0.25">
      <c r="A15" s="8" t="s">
        <v>9209</v>
      </c>
      <c r="B15" s="1" t="s">
        <v>9210</v>
      </c>
      <c r="C15" s="1" t="s">
        <v>7</v>
      </c>
      <c r="D15" s="1"/>
      <c r="E15" s="1"/>
      <c r="F15" s="9"/>
    </row>
    <row r="16" spans="1:8" x14ac:dyDescent="0.25">
      <c r="A16" s="8" t="s">
        <v>9211</v>
      </c>
      <c r="B16" s="1" t="s">
        <v>9212</v>
      </c>
      <c r="C16" s="1" t="s">
        <v>7</v>
      </c>
      <c r="D16" s="1"/>
      <c r="E16" s="1"/>
      <c r="F16" s="9"/>
    </row>
    <row r="17" spans="1:6" x14ac:dyDescent="0.25">
      <c r="A17" s="8" t="s">
        <v>9213</v>
      </c>
      <c r="B17" s="1" t="s">
        <v>9214</v>
      </c>
      <c r="C17" s="1" t="s">
        <v>7</v>
      </c>
      <c r="D17" s="1"/>
      <c r="E17" s="1"/>
      <c r="F17" s="9"/>
    </row>
    <row r="18" spans="1:6" x14ac:dyDescent="0.25">
      <c r="A18" s="8" t="s">
        <v>9215</v>
      </c>
      <c r="B18" s="1" t="s">
        <v>9216</v>
      </c>
      <c r="C18" s="1" t="s">
        <v>14</v>
      </c>
      <c r="D18" s="1"/>
      <c r="E18" s="1"/>
      <c r="F18" s="9"/>
    </row>
    <row r="19" spans="1:6" x14ac:dyDescent="0.25">
      <c r="A19" s="8" t="s">
        <v>9217</v>
      </c>
      <c r="B19" s="1" t="s">
        <v>9218</v>
      </c>
      <c r="C19" s="1" t="s">
        <v>7</v>
      </c>
      <c r="D19" s="1"/>
      <c r="E19" s="1"/>
      <c r="F19" s="9"/>
    </row>
    <row r="20" spans="1:6" x14ac:dyDescent="0.25">
      <c r="A20" s="8" t="s">
        <v>9219</v>
      </c>
      <c r="B20" s="1" t="s">
        <v>9220</v>
      </c>
      <c r="C20" s="1" t="s">
        <v>7</v>
      </c>
      <c r="D20" s="1"/>
      <c r="E20" s="1"/>
      <c r="F20" s="9"/>
    </row>
    <row r="21" spans="1:6" x14ac:dyDescent="0.25">
      <c r="A21" s="8" t="s">
        <v>9221</v>
      </c>
      <c r="B21" s="1" t="s">
        <v>9222</v>
      </c>
      <c r="C21" s="1" t="s">
        <v>7</v>
      </c>
      <c r="D21" s="1"/>
      <c r="E21" s="1"/>
      <c r="F21" s="9"/>
    </row>
    <row r="22" spans="1:6" x14ac:dyDescent="0.25">
      <c r="A22" s="8" t="s">
        <v>9223</v>
      </c>
      <c r="B22" s="1" t="s">
        <v>9224</v>
      </c>
      <c r="C22" s="1" t="s">
        <v>7</v>
      </c>
      <c r="D22" s="1"/>
      <c r="E22" s="1"/>
      <c r="F22" s="9"/>
    </row>
    <row r="23" spans="1:6" x14ac:dyDescent="0.25">
      <c r="A23" s="8" t="s">
        <v>9225</v>
      </c>
      <c r="B23" s="1" t="s">
        <v>9226</v>
      </c>
      <c r="C23" s="1" t="s">
        <v>7</v>
      </c>
      <c r="D23" s="1"/>
      <c r="E23" s="1"/>
      <c r="F23" s="9"/>
    </row>
    <row r="24" spans="1:6" x14ac:dyDescent="0.25">
      <c r="A24" s="8" t="s">
        <v>9227</v>
      </c>
      <c r="B24" s="1" t="s">
        <v>9228</v>
      </c>
      <c r="C24" s="1" t="s">
        <v>4</v>
      </c>
      <c r="D24" s="1"/>
      <c r="E24" s="1"/>
      <c r="F24" s="9"/>
    </row>
    <row r="25" spans="1:6" x14ac:dyDescent="0.25">
      <c r="A25" s="8" t="s">
        <v>9229</v>
      </c>
      <c r="B25" s="1" t="s">
        <v>9230</v>
      </c>
      <c r="C25" s="1" t="s">
        <v>27</v>
      </c>
      <c r="D25" s="1"/>
      <c r="E25" s="1"/>
      <c r="F25" s="9"/>
    </row>
    <row r="26" spans="1:6" x14ac:dyDescent="0.25">
      <c r="A26" s="8" t="s">
        <v>9231</v>
      </c>
      <c r="B26" s="1" t="s">
        <v>9232</v>
      </c>
      <c r="C26" s="1" t="s">
        <v>7</v>
      </c>
      <c r="D26" s="1"/>
      <c r="E26" s="1"/>
      <c r="F26" s="9"/>
    </row>
    <row r="27" spans="1:6" x14ac:dyDescent="0.25">
      <c r="A27" s="8" t="s">
        <v>9233</v>
      </c>
      <c r="B27" s="1" t="s">
        <v>9234</v>
      </c>
      <c r="C27" s="1" t="s">
        <v>7</v>
      </c>
      <c r="D27" s="1"/>
      <c r="E27" s="1"/>
      <c r="F27" s="9"/>
    </row>
    <row r="28" spans="1:6" x14ac:dyDescent="0.25">
      <c r="A28" s="8" t="s">
        <v>9235</v>
      </c>
      <c r="B28" s="1" t="s">
        <v>9236</v>
      </c>
      <c r="C28" s="1" t="s">
        <v>7</v>
      </c>
      <c r="D28" s="1"/>
      <c r="E28" s="1"/>
      <c r="F28" s="9"/>
    </row>
    <row r="29" spans="1:6" x14ac:dyDescent="0.25">
      <c r="A29" s="8" t="s">
        <v>9237</v>
      </c>
      <c r="B29" s="1" t="s">
        <v>9238</v>
      </c>
      <c r="C29" s="1" t="s">
        <v>7</v>
      </c>
      <c r="D29" s="1"/>
      <c r="E29" s="1"/>
      <c r="F29" s="9"/>
    </row>
    <row r="30" spans="1:6" x14ac:dyDescent="0.25">
      <c r="A30" s="8" t="s">
        <v>9239</v>
      </c>
      <c r="B30" s="1" t="s">
        <v>9240</v>
      </c>
      <c r="C30" s="1" t="s">
        <v>27</v>
      </c>
      <c r="D30" s="1"/>
      <c r="E30" s="1"/>
      <c r="F30" s="9"/>
    </row>
    <row r="31" spans="1:6" x14ac:dyDescent="0.25">
      <c r="A31" s="8" t="s">
        <v>9241</v>
      </c>
      <c r="B31" s="1" t="s">
        <v>9242</v>
      </c>
      <c r="C31" s="1" t="s">
        <v>4</v>
      </c>
      <c r="D31" s="1"/>
      <c r="E31" s="1"/>
      <c r="F31" s="9"/>
    </row>
    <row r="32" spans="1:6" x14ac:dyDescent="0.25">
      <c r="A32" s="8" t="s">
        <v>9243</v>
      </c>
      <c r="B32" s="1" t="s">
        <v>9244</v>
      </c>
      <c r="C32" s="1" t="s">
        <v>1</v>
      </c>
      <c r="D32" s="1"/>
      <c r="E32" s="1"/>
      <c r="F32" s="9"/>
    </row>
    <row r="33" spans="1:6" x14ac:dyDescent="0.25">
      <c r="A33" s="8" t="s">
        <v>9245</v>
      </c>
      <c r="B33" s="1" t="s">
        <v>9246</v>
      </c>
      <c r="C33" s="1" t="s">
        <v>7</v>
      </c>
      <c r="D33" s="1"/>
      <c r="E33" s="1"/>
      <c r="F33" s="9"/>
    </row>
    <row r="34" spans="1:6" x14ac:dyDescent="0.25">
      <c r="A34" s="8" t="s">
        <v>9247</v>
      </c>
      <c r="B34" s="1" t="s">
        <v>9248</v>
      </c>
      <c r="C34" s="1" t="s">
        <v>7</v>
      </c>
      <c r="D34" s="1"/>
      <c r="E34" s="1"/>
      <c r="F34" s="9"/>
    </row>
    <row r="35" spans="1:6" x14ac:dyDescent="0.25">
      <c r="A35" s="8" t="s">
        <v>9249</v>
      </c>
      <c r="B35" s="1" t="s">
        <v>9250</v>
      </c>
      <c r="C35" s="1" t="s">
        <v>7</v>
      </c>
      <c r="D35" s="1"/>
      <c r="E35" s="1"/>
      <c r="F35" s="9"/>
    </row>
    <row r="36" spans="1:6" x14ac:dyDescent="0.25">
      <c r="A36" s="8" t="s">
        <v>9251</v>
      </c>
      <c r="B36" s="1" t="s">
        <v>9252</v>
      </c>
      <c r="C36" s="1" t="s">
        <v>14</v>
      </c>
      <c r="D36" s="1"/>
      <c r="E36" s="1"/>
      <c r="F36" s="9"/>
    </row>
    <row r="37" spans="1:6" x14ac:dyDescent="0.25">
      <c r="A37" s="8" t="s">
        <v>9253</v>
      </c>
      <c r="B37" s="1" t="s">
        <v>9254</v>
      </c>
      <c r="C37" s="1" t="s">
        <v>27</v>
      </c>
      <c r="D37" s="1"/>
      <c r="E37" s="1"/>
      <c r="F37" s="9"/>
    </row>
    <row r="38" spans="1:6" x14ac:dyDescent="0.25">
      <c r="A38" s="8" t="s">
        <v>9255</v>
      </c>
      <c r="B38" s="1" t="s">
        <v>9256</v>
      </c>
      <c r="C38" s="1" t="s">
        <v>7</v>
      </c>
      <c r="D38" s="1"/>
      <c r="E38" s="1"/>
      <c r="F38" s="9"/>
    </row>
    <row r="39" spans="1:6" x14ac:dyDescent="0.25">
      <c r="A39" s="8" t="s">
        <v>9257</v>
      </c>
      <c r="B39" s="1" t="s">
        <v>9258</v>
      </c>
      <c r="C39" s="1" t="s">
        <v>7</v>
      </c>
      <c r="D39" s="1"/>
      <c r="E39" s="1"/>
      <c r="F39" s="9"/>
    </row>
    <row r="40" spans="1:6" x14ac:dyDescent="0.25">
      <c r="A40" s="8" t="s">
        <v>9259</v>
      </c>
      <c r="B40" s="1" t="s">
        <v>9260</v>
      </c>
      <c r="C40" s="1" t="s">
        <v>7</v>
      </c>
      <c r="D40" s="1"/>
      <c r="E40" s="1"/>
      <c r="F40" s="9"/>
    </row>
    <row r="41" spans="1:6" x14ac:dyDescent="0.25">
      <c r="A41" s="8" t="s">
        <v>9261</v>
      </c>
      <c r="B41" s="1" t="s">
        <v>9262</v>
      </c>
      <c r="C41" s="1" t="s">
        <v>4</v>
      </c>
      <c r="D41" s="1"/>
      <c r="E41" s="1"/>
      <c r="F41" s="9"/>
    </row>
    <row r="42" spans="1:6" x14ac:dyDescent="0.25">
      <c r="A42" s="8" t="s">
        <v>9263</v>
      </c>
      <c r="B42" s="1" t="s">
        <v>9264</v>
      </c>
      <c r="C42" s="1" t="s">
        <v>14</v>
      </c>
      <c r="D42" s="1"/>
      <c r="E42" s="1"/>
      <c r="F42" s="9"/>
    </row>
    <row r="43" spans="1:6" x14ac:dyDescent="0.25">
      <c r="A43" s="8" t="s">
        <v>9265</v>
      </c>
      <c r="B43" s="1" t="s">
        <v>9266</v>
      </c>
      <c r="C43" s="1" t="s">
        <v>1</v>
      </c>
      <c r="D43" s="1"/>
      <c r="E43" s="1"/>
      <c r="F43" s="9"/>
    </row>
    <row r="44" spans="1:6" x14ac:dyDescent="0.25">
      <c r="A44" s="8" t="s">
        <v>9267</v>
      </c>
      <c r="B44" s="1" t="s">
        <v>9268</v>
      </c>
      <c r="C44" s="1" t="s">
        <v>27</v>
      </c>
      <c r="D44" s="1"/>
      <c r="E44" s="1"/>
      <c r="F44" s="9"/>
    </row>
    <row r="45" spans="1:6" x14ac:dyDescent="0.25">
      <c r="A45" s="8" t="s">
        <v>9269</v>
      </c>
      <c r="B45" s="1" t="s">
        <v>9270</v>
      </c>
      <c r="C45" s="1" t="s">
        <v>7</v>
      </c>
      <c r="D45" s="1"/>
      <c r="E45" s="1"/>
      <c r="F45" s="9"/>
    </row>
    <row r="46" spans="1:6" x14ac:dyDescent="0.25">
      <c r="A46" s="8" t="s">
        <v>9271</v>
      </c>
      <c r="B46" s="1" t="s">
        <v>9272</v>
      </c>
      <c r="C46" s="1" t="s">
        <v>7</v>
      </c>
      <c r="D46" s="1"/>
      <c r="E46" s="1"/>
      <c r="F46" s="9"/>
    </row>
    <row r="47" spans="1:6" x14ac:dyDescent="0.25">
      <c r="A47" s="8" t="s">
        <v>9273</v>
      </c>
      <c r="B47" s="1" t="s">
        <v>9274</v>
      </c>
      <c r="C47" s="1" t="s">
        <v>7</v>
      </c>
      <c r="D47" s="1"/>
      <c r="E47" s="1"/>
      <c r="F47" s="9"/>
    </row>
    <row r="48" spans="1:6" x14ac:dyDescent="0.25">
      <c r="A48" s="8" t="s">
        <v>9275</v>
      </c>
      <c r="B48" s="1" t="s">
        <v>9276</v>
      </c>
      <c r="C48" s="1" t="s">
        <v>14</v>
      </c>
      <c r="D48" s="1"/>
      <c r="E48" s="1"/>
      <c r="F48" s="9"/>
    </row>
    <row r="49" spans="1:6" x14ac:dyDescent="0.25">
      <c r="A49" s="8" t="s">
        <v>9275</v>
      </c>
      <c r="B49" s="1" t="s">
        <v>9276</v>
      </c>
      <c r="C49" s="1" t="s">
        <v>2618</v>
      </c>
      <c r="D49" s="1"/>
      <c r="E49" s="1"/>
      <c r="F49" s="9"/>
    </row>
    <row r="50" spans="1:6" x14ac:dyDescent="0.25">
      <c r="A50" s="8" t="s">
        <v>9277</v>
      </c>
      <c r="B50" s="1" t="s">
        <v>9278</v>
      </c>
      <c r="C50" s="1" t="s">
        <v>27</v>
      </c>
      <c r="D50" s="1"/>
      <c r="E50" s="1"/>
      <c r="F50" s="9"/>
    </row>
    <row r="51" spans="1:6" x14ac:dyDescent="0.25">
      <c r="A51" s="8" t="s">
        <v>9279</v>
      </c>
      <c r="B51" s="1" t="s">
        <v>9280</v>
      </c>
      <c r="C51" s="1" t="s">
        <v>27</v>
      </c>
      <c r="D51" s="1"/>
      <c r="E51" s="1"/>
      <c r="F51" s="9"/>
    </row>
    <row r="52" spans="1:6" x14ac:dyDescent="0.25">
      <c r="A52" s="8" t="s">
        <v>9281</v>
      </c>
      <c r="B52" s="1" t="s">
        <v>9282</v>
      </c>
      <c r="C52" s="1" t="s">
        <v>27</v>
      </c>
      <c r="D52" s="1"/>
      <c r="E52" s="1"/>
      <c r="F52" s="9"/>
    </row>
    <row r="53" spans="1:6" x14ac:dyDescent="0.25">
      <c r="A53" s="8" t="s">
        <v>9283</v>
      </c>
      <c r="B53" s="1" t="s">
        <v>9284</v>
      </c>
      <c r="C53" s="1" t="s">
        <v>14</v>
      </c>
      <c r="D53" s="1"/>
      <c r="E53" s="1"/>
      <c r="F53" s="9"/>
    </row>
    <row r="54" spans="1:6" x14ac:dyDescent="0.25">
      <c r="A54" s="8" t="s">
        <v>9283</v>
      </c>
      <c r="B54" s="1" t="s">
        <v>9284</v>
      </c>
      <c r="C54" s="1" t="s">
        <v>2618</v>
      </c>
      <c r="D54" s="1"/>
      <c r="E54" s="1"/>
      <c r="F54" s="9"/>
    </row>
    <row r="55" spans="1:6" x14ac:dyDescent="0.25">
      <c r="A55" s="8" t="s">
        <v>9285</v>
      </c>
      <c r="B55" s="1" t="s">
        <v>9286</v>
      </c>
      <c r="C55" s="1" t="s">
        <v>27</v>
      </c>
      <c r="D55" s="1"/>
      <c r="E55" s="1"/>
      <c r="F55" s="9"/>
    </row>
    <row r="56" spans="1:6" x14ac:dyDescent="0.25">
      <c r="A56" s="8" t="s">
        <v>9287</v>
      </c>
      <c r="B56" s="1" t="s">
        <v>9288</v>
      </c>
      <c r="C56" s="1" t="s">
        <v>4</v>
      </c>
      <c r="D56" s="1"/>
      <c r="E56" s="1"/>
      <c r="F56" s="9"/>
    </row>
    <row r="57" spans="1:6" x14ac:dyDescent="0.25">
      <c r="A57" s="8" t="s">
        <v>9287</v>
      </c>
      <c r="B57" s="1" t="s">
        <v>9288</v>
      </c>
      <c r="C57" s="1" t="s">
        <v>2618</v>
      </c>
      <c r="D57" s="1"/>
      <c r="E57" s="1"/>
      <c r="F57" s="9"/>
    </row>
    <row r="58" spans="1:6" x14ac:dyDescent="0.25">
      <c r="A58" s="8" t="s">
        <v>9289</v>
      </c>
      <c r="B58" s="1" t="s">
        <v>9290</v>
      </c>
      <c r="C58" s="1" t="s">
        <v>4</v>
      </c>
      <c r="D58" s="1"/>
      <c r="E58" s="1"/>
      <c r="F58" s="9"/>
    </row>
    <row r="59" spans="1:6" x14ac:dyDescent="0.25">
      <c r="A59" s="8" t="s">
        <v>9289</v>
      </c>
      <c r="B59" s="1" t="s">
        <v>9290</v>
      </c>
      <c r="C59" s="1" t="s">
        <v>2618</v>
      </c>
      <c r="D59" s="1"/>
      <c r="E59" s="1"/>
      <c r="F59" s="9"/>
    </row>
    <row r="60" spans="1:6" x14ac:dyDescent="0.25">
      <c r="A60" s="8" t="s">
        <v>9291</v>
      </c>
      <c r="B60" s="1" t="s">
        <v>9292</v>
      </c>
      <c r="C60" s="1" t="s">
        <v>4</v>
      </c>
      <c r="D60" s="1"/>
      <c r="E60" s="1"/>
      <c r="F60" s="9"/>
    </row>
    <row r="61" spans="1:6" x14ac:dyDescent="0.25">
      <c r="A61" s="8" t="s">
        <v>9293</v>
      </c>
      <c r="B61" s="1" t="s">
        <v>9294</v>
      </c>
      <c r="C61" s="1" t="s">
        <v>1</v>
      </c>
      <c r="D61" s="1"/>
      <c r="E61" s="1"/>
      <c r="F61" s="9"/>
    </row>
    <row r="62" spans="1:6" x14ac:dyDescent="0.25">
      <c r="A62" s="8" t="s">
        <v>9295</v>
      </c>
      <c r="B62" s="1" t="s">
        <v>9296</v>
      </c>
      <c r="C62" s="1" t="s">
        <v>1</v>
      </c>
      <c r="D62" s="1"/>
      <c r="E62" s="1"/>
      <c r="F62" s="9"/>
    </row>
    <row r="63" spans="1:6" x14ac:dyDescent="0.25">
      <c r="A63" s="8" t="s">
        <v>9295</v>
      </c>
      <c r="B63" s="1" t="s">
        <v>9296</v>
      </c>
      <c r="C63" s="1" t="s">
        <v>4139</v>
      </c>
      <c r="D63" s="1"/>
      <c r="E63" s="1"/>
      <c r="F63" s="9"/>
    </row>
    <row r="64" spans="1:6" x14ac:dyDescent="0.25">
      <c r="A64" s="8" t="s">
        <v>9295</v>
      </c>
      <c r="B64" s="1" t="s">
        <v>9296</v>
      </c>
      <c r="C64" s="1" t="s">
        <v>2618</v>
      </c>
      <c r="D64" s="1"/>
      <c r="E64" s="1"/>
      <c r="F64" s="9"/>
    </row>
    <row r="65" spans="1:6" x14ac:dyDescent="0.25">
      <c r="A65" s="8" t="s">
        <v>9297</v>
      </c>
      <c r="B65" s="1" t="s">
        <v>9298</v>
      </c>
      <c r="C65" s="1" t="s">
        <v>27</v>
      </c>
      <c r="D65" s="1"/>
      <c r="E65" s="1"/>
      <c r="F65" s="9"/>
    </row>
    <row r="66" spans="1:6" x14ac:dyDescent="0.25">
      <c r="A66" s="8" t="s">
        <v>9299</v>
      </c>
      <c r="B66" s="1" t="s">
        <v>9300</v>
      </c>
      <c r="C66" s="1" t="s">
        <v>27</v>
      </c>
      <c r="D66" s="1"/>
      <c r="E66" s="1"/>
      <c r="F66" s="9"/>
    </row>
    <row r="67" spans="1:6" x14ac:dyDescent="0.25">
      <c r="A67" s="8" t="s">
        <v>9301</v>
      </c>
      <c r="B67" s="1" t="s">
        <v>9302</v>
      </c>
      <c r="C67" s="1" t="s">
        <v>7</v>
      </c>
      <c r="D67" s="1"/>
      <c r="E67" s="1"/>
      <c r="F67" s="9"/>
    </row>
    <row r="68" spans="1:6" x14ac:dyDescent="0.25">
      <c r="A68" s="8" t="s">
        <v>9303</v>
      </c>
      <c r="B68" s="1" t="s">
        <v>9304</v>
      </c>
      <c r="C68" s="1" t="s">
        <v>14</v>
      </c>
      <c r="D68" s="1"/>
      <c r="E68" s="1"/>
      <c r="F68" s="9"/>
    </row>
    <row r="69" spans="1:6" x14ac:dyDescent="0.25">
      <c r="A69" s="8" t="s">
        <v>9305</v>
      </c>
      <c r="B69" s="1" t="s">
        <v>9179</v>
      </c>
      <c r="C69" s="1" t="s">
        <v>7</v>
      </c>
      <c r="D69" s="1"/>
      <c r="E69" s="1"/>
      <c r="F69" s="9"/>
    </row>
    <row r="70" spans="1:6" x14ac:dyDescent="0.25">
      <c r="A70" s="8" t="s">
        <v>9306</v>
      </c>
      <c r="B70" s="1" t="s">
        <v>9307</v>
      </c>
      <c r="C70" s="1" t="s">
        <v>7</v>
      </c>
      <c r="D70" s="1"/>
      <c r="E70" s="1"/>
      <c r="F70" s="9"/>
    </row>
    <row r="71" spans="1:6" x14ac:dyDescent="0.25">
      <c r="A71" s="8" t="s">
        <v>9308</v>
      </c>
      <c r="B71" s="1" t="s">
        <v>9309</v>
      </c>
      <c r="C71" s="1" t="s">
        <v>27</v>
      </c>
      <c r="D71" s="1"/>
      <c r="E71" s="1"/>
      <c r="F71" s="9"/>
    </row>
    <row r="72" spans="1:6" x14ac:dyDescent="0.25">
      <c r="A72" s="8" t="s">
        <v>9310</v>
      </c>
      <c r="B72" s="1" t="s">
        <v>9181</v>
      </c>
      <c r="C72" s="1" t="s">
        <v>7</v>
      </c>
      <c r="D72" s="1"/>
      <c r="E72" s="1"/>
      <c r="F72" s="9"/>
    </row>
    <row r="73" spans="1:6" x14ac:dyDescent="0.25">
      <c r="A73" s="8" t="s">
        <v>9311</v>
      </c>
      <c r="B73" s="1" t="s">
        <v>9312</v>
      </c>
      <c r="C73" s="1" t="s">
        <v>1</v>
      </c>
      <c r="D73" s="1"/>
      <c r="E73" s="1"/>
      <c r="F73" s="9"/>
    </row>
    <row r="74" spans="1:6" x14ac:dyDescent="0.25">
      <c r="A74" s="8" t="s">
        <v>9313</v>
      </c>
      <c r="B74" s="1" t="s">
        <v>9314</v>
      </c>
      <c r="C74" s="1" t="s">
        <v>27</v>
      </c>
      <c r="D74" s="1"/>
      <c r="E74" s="1"/>
      <c r="F74" s="9"/>
    </row>
    <row r="75" spans="1:6" x14ac:dyDescent="0.25">
      <c r="A75" s="8" t="s">
        <v>9315</v>
      </c>
      <c r="B75" s="1" t="s">
        <v>9316</v>
      </c>
      <c r="C75" s="1" t="s">
        <v>4</v>
      </c>
      <c r="D75" s="1"/>
      <c r="E75" s="1"/>
      <c r="F75" s="9"/>
    </row>
    <row r="76" spans="1:6" x14ac:dyDescent="0.25">
      <c r="A76" s="8" t="s">
        <v>9317</v>
      </c>
      <c r="B76" s="1" t="s">
        <v>9318</v>
      </c>
      <c r="C76" s="1" t="s">
        <v>7</v>
      </c>
      <c r="D76" s="1"/>
      <c r="E76" s="1"/>
      <c r="F76" s="9"/>
    </row>
    <row r="77" spans="1:6" x14ac:dyDescent="0.25">
      <c r="A77" s="8" t="s">
        <v>9319</v>
      </c>
      <c r="B77" s="1" t="s">
        <v>9320</v>
      </c>
      <c r="C77" s="1" t="s">
        <v>7</v>
      </c>
      <c r="D77" s="1"/>
      <c r="E77" s="1"/>
      <c r="F77" s="9"/>
    </row>
    <row r="78" spans="1:6" x14ac:dyDescent="0.25">
      <c r="A78" s="8" t="s">
        <v>9321</v>
      </c>
      <c r="B78" s="1" t="s">
        <v>9322</v>
      </c>
      <c r="C78" s="1" t="s">
        <v>27</v>
      </c>
      <c r="D78" s="1"/>
      <c r="E78" s="1"/>
      <c r="F78" s="9"/>
    </row>
    <row r="79" spans="1:6" x14ac:dyDescent="0.25">
      <c r="A79" s="8" t="s">
        <v>9323</v>
      </c>
      <c r="B79" s="1" t="s">
        <v>9324</v>
      </c>
      <c r="C79" s="1" t="s">
        <v>7</v>
      </c>
      <c r="D79" s="1"/>
      <c r="E79" s="1"/>
      <c r="F79" s="9"/>
    </row>
    <row r="80" spans="1:6" x14ac:dyDescent="0.25">
      <c r="A80" s="8" t="s">
        <v>9325</v>
      </c>
      <c r="B80" s="1" t="s">
        <v>9326</v>
      </c>
      <c r="C80" s="1" t="s">
        <v>7</v>
      </c>
      <c r="D80" s="1"/>
      <c r="E80" s="1"/>
      <c r="F80" s="9"/>
    </row>
    <row r="81" spans="1:6" x14ac:dyDescent="0.25">
      <c r="A81" s="8" t="s">
        <v>9327</v>
      </c>
      <c r="B81" s="1" t="s">
        <v>9328</v>
      </c>
      <c r="C81" s="1" t="s">
        <v>7</v>
      </c>
      <c r="D81" s="1"/>
      <c r="E81" s="1"/>
      <c r="F81" s="9"/>
    </row>
    <row r="82" spans="1:6" x14ac:dyDescent="0.25">
      <c r="A82" s="8" t="s">
        <v>9329</v>
      </c>
      <c r="B82" s="1" t="s">
        <v>9330</v>
      </c>
      <c r="C82" s="1" t="s">
        <v>7</v>
      </c>
      <c r="D82" s="1"/>
      <c r="E82" s="1"/>
      <c r="F82" s="9"/>
    </row>
    <row r="83" spans="1:6" x14ac:dyDescent="0.25">
      <c r="A83" s="8" t="s">
        <v>9331</v>
      </c>
      <c r="B83" s="1" t="s">
        <v>9332</v>
      </c>
      <c r="C83" s="1" t="s">
        <v>14</v>
      </c>
      <c r="D83" s="1"/>
      <c r="E83" s="1"/>
      <c r="F83" s="9"/>
    </row>
    <row r="84" spans="1:6" x14ac:dyDescent="0.25">
      <c r="A84" s="8" t="s">
        <v>9333</v>
      </c>
      <c r="B84" s="1" t="s">
        <v>9334</v>
      </c>
      <c r="C84" s="1" t="s">
        <v>1</v>
      </c>
      <c r="D84" s="1"/>
      <c r="E84" s="1"/>
      <c r="F84" s="9"/>
    </row>
    <row r="85" spans="1:6" x14ac:dyDescent="0.25">
      <c r="A85" s="8" t="s">
        <v>9335</v>
      </c>
      <c r="B85" s="1" t="s">
        <v>9336</v>
      </c>
      <c r="C85" s="1" t="s">
        <v>7</v>
      </c>
      <c r="D85" s="1"/>
      <c r="E85" s="1"/>
      <c r="F85" s="9"/>
    </row>
    <row r="86" spans="1:6" x14ac:dyDescent="0.25">
      <c r="A86" s="8" t="s">
        <v>9337</v>
      </c>
      <c r="B86" s="1" t="s">
        <v>9338</v>
      </c>
      <c r="C86" s="1" t="s">
        <v>27</v>
      </c>
      <c r="D86" s="1"/>
      <c r="E86" s="1"/>
      <c r="F86" s="9"/>
    </row>
    <row r="87" spans="1:6" x14ac:dyDescent="0.25">
      <c r="A87" s="8" t="s">
        <v>9339</v>
      </c>
      <c r="B87" s="1" t="s">
        <v>9340</v>
      </c>
      <c r="C87" s="1" t="s">
        <v>7</v>
      </c>
      <c r="D87" s="1"/>
      <c r="E87" s="1"/>
      <c r="F87" s="9"/>
    </row>
    <row r="88" spans="1:6" x14ac:dyDescent="0.25">
      <c r="A88" s="8" t="s">
        <v>9341</v>
      </c>
      <c r="B88" s="1" t="s">
        <v>9342</v>
      </c>
      <c r="C88" s="1" t="s">
        <v>7</v>
      </c>
      <c r="D88" s="1"/>
      <c r="E88" s="1"/>
      <c r="F88" s="9"/>
    </row>
    <row r="89" spans="1:6" x14ac:dyDescent="0.25">
      <c r="A89" s="8" t="s">
        <v>9343</v>
      </c>
      <c r="B89" s="1" t="s">
        <v>9344</v>
      </c>
      <c r="C89" s="1" t="s">
        <v>27</v>
      </c>
      <c r="D89" s="1"/>
      <c r="E89" s="1"/>
      <c r="F89" s="9"/>
    </row>
    <row r="90" spans="1:6" x14ac:dyDescent="0.25">
      <c r="A90" s="8" t="s">
        <v>9345</v>
      </c>
      <c r="B90" s="1" t="s">
        <v>9346</v>
      </c>
      <c r="C90" s="1" t="s">
        <v>27</v>
      </c>
      <c r="D90" s="1"/>
      <c r="E90" s="1"/>
      <c r="F90" s="9"/>
    </row>
    <row r="91" spans="1:6" x14ac:dyDescent="0.25">
      <c r="A91" s="8" t="s">
        <v>9347</v>
      </c>
      <c r="B91" s="1" t="s">
        <v>9348</v>
      </c>
      <c r="C91" s="1" t="s">
        <v>27</v>
      </c>
      <c r="D91" s="1"/>
      <c r="E91" s="1"/>
      <c r="F91" s="9"/>
    </row>
    <row r="92" spans="1:6" x14ac:dyDescent="0.25">
      <c r="A92" s="8" t="s">
        <v>9349</v>
      </c>
      <c r="B92" s="1" t="s">
        <v>9350</v>
      </c>
      <c r="C92" s="1" t="s">
        <v>1</v>
      </c>
      <c r="D92" s="1"/>
      <c r="E92" s="1"/>
      <c r="F92" s="9"/>
    </row>
    <row r="93" spans="1:6" x14ac:dyDescent="0.25">
      <c r="A93" s="8" t="s">
        <v>9351</v>
      </c>
      <c r="B93" s="1" t="s">
        <v>9352</v>
      </c>
      <c r="C93" s="1" t="s">
        <v>14</v>
      </c>
      <c r="D93" s="1"/>
      <c r="E93" s="1"/>
      <c r="F93" s="9"/>
    </row>
    <row r="94" spans="1:6" x14ac:dyDescent="0.25">
      <c r="A94" s="8" t="s">
        <v>9353</v>
      </c>
      <c r="B94" s="1" t="s">
        <v>9354</v>
      </c>
      <c r="C94" s="1" t="s">
        <v>1</v>
      </c>
      <c r="D94" s="1"/>
      <c r="E94" s="1"/>
      <c r="F94" s="9"/>
    </row>
    <row r="95" spans="1:6" x14ac:dyDescent="0.25">
      <c r="A95" s="8" t="s">
        <v>9355</v>
      </c>
      <c r="B95" s="1" t="s">
        <v>9356</v>
      </c>
      <c r="C95" s="1" t="s">
        <v>4</v>
      </c>
      <c r="D95" s="1"/>
      <c r="E95" s="1"/>
      <c r="F95" s="9"/>
    </row>
    <row r="96" spans="1:6" x14ac:dyDescent="0.25">
      <c r="A96" s="8" t="s">
        <v>9357</v>
      </c>
      <c r="B96" s="1" t="s">
        <v>9358</v>
      </c>
      <c r="C96" s="1" t="s">
        <v>14</v>
      </c>
      <c r="D96" s="1"/>
      <c r="E96" s="1"/>
      <c r="F96" s="9"/>
    </row>
    <row r="97" spans="1:6" x14ac:dyDescent="0.25">
      <c r="A97" s="8" t="s">
        <v>9359</v>
      </c>
      <c r="B97" s="1" t="s">
        <v>9360</v>
      </c>
      <c r="C97" s="1" t="s">
        <v>4</v>
      </c>
      <c r="D97" s="1"/>
      <c r="E97" s="1"/>
      <c r="F97" s="9"/>
    </row>
    <row r="98" spans="1:6" x14ac:dyDescent="0.25">
      <c r="A98" s="8" t="s">
        <v>9361</v>
      </c>
      <c r="B98" s="1" t="s">
        <v>9362</v>
      </c>
      <c r="C98" s="1" t="s">
        <v>4</v>
      </c>
      <c r="D98" s="1"/>
      <c r="E98" s="1"/>
      <c r="F98" s="9"/>
    </row>
    <row r="99" spans="1:6" x14ac:dyDescent="0.25">
      <c r="A99" s="8" t="s">
        <v>9363</v>
      </c>
      <c r="B99" s="1" t="s">
        <v>9364</v>
      </c>
      <c r="C99" s="1" t="s">
        <v>7</v>
      </c>
      <c r="D99" s="1"/>
      <c r="E99" s="1"/>
      <c r="F99" s="9"/>
    </row>
    <row r="100" spans="1:6" x14ac:dyDescent="0.25">
      <c r="A100" s="8" t="s">
        <v>9365</v>
      </c>
      <c r="B100" s="1" t="s">
        <v>9366</v>
      </c>
      <c r="C100" s="1" t="s">
        <v>14</v>
      </c>
      <c r="D100" s="1"/>
      <c r="E100" s="1"/>
      <c r="F100" s="9"/>
    </row>
    <row r="101" spans="1:6" x14ac:dyDescent="0.25">
      <c r="A101" s="8" t="s">
        <v>9367</v>
      </c>
      <c r="B101" s="1" t="s">
        <v>9368</v>
      </c>
      <c r="C101" s="1" t="s">
        <v>7</v>
      </c>
      <c r="D101" s="1"/>
      <c r="E101" s="1"/>
      <c r="F101" s="9"/>
    </row>
    <row r="102" spans="1:6" x14ac:dyDescent="0.25">
      <c r="A102" s="8" t="s">
        <v>9369</v>
      </c>
      <c r="B102" s="1" t="s">
        <v>9370</v>
      </c>
      <c r="C102" s="1" t="s">
        <v>14</v>
      </c>
      <c r="D102" s="1"/>
      <c r="E102" s="1"/>
      <c r="F102" s="9"/>
    </row>
    <row r="103" spans="1:6" x14ac:dyDescent="0.25">
      <c r="A103" s="8" t="s">
        <v>9371</v>
      </c>
      <c r="B103" s="1" t="s">
        <v>9372</v>
      </c>
      <c r="C103" s="1" t="s">
        <v>27</v>
      </c>
      <c r="D103" s="1"/>
      <c r="E103" s="1"/>
      <c r="F103" s="9"/>
    </row>
    <row r="104" spans="1:6" x14ac:dyDescent="0.25">
      <c r="A104" s="8" t="s">
        <v>9373</v>
      </c>
      <c r="B104" s="1" t="s">
        <v>9374</v>
      </c>
      <c r="C104" s="1" t="s">
        <v>7</v>
      </c>
      <c r="D104" s="1"/>
      <c r="E104" s="1"/>
      <c r="F104" s="9"/>
    </row>
    <row r="105" spans="1:6" x14ac:dyDescent="0.25">
      <c r="A105" s="8" t="s">
        <v>9375</v>
      </c>
      <c r="B105" s="1" t="s">
        <v>9376</v>
      </c>
      <c r="C105" s="1" t="s">
        <v>14</v>
      </c>
      <c r="D105" s="1"/>
      <c r="E105" s="1"/>
      <c r="F105" s="9"/>
    </row>
    <row r="106" spans="1:6" x14ac:dyDescent="0.25">
      <c r="A106" s="8" t="s">
        <v>9377</v>
      </c>
      <c r="B106" s="1" t="s">
        <v>9378</v>
      </c>
      <c r="C106" s="1" t="s">
        <v>27</v>
      </c>
      <c r="D106" s="1"/>
      <c r="E106" s="1"/>
      <c r="F106" s="9"/>
    </row>
    <row r="107" spans="1:6" x14ac:dyDescent="0.25">
      <c r="A107" s="8" t="s">
        <v>9379</v>
      </c>
      <c r="B107" s="1" t="s">
        <v>9380</v>
      </c>
      <c r="C107" s="1" t="s">
        <v>27</v>
      </c>
      <c r="D107" s="1"/>
      <c r="E107" s="1"/>
      <c r="F107" s="9"/>
    </row>
    <row r="108" spans="1:6" x14ac:dyDescent="0.25">
      <c r="A108" s="8" t="s">
        <v>9381</v>
      </c>
      <c r="B108" s="1" t="s">
        <v>4997</v>
      </c>
      <c r="C108" s="1" t="s">
        <v>14</v>
      </c>
      <c r="D108" s="1" t="s">
        <v>10649</v>
      </c>
      <c r="E108" s="1"/>
      <c r="F108" s="9"/>
    </row>
    <row r="109" spans="1:6" x14ac:dyDescent="0.25">
      <c r="A109" s="8" t="s">
        <v>9382</v>
      </c>
      <c r="B109" s="1" t="s">
        <v>6838</v>
      </c>
      <c r="C109" s="1" t="s">
        <v>14</v>
      </c>
      <c r="D109" s="1" t="s">
        <v>10649</v>
      </c>
      <c r="E109" s="1"/>
      <c r="F109" s="9"/>
    </row>
    <row r="110" spans="1:6" ht="15.75" thickBot="1" x14ac:dyDescent="0.3">
      <c r="A110" s="10" t="s">
        <v>9383</v>
      </c>
      <c r="B110" s="11" t="s">
        <v>9184</v>
      </c>
      <c r="C110" s="11" t="s">
        <v>4</v>
      </c>
      <c r="D110" s="11" t="s">
        <v>10649</v>
      </c>
      <c r="E110" s="11"/>
      <c r="F110" s="12"/>
    </row>
    <row r="111" spans="1:6" x14ac:dyDescent="0.25">
      <c r="A111" s="13" t="s">
        <v>9384</v>
      </c>
      <c r="B111" s="2" t="s">
        <v>9385</v>
      </c>
      <c r="C111" s="2" t="s">
        <v>14</v>
      </c>
      <c r="D111" s="2"/>
      <c r="E111" s="2"/>
      <c r="F111" s="14"/>
    </row>
    <row r="112" spans="1:6" x14ac:dyDescent="0.25">
      <c r="A112" s="8" t="s">
        <v>9386</v>
      </c>
      <c r="B112" s="1" t="s">
        <v>9387</v>
      </c>
      <c r="C112" s="1" t="s">
        <v>7</v>
      </c>
      <c r="D112" s="1"/>
      <c r="E112" s="1"/>
      <c r="F112" s="9"/>
    </row>
    <row r="113" spans="1:6" x14ac:dyDescent="0.25">
      <c r="A113" s="8" t="s">
        <v>9388</v>
      </c>
      <c r="B113" s="1" t="s">
        <v>9389</v>
      </c>
      <c r="C113" s="1" t="s">
        <v>27</v>
      </c>
      <c r="D113" s="1"/>
      <c r="E113" s="1"/>
      <c r="F113" s="9"/>
    </row>
    <row r="114" spans="1:6" x14ac:dyDescent="0.25">
      <c r="A114" s="8" t="s">
        <v>9390</v>
      </c>
      <c r="B114" s="1" t="s">
        <v>9391</v>
      </c>
      <c r="C114" s="1" t="s">
        <v>7</v>
      </c>
      <c r="D114" s="1"/>
      <c r="E114" s="1"/>
      <c r="F114" s="9"/>
    </row>
    <row r="115" spans="1:6" x14ac:dyDescent="0.25">
      <c r="A115" s="8" t="s">
        <v>9392</v>
      </c>
      <c r="B115" s="1" t="s">
        <v>9393</v>
      </c>
      <c r="C115" s="1" t="s">
        <v>1</v>
      </c>
      <c r="D115" s="1"/>
      <c r="E115" s="1"/>
      <c r="F115" s="9"/>
    </row>
    <row r="116" spans="1:6" x14ac:dyDescent="0.25">
      <c r="A116" s="8" t="s">
        <v>9394</v>
      </c>
      <c r="B116" s="1" t="s">
        <v>9395</v>
      </c>
      <c r="C116" s="1" t="s">
        <v>7</v>
      </c>
      <c r="D116" s="1"/>
      <c r="E116" s="1"/>
      <c r="F116" s="9"/>
    </row>
    <row r="117" spans="1:6" x14ac:dyDescent="0.25">
      <c r="A117" s="8" t="s">
        <v>9396</v>
      </c>
      <c r="B117" s="1" t="s">
        <v>9397</v>
      </c>
      <c r="C117" s="1" t="s">
        <v>7</v>
      </c>
      <c r="D117" s="1"/>
      <c r="E117" s="1"/>
      <c r="F117" s="9"/>
    </row>
    <row r="118" spans="1:6" x14ac:dyDescent="0.25">
      <c r="A118" s="8" t="s">
        <v>9398</v>
      </c>
      <c r="B118" s="1" t="s">
        <v>9399</v>
      </c>
      <c r="C118" s="1" t="s">
        <v>7</v>
      </c>
      <c r="D118" s="1"/>
      <c r="E118" s="1"/>
      <c r="F118" s="9"/>
    </row>
    <row r="119" spans="1:6" x14ac:dyDescent="0.25">
      <c r="A119" s="8" t="s">
        <v>9400</v>
      </c>
      <c r="B119" s="1" t="s">
        <v>9401</v>
      </c>
      <c r="C119" s="1" t="s">
        <v>7</v>
      </c>
      <c r="D119" s="1"/>
      <c r="E119" s="1"/>
      <c r="F119" s="9"/>
    </row>
    <row r="120" spans="1:6" x14ac:dyDescent="0.25">
      <c r="A120" s="8" t="s">
        <v>9402</v>
      </c>
      <c r="B120" s="1" t="s">
        <v>9403</v>
      </c>
      <c r="C120" s="1" t="s">
        <v>7</v>
      </c>
      <c r="D120" s="1"/>
      <c r="E120" s="1"/>
      <c r="F120" s="9"/>
    </row>
    <row r="121" spans="1:6" x14ac:dyDescent="0.25">
      <c r="A121" s="8" t="s">
        <v>9404</v>
      </c>
      <c r="B121" s="1" t="s">
        <v>9405</v>
      </c>
      <c r="C121" s="1" t="s">
        <v>7</v>
      </c>
      <c r="D121" s="1"/>
      <c r="E121" s="1"/>
      <c r="F121" s="9"/>
    </row>
    <row r="122" spans="1:6" x14ac:dyDescent="0.25">
      <c r="A122" s="8" t="s">
        <v>9406</v>
      </c>
      <c r="B122" s="1" t="s">
        <v>9407</v>
      </c>
      <c r="C122" s="1" t="s">
        <v>7</v>
      </c>
      <c r="D122" s="1"/>
      <c r="E122" s="1"/>
      <c r="F122" s="9"/>
    </row>
    <row r="123" spans="1:6" x14ac:dyDescent="0.25">
      <c r="A123" s="8" t="s">
        <v>9408</v>
      </c>
      <c r="B123" s="1" t="s">
        <v>9409</v>
      </c>
      <c r="C123" s="1" t="s">
        <v>7</v>
      </c>
      <c r="D123" s="1"/>
      <c r="E123" s="1"/>
      <c r="F123" s="9"/>
    </row>
    <row r="124" spans="1:6" x14ac:dyDescent="0.25">
      <c r="A124" s="8" t="s">
        <v>9410</v>
      </c>
      <c r="B124" s="1" t="s">
        <v>9411</v>
      </c>
      <c r="C124" s="1" t="s">
        <v>7</v>
      </c>
      <c r="D124" s="1"/>
      <c r="E124" s="1"/>
      <c r="F124" s="9"/>
    </row>
    <row r="125" spans="1:6" x14ac:dyDescent="0.25">
      <c r="A125" s="8" t="s">
        <v>9412</v>
      </c>
      <c r="B125" s="1" t="s">
        <v>9413</v>
      </c>
      <c r="C125" s="1" t="s">
        <v>7</v>
      </c>
      <c r="D125" s="1"/>
      <c r="E125" s="1"/>
      <c r="F125" s="9"/>
    </row>
    <row r="126" spans="1:6" x14ac:dyDescent="0.25">
      <c r="A126" s="8" t="s">
        <v>9414</v>
      </c>
      <c r="B126" s="1" t="s">
        <v>9415</v>
      </c>
      <c r="C126" s="1" t="s">
        <v>27</v>
      </c>
      <c r="D126" s="1"/>
      <c r="E126" s="1"/>
      <c r="F126" s="9"/>
    </row>
    <row r="127" spans="1:6" x14ac:dyDescent="0.25">
      <c r="A127" s="8" t="s">
        <v>9416</v>
      </c>
      <c r="B127" s="1" t="s">
        <v>9417</v>
      </c>
      <c r="C127" s="1" t="s">
        <v>27</v>
      </c>
      <c r="D127" s="1"/>
      <c r="E127" s="1"/>
      <c r="F127" s="9"/>
    </row>
    <row r="128" spans="1:6" x14ac:dyDescent="0.25">
      <c r="A128" s="8" t="s">
        <v>9418</v>
      </c>
      <c r="B128" s="1" t="s">
        <v>9419</v>
      </c>
      <c r="C128" s="1" t="s">
        <v>4</v>
      </c>
      <c r="D128" s="1"/>
      <c r="E128" s="1"/>
      <c r="F128" s="9"/>
    </row>
    <row r="129" spans="1:6" x14ac:dyDescent="0.25">
      <c r="A129" s="8" t="s">
        <v>9420</v>
      </c>
      <c r="B129" s="1" t="s">
        <v>9421</v>
      </c>
      <c r="C129" s="1" t="s">
        <v>14</v>
      </c>
      <c r="D129" s="1"/>
      <c r="E129" s="1"/>
      <c r="F129" s="9"/>
    </row>
    <row r="130" spans="1:6" x14ac:dyDescent="0.25">
      <c r="A130" s="8" t="s">
        <v>9422</v>
      </c>
      <c r="B130" s="1" t="s">
        <v>9423</v>
      </c>
      <c r="C130" s="1" t="s">
        <v>7</v>
      </c>
      <c r="D130" s="1"/>
      <c r="E130" s="1"/>
      <c r="F130" s="9"/>
    </row>
    <row r="131" spans="1:6" x14ac:dyDescent="0.25">
      <c r="A131" s="8" t="s">
        <v>9424</v>
      </c>
      <c r="B131" s="1" t="s">
        <v>9425</v>
      </c>
      <c r="C131" s="1" t="s">
        <v>4</v>
      </c>
      <c r="D131" s="1"/>
      <c r="E131" s="1"/>
      <c r="F131" s="9"/>
    </row>
    <row r="132" spans="1:6" x14ac:dyDescent="0.25">
      <c r="A132" s="8" t="s">
        <v>9426</v>
      </c>
      <c r="B132" s="1" t="s">
        <v>9427</v>
      </c>
      <c r="C132" s="1" t="s">
        <v>7</v>
      </c>
      <c r="D132" s="1"/>
      <c r="E132" s="1"/>
      <c r="F132" s="9"/>
    </row>
    <row r="133" spans="1:6" x14ac:dyDescent="0.25">
      <c r="A133" s="8" t="s">
        <v>9428</v>
      </c>
      <c r="B133" s="1" t="s">
        <v>9429</v>
      </c>
      <c r="C133" s="1" t="s">
        <v>14</v>
      </c>
      <c r="D133" s="1"/>
      <c r="E133" s="1"/>
      <c r="F133" s="9"/>
    </row>
    <row r="134" spans="1:6" x14ac:dyDescent="0.25">
      <c r="A134" s="8" t="s">
        <v>9430</v>
      </c>
      <c r="B134" s="1" t="s">
        <v>9431</v>
      </c>
      <c r="C134" s="1" t="s">
        <v>7</v>
      </c>
      <c r="D134" s="1"/>
      <c r="E134" s="1"/>
      <c r="F134" s="9"/>
    </row>
    <row r="135" spans="1:6" x14ac:dyDescent="0.25">
      <c r="A135" s="8" t="s">
        <v>9432</v>
      </c>
      <c r="B135" s="1" t="s">
        <v>9433</v>
      </c>
      <c r="C135" s="1" t="s">
        <v>7</v>
      </c>
      <c r="D135" s="1"/>
      <c r="E135" s="1"/>
      <c r="F135" s="9"/>
    </row>
    <row r="136" spans="1:6" x14ac:dyDescent="0.25">
      <c r="A136" s="8" t="s">
        <v>9434</v>
      </c>
      <c r="B136" s="1" t="s">
        <v>9435</v>
      </c>
      <c r="C136" s="1" t="s">
        <v>7</v>
      </c>
      <c r="D136" s="1"/>
      <c r="E136" s="1"/>
      <c r="F136" s="9"/>
    </row>
    <row r="137" spans="1:6" x14ac:dyDescent="0.25">
      <c r="A137" s="8" t="s">
        <v>9436</v>
      </c>
      <c r="B137" s="1" t="s">
        <v>9437</v>
      </c>
      <c r="C137" s="1" t="s">
        <v>4</v>
      </c>
      <c r="D137" s="1"/>
      <c r="E137" s="1"/>
      <c r="F137" s="9"/>
    </row>
    <row r="138" spans="1:6" x14ac:dyDescent="0.25">
      <c r="A138" s="8" t="s">
        <v>9438</v>
      </c>
      <c r="B138" s="1" t="s">
        <v>9439</v>
      </c>
      <c r="C138" s="1" t="s">
        <v>27</v>
      </c>
      <c r="D138" s="1"/>
      <c r="E138" s="1"/>
      <c r="F138" s="9"/>
    </row>
    <row r="139" spans="1:6" x14ac:dyDescent="0.25">
      <c r="A139" s="8" t="s">
        <v>9440</v>
      </c>
      <c r="B139" s="1" t="s">
        <v>9441</v>
      </c>
      <c r="C139" s="1" t="s">
        <v>7</v>
      </c>
      <c r="D139" s="1"/>
      <c r="E139" s="1"/>
      <c r="F139" s="9"/>
    </row>
    <row r="140" spans="1:6" x14ac:dyDescent="0.25">
      <c r="A140" s="8" t="s">
        <v>9442</v>
      </c>
      <c r="B140" s="1" t="s">
        <v>9443</v>
      </c>
      <c r="C140" s="1" t="s">
        <v>27</v>
      </c>
      <c r="D140" s="1"/>
      <c r="E140" s="1"/>
      <c r="F140" s="9"/>
    </row>
    <row r="141" spans="1:6" x14ac:dyDescent="0.25">
      <c r="A141" s="8" t="s">
        <v>9444</v>
      </c>
      <c r="B141" s="1" t="s">
        <v>9445</v>
      </c>
      <c r="C141" s="1" t="s">
        <v>14</v>
      </c>
      <c r="D141" s="1"/>
      <c r="E141" s="1"/>
      <c r="F141" s="9"/>
    </row>
    <row r="142" spans="1:6" x14ac:dyDescent="0.25">
      <c r="A142" s="8" t="s">
        <v>9446</v>
      </c>
      <c r="B142" s="1" t="s">
        <v>9447</v>
      </c>
      <c r="C142" s="1" t="s">
        <v>4</v>
      </c>
      <c r="D142" s="1"/>
      <c r="E142" s="1"/>
      <c r="F142" s="9"/>
    </row>
    <row r="143" spans="1:6" x14ac:dyDescent="0.25">
      <c r="A143" s="8" t="s">
        <v>9448</v>
      </c>
      <c r="B143" s="1" t="s">
        <v>9449</v>
      </c>
      <c r="C143" s="1" t="s">
        <v>7</v>
      </c>
      <c r="D143" s="1"/>
      <c r="E143" s="1"/>
      <c r="F143" s="9"/>
    </row>
    <row r="144" spans="1:6" x14ac:dyDescent="0.25">
      <c r="A144" s="8" t="s">
        <v>9450</v>
      </c>
      <c r="B144" s="1" t="s">
        <v>9451</v>
      </c>
      <c r="C144" s="1" t="s">
        <v>14</v>
      </c>
      <c r="D144" s="1"/>
      <c r="E144" s="1"/>
      <c r="F144" s="9"/>
    </row>
    <row r="145" spans="1:6" x14ac:dyDescent="0.25">
      <c r="A145" s="8" t="s">
        <v>9452</v>
      </c>
      <c r="B145" s="1" t="s">
        <v>9453</v>
      </c>
      <c r="C145" s="1" t="s">
        <v>4</v>
      </c>
      <c r="D145" s="1"/>
      <c r="E145" s="1"/>
      <c r="F145" s="9"/>
    </row>
    <row r="146" spans="1:6" x14ac:dyDescent="0.25">
      <c r="A146" s="8" t="s">
        <v>9454</v>
      </c>
      <c r="B146" s="1" t="s">
        <v>9455</v>
      </c>
      <c r="C146" s="1" t="s">
        <v>7</v>
      </c>
      <c r="D146" s="1"/>
      <c r="E146" s="1"/>
      <c r="F146" s="9"/>
    </row>
    <row r="147" spans="1:6" x14ac:dyDescent="0.25">
      <c r="A147" s="8" t="s">
        <v>9456</v>
      </c>
      <c r="B147" s="1" t="s">
        <v>9457</v>
      </c>
      <c r="C147" s="1" t="s">
        <v>7</v>
      </c>
      <c r="D147" s="1"/>
      <c r="E147" s="1"/>
      <c r="F147" s="9"/>
    </row>
    <row r="148" spans="1:6" x14ac:dyDescent="0.25">
      <c r="A148" s="8" t="s">
        <v>9458</v>
      </c>
      <c r="B148" s="1" t="s">
        <v>9459</v>
      </c>
      <c r="C148" s="1" t="s">
        <v>27</v>
      </c>
      <c r="D148" s="1"/>
      <c r="E148" s="1"/>
      <c r="F148" s="9"/>
    </row>
    <row r="149" spans="1:6" x14ac:dyDescent="0.25">
      <c r="A149" s="8" t="s">
        <v>9460</v>
      </c>
      <c r="B149" s="1" t="s">
        <v>9461</v>
      </c>
      <c r="C149" s="1" t="s">
        <v>7</v>
      </c>
      <c r="D149" s="1"/>
      <c r="E149" s="1"/>
      <c r="F149" s="9"/>
    </row>
    <row r="150" spans="1:6" x14ac:dyDescent="0.25">
      <c r="A150" s="8" t="s">
        <v>9462</v>
      </c>
      <c r="B150" s="1" t="s">
        <v>9463</v>
      </c>
      <c r="C150" s="1" t="s">
        <v>14</v>
      </c>
      <c r="D150" s="1"/>
      <c r="E150" s="1"/>
      <c r="F150" s="9"/>
    </row>
    <row r="151" spans="1:6" x14ac:dyDescent="0.25">
      <c r="A151" s="8" t="s">
        <v>9464</v>
      </c>
      <c r="B151" s="1" t="s">
        <v>9465</v>
      </c>
      <c r="C151" s="1" t="s">
        <v>1</v>
      </c>
      <c r="D151" s="1"/>
      <c r="E151" s="1"/>
      <c r="F151" s="9"/>
    </row>
    <row r="152" spans="1:6" x14ac:dyDescent="0.25">
      <c r="A152" s="8" t="s">
        <v>9464</v>
      </c>
      <c r="B152" s="1" t="s">
        <v>9465</v>
      </c>
      <c r="C152" s="1" t="s">
        <v>4139</v>
      </c>
      <c r="D152" s="1"/>
      <c r="E152" s="1"/>
      <c r="F152" s="9"/>
    </row>
    <row r="153" spans="1:6" x14ac:dyDescent="0.25">
      <c r="A153" s="8" t="s">
        <v>9466</v>
      </c>
      <c r="B153" s="1" t="s">
        <v>9467</v>
      </c>
      <c r="C153" s="1" t="s">
        <v>7</v>
      </c>
      <c r="D153" s="1"/>
      <c r="E153" s="1"/>
      <c r="F153" s="9"/>
    </row>
    <row r="154" spans="1:6" x14ac:dyDescent="0.25">
      <c r="A154" s="8" t="s">
        <v>9468</v>
      </c>
      <c r="B154" s="1" t="s">
        <v>9469</v>
      </c>
      <c r="C154" s="1" t="s">
        <v>7</v>
      </c>
      <c r="D154" s="1"/>
      <c r="E154" s="1"/>
      <c r="F154" s="9"/>
    </row>
    <row r="155" spans="1:6" x14ac:dyDescent="0.25">
      <c r="A155" s="8" t="s">
        <v>9470</v>
      </c>
      <c r="B155" s="1" t="s">
        <v>9471</v>
      </c>
      <c r="C155" s="1" t="s">
        <v>7</v>
      </c>
      <c r="D155" s="1"/>
      <c r="E155" s="1"/>
      <c r="F155" s="9"/>
    </row>
    <row r="156" spans="1:6" x14ac:dyDescent="0.25">
      <c r="A156" s="8" t="s">
        <v>9472</v>
      </c>
      <c r="B156" s="1" t="s">
        <v>9473</v>
      </c>
      <c r="C156" s="1" t="s">
        <v>7</v>
      </c>
      <c r="D156" s="1"/>
      <c r="E156" s="1"/>
      <c r="F156" s="9"/>
    </row>
    <row r="157" spans="1:6" x14ac:dyDescent="0.25">
      <c r="A157" s="8" t="s">
        <v>9474</v>
      </c>
      <c r="B157" s="1" t="s">
        <v>9475</v>
      </c>
      <c r="C157" s="1" t="s">
        <v>27</v>
      </c>
      <c r="D157" s="1"/>
      <c r="E157" s="1"/>
      <c r="F157" s="9"/>
    </row>
    <row r="158" spans="1:6" x14ac:dyDescent="0.25">
      <c r="A158" s="8" t="s">
        <v>9476</v>
      </c>
      <c r="B158" s="1" t="s">
        <v>9477</v>
      </c>
      <c r="C158" s="1" t="s">
        <v>4</v>
      </c>
      <c r="D158" s="1"/>
      <c r="E158" s="1"/>
      <c r="F158" s="9"/>
    </row>
    <row r="159" spans="1:6" x14ac:dyDescent="0.25">
      <c r="A159" s="8" t="s">
        <v>9476</v>
      </c>
      <c r="B159" s="1" t="s">
        <v>9477</v>
      </c>
      <c r="C159" s="1" t="s">
        <v>2618</v>
      </c>
      <c r="D159" s="1"/>
      <c r="E159" s="1"/>
      <c r="F159" s="9"/>
    </row>
    <row r="160" spans="1:6" x14ac:dyDescent="0.25">
      <c r="A160" s="8" t="s">
        <v>9478</v>
      </c>
      <c r="B160" s="1" t="s">
        <v>9479</v>
      </c>
      <c r="C160" s="1" t="s">
        <v>4</v>
      </c>
      <c r="D160" s="1"/>
      <c r="E160" s="1"/>
      <c r="F160" s="9"/>
    </row>
    <row r="161" spans="1:6" x14ac:dyDescent="0.25">
      <c r="A161" s="8" t="s">
        <v>9478</v>
      </c>
      <c r="B161" s="1" t="s">
        <v>9479</v>
      </c>
      <c r="C161" s="1" t="s">
        <v>2618</v>
      </c>
      <c r="D161" s="1"/>
      <c r="E161" s="1"/>
      <c r="F161" s="9"/>
    </row>
    <row r="162" spans="1:6" x14ac:dyDescent="0.25">
      <c r="A162" s="8" t="s">
        <v>9480</v>
      </c>
      <c r="B162" s="1" t="s">
        <v>9481</v>
      </c>
      <c r="C162" s="1" t="s">
        <v>27</v>
      </c>
      <c r="D162" s="1"/>
      <c r="E162" s="1"/>
      <c r="F162" s="9"/>
    </row>
    <row r="163" spans="1:6" x14ac:dyDescent="0.25">
      <c r="A163" s="8" t="s">
        <v>9480</v>
      </c>
      <c r="B163" s="1" t="s">
        <v>9481</v>
      </c>
      <c r="C163" s="1" t="s">
        <v>2618</v>
      </c>
      <c r="D163" s="1"/>
      <c r="E163" s="1"/>
      <c r="F163" s="9"/>
    </row>
    <row r="164" spans="1:6" x14ac:dyDescent="0.25">
      <c r="A164" s="8" t="s">
        <v>9482</v>
      </c>
      <c r="B164" s="1" t="s">
        <v>9483</v>
      </c>
      <c r="C164" s="1" t="s">
        <v>27</v>
      </c>
      <c r="D164" s="1"/>
      <c r="E164" s="1"/>
      <c r="F164" s="9"/>
    </row>
    <row r="165" spans="1:6" x14ac:dyDescent="0.25">
      <c r="A165" s="8" t="s">
        <v>9484</v>
      </c>
      <c r="B165" s="1" t="s">
        <v>9485</v>
      </c>
      <c r="C165" s="1" t="s">
        <v>27</v>
      </c>
      <c r="D165" s="1"/>
      <c r="E165" s="1"/>
      <c r="F165" s="9"/>
    </row>
    <row r="166" spans="1:6" x14ac:dyDescent="0.25">
      <c r="A166" s="8" t="s">
        <v>9486</v>
      </c>
      <c r="B166" s="1" t="s">
        <v>9487</v>
      </c>
      <c r="C166" s="1" t="s">
        <v>7</v>
      </c>
      <c r="D166" s="1"/>
      <c r="E166" s="1"/>
      <c r="F166" s="9"/>
    </row>
    <row r="167" spans="1:6" x14ac:dyDescent="0.25">
      <c r="A167" s="8" t="s">
        <v>9488</v>
      </c>
      <c r="B167" s="1" t="s">
        <v>9489</v>
      </c>
      <c r="C167" s="1" t="s">
        <v>4</v>
      </c>
      <c r="D167" s="1"/>
      <c r="E167" s="1"/>
      <c r="F167" s="9"/>
    </row>
    <row r="168" spans="1:6" x14ac:dyDescent="0.25">
      <c r="A168" s="8" t="s">
        <v>9490</v>
      </c>
      <c r="B168" s="1" t="s">
        <v>9491</v>
      </c>
      <c r="C168" s="1" t="s">
        <v>27</v>
      </c>
      <c r="D168" s="1"/>
      <c r="E168" s="1"/>
      <c r="F168" s="9"/>
    </row>
    <row r="169" spans="1:6" x14ac:dyDescent="0.25">
      <c r="A169" s="8" t="s">
        <v>9492</v>
      </c>
      <c r="B169" s="1" t="s">
        <v>9493</v>
      </c>
      <c r="C169" s="1" t="s">
        <v>4</v>
      </c>
      <c r="D169" s="1"/>
      <c r="E169" s="1"/>
      <c r="F169" s="9"/>
    </row>
    <row r="170" spans="1:6" x14ac:dyDescent="0.25">
      <c r="A170" s="8" t="s">
        <v>9492</v>
      </c>
      <c r="B170" s="1" t="s">
        <v>9493</v>
      </c>
      <c r="C170" s="1" t="s">
        <v>2618</v>
      </c>
      <c r="D170" s="1"/>
      <c r="E170" s="1"/>
      <c r="F170" s="9"/>
    </row>
    <row r="171" spans="1:6" x14ac:dyDescent="0.25">
      <c r="A171" s="8" t="s">
        <v>9494</v>
      </c>
      <c r="B171" s="1" t="s">
        <v>9495</v>
      </c>
      <c r="C171" s="1" t="s">
        <v>14</v>
      </c>
      <c r="D171" s="1"/>
      <c r="E171" s="1"/>
      <c r="F171" s="9"/>
    </row>
    <row r="172" spans="1:6" x14ac:dyDescent="0.25">
      <c r="A172" s="8" t="s">
        <v>9496</v>
      </c>
      <c r="B172" s="1" t="s">
        <v>9497</v>
      </c>
      <c r="C172" s="1" t="s">
        <v>1</v>
      </c>
      <c r="D172" s="1"/>
      <c r="E172" s="1"/>
      <c r="F172" s="9"/>
    </row>
    <row r="173" spans="1:6" x14ac:dyDescent="0.25">
      <c r="A173" s="8" t="s">
        <v>9498</v>
      </c>
      <c r="B173" s="1" t="s">
        <v>9499</v>
      </c>
      <c r="C173" s="1" t="s">
        <v>1</v>
      </c>
      <c r="D173" s="1"/>
      <c r="E173" s="1"/>
      <c r="F173" s="9"/>
    </row>
    <row r="174" spans="1:6" x14ac:dyDescent="0.25">
      <c r="A174" s="8" t="s">
        <v>9500</v>
      </c>
      <c r="B174" s="1" t="s">
        <v>9501</v>
      </c>
      <c r="C174" s="1" t="s">
        <v>27</v>
      </c>
      <c r="D174" s="1"/>
      <c r="E174" s="1"/>
      <c r="F174" s="9"/>
    </row>
    <row r="175" spans="1:6" x14ac:dyDescent="0.25">
      <c r="A175" s="8" t="s">
        <v>9502</v>
      </c>
      <c r="B175" s="1" t="s">
        <v>9503</v>
      </c>
      <c r="C175" s="1" t="s">
        <v>4</v>
      </c>
      <c r="D175" s="1"/>
      <c r="E175" s="1"/>
      <c r="F175" s="9"/>
    </row>
    <row r="176" spans="1:6" x14ac:dyDescent="0.25">
      <c r="A176" s="8" t="s">
        <v>9502</v>
      </c>
      <c r="B176" s="1" t="s">
        <v>9503</v>
      </c>
      <c r="C176" s="1" t="s">
        <v>2618</v>
      </c>
      <c r="D176" s="1"/>
      <c r="E176" s="1"/>
      <c r="F176" s="9"/>
    </row>
    <row r="177" spans="1:6" x14ac:dyDescent="0.25">
      <c r="A177" s="8" t="s">
        <v>9504</v>
      </c>
      <c r="B177" s="1" t="s">
        <v>9505</v>
      </c>
      <c r="C177" s="1" t="s">
        <v>27</v>
      </c>
      <c r="D177" s="1"/>
      <c r="E177" s="1"/>
      <c r="F177" s="9"/>
    </row>
    <row r="178" spans="1:6" x14ac:dyDescent="0.25">
      <c r="A178" s="8" t="s">
        <v>9506</v>
      </c>
      <c r="B178" s="1" t="s">
        <v>9507</v>
      </c>
      <c r="C178" s="1" t="s">
        <v>7</v>
      </c>
      <c r="D178" s="1"/>
      <c r="E178" s="1"/>
      <c r="F178" s="9"/>
    </row>
    <row r="179" spans="1:6" x14ac:dyDescent="0.25">
      <c r="A179" s="8" t="s">
        <v>9508</v>
      </c>
      <c r="B179" s="1" t="s">
        <v>9509</v>
      </c>
      <c r="C179" s="1" t="s">
        <v>7</v>
      </c>
      <c r="D179" s="1"/>
      <c r="E179" s="1"/>
      <c r="F179" s="9"/>
    </row>
    <row r="180" spans="1:6" x14ac:dyDescent="0.25">
      <c r="A180" s="8" t="s">
        <v>9510</v>
      </c>
      <c r="B180" s="1" t="s">
        <v>9511</v>
      </c>
      <c r="C180" s="1" t="s">
        <v>14</v>
      </c>
      <c r="D180" s="1"/>
      <c r="E180" s="1"/>
      <c r="F180" s="9"/>
    </row>
    <row r="181" spans="1:6" x14ac:dyDescent="0.25">
      <c r="A181" s="8" t="s">
        <v>9512</v>
      </c>
      <c r="B181" s="1" t="s">
        <v>9513</v>
      </c>
      <c r="C181" s="1" t="s">
        <v>7</v>
      </c>
      <c r="D181" s="1"/>
      <c r="E181" s="1"/>
      <c r="F181" s="9"/>
    </row>
    <row r="182" spans="1:6" x14ac:dyDescent="0.25">
      <c r="A182" s="8" t="s">
        <v>9514</v>
      </c>
      <c r="B182" s="1" t="s">
        <v>9515</v>
      </c>
      <c r="C182" s="1" t="s">
        <v>27</v>
      </c>
      <c r="D182" s="1"/>
      <c r="E182" s="1"/>
      <c r="F182" s="9"/>
    </row>
    <row r="183" spans="1:6" x14ac:dyDescent="0.25">
      <c r="A183" s="8" t="s">
        <v>9516</v>
      </c>
      <c r="B183" s="1" t="s">
        <v>9517</v>
      </c>
      <c r="C183" s="1" t="s">
        <v>27</v>
      </c>
      <c r="D183" s="1"/>
      <c r="E183" s="1"/>
      <c r="F183" s="9"/>
    </row>
    <row r="184" spans="1:6" x14ac:dyDescent="0.25">
      <c r="A184" s="8" t="s">
        <v>9518</v>
      </c>
      <c r="B184" s="1" t="s">
        <v>9519</v>
      </c>
      <c r="C184" s="1" t="s">
        <v>27</v>
      </c>
      <c r="D184" s="1"/>
      <c r="E184" s="1"/>
      <c r="F184" s="9"/>
    </row>
    <row r="185" spans="1:6" x14ac:dyDescent="0.25">
      <c r="A185" s="8" t="s">
        <v>9520</v>
      </c>
      <c r="B185" s="1" t="s">
        <v>9521</v>
      </c>
      <c r="C185" s="1" t="s">
        <v>7</v>
      </c>
      <c r="D185" s="1"/>
      <c r="E185" s="1"/>
      <c r="F185" s="9"/>
    </row>
    <row r="186" spans="1:6" x14ac:dyDescent="0.25">
      <c r="A186" s="8" t="s">
        <v>9522</v>
      </c>
      <c r="B186" s="1" t="s">
        <v>9523</v>
      </c>
      <c r="C186" s="1" t="s">
        <v>7</v>
      </c>
      <c r="D186" s="1"/>
      <c r="E186" s="1"/>
      <c r="F186" s="9"/>
    </row>
    <row r="187" spans="1:6" x14ac:dyDescent="0.25">
      <c r="A187" s="8" t="s">
        <v>9524</v>
      </c>
      <c r="B187" s="1" t="s">
        <v>9525</v>
      </c>
      <c r="C187" s="1" t="s">
        <v>1</v>
      </c>
      <c r="D187" s="1"/>
      <c r="E187" s="1"/>
      <c r="F187" s="9"/>
    </row>
    <row r="188" spans="1:6" x14ac:dyDescent="0.25">
      <c r="A188" s="8" t="s">
        <v>9526</v>
      </c>
      <c r="B188" s="1" t="s">
        <v>9527</v>
      </c>
      <c r="C188" s="1" t="s">
        <v>7</v>
      </c>
      <c r="D188" s="1"/>
      <c r="E188" s="1"/>
      <c r="F188" s="9"/>
    </row>
    <row r="189" spans="1:6" x14ac:dyDescent="0.25">
      <c r="A189" s="8" t="s">
        <v>9528</v>
      </c>
      <c r="B189" s="1" t="s">
        <v>9529</v>
      </c>
      <c r="C189" s="1" t="s">
        <v>7</v>
      </c>
      <c r="D189" s="1"/>
      <c r="E189" s="1"/>
      <c r="F189" s="9"/>
    </row>
    <row r="190" spans="1:6" x14ac:dyDescent="0.25">
      <c r="A190" s="8" t="s">
        <v>9530</v>
      </c>
      <c r="B190" s="1" t="s">
        <v>9531</v>
      </c>
      <c r="C190" s="1" t="s">
        <v>7</v>
      </c>
      <c r="D190" s="1"/>
      <c r="E190" s="1"/>
      <c r="F190" s="9"/>
    </row>
    <row r="191" spans="1:6" x14ac:dyDescent="0.25">
      <c r="A191" s="8" t="s">
        <v>9532</v>
      </c>
      <c r="B191" s="1" t="s">
        <v>9533</v>
      </c>
      <c r="C191" s="1" t="s">
        <v>27</v>
      </c>
      <c r="D191" s="1"/>
      <c r="E191" s="1"/>
      <c r="F191" s="9"/>
    </row>
    <row r="192" spans="1:6" x14ac:dyDescent="0.25">
      <c r="A192" s="8" t="s">
        <v>9534</v>
      </c>
      <c r="B192" s="1" t="s">
        <v>9535</v>
      </c>
      <c r="C192" s="1" t="s">
        <v>7</v>
      </c>
      <c r="D192" s="1"/>
      <c r="E192" s="1"/>
      <c r="F192" s="9"/>
    </row>
    <row r="193" spans="1:6" x14ac:dyDescent="0.25">
      <c r="A193" s="8" t="s">
        <v>9536</v>
      </c>
      <c r="B193" s="1" t="s">
        <v>9537</v>
      </c>
      <c r="C193" s="1" t="s">
        <v>1</v>
      </c>
      <c r="D193" s="1"/>
      <c r="E193" s="1"/>
      <c r="F193" s="9"/>
    </row>
    <row r="194" spans="1:6" x14ac:dyDescent="0.25">
      <c r="A194" s="8" t="s">
        <v>9538</v>
      </c>
      <c r="B194" s="1" t="s">
        <v>9539</v>
      </c>
      <c r="C194" s="1" t="s">
        <v>7</v>
      </c>
      <c r="D194" s="1"/>
      <c r="E194" s="1"/>
      <c r="F194" s="9"/>
    </row>
    <row r="195" spans="1:6" x14ac:dyDescent="0.25">
      <c r="A195" s="8" t="s">
        <v>9540</v>
      </c>
      <c r="B195" s="1" t="s">
        <v>9541</v>
      </c>
      <c r="C195" s="1" t="s">
        <v>14</v>
      </c>
      <c r="D195" s="1"/>
      <c r="E195" s="1"/>
      <c r="F195" s="9"/>
    </row>
    <row r="196" spans="1:6" x14ac:dyDescent="0.25">
      <c r="A196" s="8" t="s">
        <v>9542</v>
      </c>
      <c r="B196" s="1" t="s">
        <v>9543</v>
      </c>
      <c r="C196" s="1" t="s">
        <v>27</v>
      </c>
      <c r="D196" s="1"/>
      <c r="E196" s="1"/>
      <c r="F196" s="9"/>
    </row>
    <row r="197" spans="1:6" x14ac:dyDescent="0.25">
      <c r="A197" s="8" t="s">
        <v>9544</v>
      </c>
      <c r="B197" s="1" t="s">
        <v>9545</v>
      </c>
      <c r="C197" s="1" t="s">
        <v>7</v>
      </c>
      <c r="D197" s="1"/>
      <c r="E197" s="1"/>
      <c r="F197" s="9"/>
    </row>
    <row r="198" spans="1:6" x14ac:dyDescent="0.25">
      <c r="A198" s="8" t="s">
        <v>9546</v>
      </c>
      <c r="B198" s="1" t="s">
        <v>9547</v>
      </c>
      <c r="C198" s="1" t="s">
        <v>27</v>
      </c>
      <c r="D198" s="1"/>
      <c r="E198" s="1"/>
      <c r="F198" s="9"/>
    </row>
    <row r="199" spans="1:6" x14ac:dyDescent="0.25">
      <c r="A199" s="8" t="s">
        <v>9548</v>
      </c>
      <c r="B199" s="1" t="s">
        <v>9549</v>
      </c>
      <c r="C199" s="1" t="s">
        <v>7</v>
      </c>
      <c r="D199" s="1"/>
      <c r="E199" s="1"/>
      <c r="F199" s="9"/>
    </row>
    <row r="200" spans="1:6" x14ac:dyDescent="0.25">
      <c r="A200" s="8" t="s">
        <v>9550</v>
      </c>
      <c r="B200" s="1" t="s">
        <v>9551</v>
      </c>
      <c r="C200" s="1" t="s">
        <v>14</v>
      </c>
      <c r="D200" s="1"/>
      <c r="E200" s="1"/>
      <c r="F200" s="9"/>
    </row>
    <row r="201" spans="1:6" x14ac:dyDescent="0.25">
      <c r="A201" s="8" t="s">
        <v>9552</v>
      </c>
      <c r="B201" s="1" t="s">
        <v>9553</v>
      </c>
      <c r="C201" s="1" t="s">
        <v>27</v>
      </c>
      <c r="D201" s="1"/>
      <c r="E201" s="1"/>
      <c r="F201" s="9"/>
    </row>
    <row r="202" spans="1:6" x14ac:dyDescent="0.25">
      <c r="A202" s="8" t="s">
        <v>9554</v>
      </c>
      <c r="B202" s="1" t="s">
        <v>9555</v>
      </c>
      <c r="C202" s="1" t="s">
        <v>14</v>
      </c>
      <c r="D202" s="1"/>
      <c r="E202" s="1"/>
      <c r="F202" s="9"/>
    </row>
    <row r="203" spans="1:6" x14ac:dyDescent="0.25">
      <c r="A203" s="8" t="s">
        <v>9556</v>
      </c>
      <c r="B203" s="1" t="s">
        <v>9557</v>
      </c>
      <c r="C203" s="1" t="s">
        <v>1</v>
      </c>
      <c r="D203" s="1"/>
      <c r="E203" s="1"/>
      <c r="F203" s="9"/>
    </row>
    <row r="204" spans="1:6" x14ac:dyDescent="0.25">
      <c r="A204" s="8" t="s">
        <v>9558</v>
      </c>
      <c r="B204" s="1" t="s">
        <v>9559</v>
      </c>
      <c r="C204" s="1" t="s">
        <v>14</v>
      </c>
      <c r="D204" s="1"/>
      <c r="E204" s="1"/>
      <c r="F204" s="9"/>
    </row>
    <row r="205" spans="1:6" x14ac:dyDescent="0.25">
      <c r="A205" s="8" t="s">
        <v>9560</v>
      </c>
      <c r="B205" s="1" t="s">
        <v>9561</v>
      </c>
      <c r="C205" s="1" t="s">
        <v>14</v>
      </c>
      <c r="D205" s="1"/>
      <c r="E205" s="1"/>
      <c r="F205" s="9"/>
    </row>
    <row r="206" spans="1:6" x14ac:dyDescent="0.25">
      <c r="A206" s="8" t="s">
        <v>9562</v>
      </c>
      <c r="B206" s="1" t="s">
        <v>9563</v>
      </c>
      <c r="C206" s="1" t="s">
        <v>1</v>
      </c>
      <c r="D206" s="1"/>
      <c r="E206" s="1"/>
      <c r="F206" s="9"/>
    </row>
    <row r="207" spans="1:6" x14ac:dyDescent="0.25">
      <c r="A207" s="8" t="s">
        <v>9564</v>
      </c>
      <c r="B207" s="1" t="s">
        <v>9565</v>
      </c>
      <c r="C207" s="1" t="s">
        <v>7</v>
      </c>
      <c r="D207" s="1"/>
      <c r="E207" s="1"/>
      <c r="F207" s="9"/>
    </row>
    <row r="208" spans="1:6" x14ac:dyDescent="0.25">
      <c r="A208" s="8" t="s">
        <v>9566</v>
      </c>
      <c r="B208" s="1" t="s">
        <v>9567</v>
      </c>
      <c r="C208" s="1" t="s">
        <v>7</v>
      </c>
      <c r="D208" s="1"/>
      <c r="E208" s="1"/>
      <c r="F208" s="9"/>
    </row>
    <row r="209" spans="1:6" x14ac:dyDescent="0.25">
      <c r="A209" s="8" t="s">
        <v>9568</v>
      </c>
      <c r="B209" s="1" t="s">
        <v>9569</v>
      </c>
      <c r="C209" s="1" t="s">
        <v>14</v>
      </c>
      <c r="D209" s="1"/>
      <c r="E209" s="1"/>
      <c r="F209" s="9"/>
    </row>
    <row r="210" spans="1:6" x14ac:dyDescent="0.25">
      <c r="A210" s="8" t="s">
        <v>9570</v>
      </c>
      <c r="B210" s="1" t="s">
        <v>9571</v>
      </c>
      <c r="C210" s="1" t="s">
        <v>7</v>
      </c>
      <c r="D210" s="1"/>
      <c r="E210" s="1"/>
      <c r="F210" s="9"/>
    </row>
    <row r="211" spans="1:6" x14ac:dyDescent="0.25">
      <c r="A211" s="8" t="s">
        <v>9572</v>
      </c>
      <c r="B211" s="1" t="s">
        <v>9573</v>
      </c>
      <c r="C211" s="1" t="s">
        <v>7</v>
      </c>
      <c r="D211" s="1"/>
      <c r="E211" s="1"/>
      <c r="F211" s="9"/>
    </row>
    <row r="212" spans="1:6" x14ac:dyDescent="0.25">
      <c r="A212" s="8" t="s">
        <v>9574</v>
      </c>
      <c r="B212" s="1" t="s">
        <v>9575</v>
      </c>
      <c r="C212" s="1" t="s">
        <v>7</v>
      </c>
      <c r="D212" s="1"/>
      <c r="E212" s="1"/>
      <c r="F212" s="9"/>
    </row>
    <row r="213" spans="1:6" x14ac:dyDescent="0.25">
      <c r="A213" s="8" t="s">
        <v>9576</v>
      </c>
      <c r="B213" s="1" t="s">
        <v>9577</v>
      </c>
      <c r="C213" s="1" t="s">
        <v>7</v>
      </c>
      <c r="D213" s="1"/>
      <c r="E213" s="1"/>
      <c r="F213" s="9"/>
    </row>
    <row r="214" spans="1:6" x14ac:dyDescent="0.25">
      <c r="A214" s="8" t="s">
        <v>9578</v>
      </c>
      <c r="B214" s="1" t="s">
        <v>9579</v>
      </c>
      <c r="C214" s="1" t="s">
        <v>7</v>
      </c>
      <c r="D214" s="1"/>
      <c r="E214" s="1"/>
      <c r="F214" s="9"/>
    </row>
    <row r="215" spans="1:6" x14ac:dyDescent="0.25">
      <c r="A215" s="8" t="s">
        <v>9580</v>
      </c>
      <c r="B215" s="1" t="s">
        <v>9581</v>
      </c>
      <c r="C215" s="1" t="s">
        <v>7</v>
      </c>
      <c r="D215" s="1"/>
      <c r="E215" s="1"/>
      <c r="F215" s="9"/>
    </row>
    <row r="216" spans="1:6" x14ac:dyDescent="0.25">
      <c r="A216" s="8" t="s">
        <v>9582</v>
      </c>
      <c r="B216" s="1" t="s">
        <v>9583</v>
      </c>
      <c r="C216" s="1" t="s">
        <v>7</v>
      </c>
      <c r="D216" s="1"/>
      <c r="E216" s="1"/>
      <c r="F216" s="9"/>
    </row>
    <row r="217" spans="1:6" x14ac:dyDescent="0.25">
      <c r="A217" s="8" t="s">
        <v>9584</v>
      </c>
      <c r="B217" s="1" t="s">
        <v>9415</v>
      </c>
      <c r="C217" s="1" t="s">
        <v>4</v>
      </c>
      <c r="D217" s="1" t="s">
        <v>10649</v>
      </c>
      <c r="E217" s="1"/>
      <c r="F217" s="9"/>
    </row>
    <row r="218" spans="1:6" x14ac:dyDescent="0.25">
      <c r="A218" s="8" t="s">
        <v>9585</v>
      </c>
      <c r="B218" s="1" t="s">
        <v>9427</v>
      </c>
      <c r="C218" s="1" t="s">
        <v>4</v>
      </c>
      <c r="D218" s="1" t="s">
        <v>10649</v>
      </c>
      <c r="E218" s="1"/>
      <c r="F218" s="9"/>
    </row>
    <row r="219" spans="1:6" x14ac:dyDescent="0.25">
      <c r="A219" s="8" t="s">
        <v>9586</v>
      </c>
      <c r="B219" s="1" t="s">
        <v>9587</v>
      </c>
      <c r="C219" s="1" t="s">
        <v>14</v>
      </c>
      <c r="D219" s="1" t="s">
        <v>10649</v>
      </c>
      <c r="E219" s="1"/>
      <c r="F219" s="9"/>
    </row>
    <row r="220" spans="1:6" x14ac:dyDescent="0.25">
      <c r="A220" s="8" t="s">
        <v>9588</v>
      </c>
      <c r="B220" s="1" t="s">
        <v>9589</v>
      </c>
      <c r="C220" s="1" t="s">
        <v>14</v>
      </c>
      <c r="D220" s="1" t="s">
        <v>10649</v>
      </c>
      <c r="E220" s="1"/>
      <c r="F220" s="9"/>
    </row>
    <row r="221" spans="1:6" ht="15.75" thickBot="1" x14ac:dyDescent="0.3">
      <c r="A221" s="10" t="s">
        <v>9590</v>
      </c>
      <c r="B221" s="11" t="s">
        <v>9385</v>
      </c>
      <c r="C221" s="11" t="s">
        <v>4</v>
      </c>
      <c r="D221" s="11" t="s">
        <v>10649</v>
      </c>
      <c r="E221" s="11"/>
      <c r="F221" s="12"/>
    </row>
    <row r="222" spans="1:6" x14ac:dyDescent="0.25">
      <c r="A222" s="8" t="s">
        <v>9594</v>
      </c>
      <c r="B222" s="1" t="s">
        <v>9595</v>
      </c>
      <c r="C222" s="1" t="s">
        <v>14</v>
      </c>
      <c r="D222" s="1"/>
      <c r="E222" s="1"/>
      <c r="F222" s="9"/>
    </row>
    <row r="223" spans="1:6" x14ac:dyDescent="0.25">
      <c r="A223" s="8" t="s">
        <v>9596</v>
      </c>
      <c r="B223" s="1" t="s">
        <v>9597</v>
      </c>
      <c r="C223" s="1" t="s">
        <v>7</v>
      </c>
      <c r="D223" s="1"/>
      <c r="E223" s="1"/>
      <c r="F223" s="9"/>
    </row>
    <row r="224" spans="1:6" x14ac:dyDescent="0.25">
      <c r="A224" s="8" t="s">
        <v>9598</v>
      </c>
      <c r="B224" s="1" t="s">
        <v>9599</v>
      </c>
      <c r="C224" s="1" t="s">
        <v>7</v>
      </c>
      <c r="D224" s="1"/>
      <c r="E224" s="1"/>
      <c r="F224" s="9"/>
    </row>
    <row r="225" spans="1:6" x14ac:dyDescent="0.25">
      <c r="A225" s="8" t="s">
        <v>9600</v>
      </c>
      <c r="B225" s="1" t="s">
        <v>9601</v>
      </c>
      <c r="C225" s="1" t="s">
        <v>27</v>
      </c>
      <c r="D225" s="1"/>
      <c r="E225" s="1"/>
      <c r="F225" s="9"/>
    </row>
    <row r="226" spans="1:6" x14ac:dyDescent="0.25">
      <c r="A226" s="8" t="s">
        <v>9602</v>
      </c>
      <c r="B226" s="1" t="s">
        <v>9603</v>
      </c>
      <c r="C226" s="1" t="s">
        <v>7</v>
      </c>
      <c r="D226" s="1"/>
      <c r="E226" s="1"/>
      <c r="F226" s="9"/>
    </row>
    <row r="227" spans="1:6" x14ac:dyDescent="0.25">
      <c r="A227" s="8" t="s">
        <v>9604</v>
      </c>
      <c r="B227" s="1" t="s">
        <v>9605</v>
      </c>
      <c r="C227" s="1" t="s">
        <v>27</v>
      </c>
      <c r="D227" s="1"/>
      <c r="E227" s="1"/>
      <c r="F227" s="9"/>
    </row>
    <row r="228" spans="1:6" x14ac:dyDescent="0.25">
      <c r="A228" s="8" t="s">
        <v>9606</v>
      </c>
      <c r="B228" s="1" t="s">
        <v>9607</v>
      </c>
      <c r="C228" s="1" t="s">
        <v>7</v>
      </c>
      <c r="D228" s="1"/>
      <c r="E228" s="1"/>
      <c r="F228" s="9"/>
    </row>
    <row r="229" spans="1:6" x14ac:dyDescent="0.25">
      <c r="A229" s="8" t="s">
        <v>9608</v>
      </c>
      <c r="B229" s="1" t="s">
        <v>9609</v>
      </c>
      <c r="C229" s="1" t="s">
        <v>7</v>
      </c>
      <c r="D229" s="1"/>
      <c r="E229" s="1"/>
      <c r="F229" s="9"/>
    </row>
    <row r="230" spans="1:6" x14ac:dyDescent="0.25">
      <c r="A230" s="8" t="s">
        <v>9610</v>
      </c>
      <c r="B230" s="1" t="s">
        <v>9611</v>
      </c>
      <c r="C230" s="1" t="s">
        <v>7</v>
      </c>
      <c r="D230" s="1"/>
      <c r="E230" s="1"/>
      <c r="F230" s="9"/>
    </row>
    <row r="231" spans="1:6" x14ac:dyDescent="0.25">
      <c r="A231" s="8" t="s">
        <v>9612</v>
      </c>
      <c r="B231" s="1" t="s">
        <v>9613</v>
      </c>
      <c r="C231" s="1" t="s">
        <v>7</v>
      </c>
      <c r="D231" s="1"/>
      <c r="E231" s="1"/>
      <c r="F231" s="9"/>
    </row>
    <row r="232" spans="1:6" x14ac:dyDescent="0.25">
      <c r="A232" s="8" t="s">
        <v>9614</v>
      </c>
      <c r="B232" s="1" t="s">
        <v>9615</v>
      </c>
      <c r="C232" s="1" t="s">
        <v>7</v>
      </c>
      <c r="D232" s="1"/>
      <c r="E232" s="1"/>
      <c r="F232" s="9"/>
    </row>
    <row r="233" spans="1:6" x14ac:dyDescent="0.25">
      <c r="A233" s="8" t="s">
        <v>9616</v>
      </c>
      <c r="B233" s="1" t="s">
        <v>9617</v>
      </c>
      <c r="C233" s="1" t="s">
        <v>14</v>
      </c>
      <c r="D233" s="1"/>
      <c r="E233" s="1"/>
      <c r="F233" s="9"/>
    </row>
    <row r="234" spans="1:6" x14ac:dyDescent="0.25">
      <c r="A234" s="8" t="s">
        <v>9618</v>
      </c>
      <c r="B234" s="1" t="s">
        <v>9619</v>
      </c>
      <c r="C234" s="1" t="s">
        <v>7</v>
      </c>
      <c r="D234" s="1"/>
      <c r="E234" s="1"/>
      <c r="F234" s="9"/>
    </row>
    <row r="235" spans="1:6" x14ac:dyDescent="0.25">
      <c r="A235" s="8" t="s">
        <v>9620</v>
      </c>
      <c r="B235" s="1" t="s">
        <v>9621</v>
      </c>
      <c r="C235" s="1" t="s">
        <v>7</v>
      </c>
      <c r="D235" s="1"/>
      <c r="E235" s="1"/>
      <c r="F235" s="9"/>
    </row>
    <row r="236" spans="1:6" x14ac:dyDescent="0.25">
      <c r="A236" s="8" t="s">
        <v>9622</v>
      </c>
      <c r="B236" s="1" t="s">
        <v>9623</v>
      </c>
      <c r="C236" s="1" t="s">
        <v>7</v>
      </c>
      <c r="D236" s="1"/>
      <c r="E236" s="1"/>
      <c r="F236" s="9"/>
    </row>
    <row r="237" spans="1:6" x14ac:dyDescent="0.25">
      <c r="A237" s="8" t="s">
        <v>9624</v>
      </c>
      <c r="B237" s="1" t="s">
        <v>9625</v>
      </c>
      <c r="C237" s="1" t="s">
        <v>7</v>
      </c>
      <c r="D237" s="1"/>
      <c r="E237" s="1"/>
      <c r="F237" s="9"/>
    </row>
    <row r="238" spans="1:6" x14ac:dyDescent="0.25">
      <c r="A238" s="8" t="s">
        <v>9626</v>
      </c>
      <c r="B238" s="1" t="s">
        <v>9627</v>
      </c>
      <c r="C238" s="1" t="s">
        <v>7</v>
      </c>
      <c r="D238" s="1"/>
      <c r="E238" s="1"/>
      <c r="F238" s="9"/>
    </row>
    <row r="239" spans="1:6" x14ac:dyDescent="0.25">
      <c r="A239" s="8" t="s">
        <v>9628</v>
      </c>
      <c r="B239" s="1" t="s">
        <v>9629</v>
      </c>
      <c r="C239" s="1" t="s">
        <v>27</v>
      </c>
      <c r="D239" s="1"/>
      <c r="E239" s="1"/>
      <c r="F239" s="9"/>
    </row>
    <row r="240" spans="1:6" x14ac:dyDescent="0.25">
      <c r="A240" s="8" t="s">
        <v>9630</v>
      </c>
      <c r="B240" s="1" t="s">
        <v>9587</v>
      </c>
      <c r="C240" s="1" t="s">
        <v>7</v>
      </c>
      <c r="D240" s="1"/>
      <c r="E240" s="1"/>
      <c r="F240" s="9"/>
    </row>
    <row r="241" spans="1:6" x14ac:dyDescent="0.25">
      <c r="A241" s="8" t="s">
        <v>9631</v>
      </c>
      <c r="B241" s="1" t="s">
        <v>9632</v>
      </c>
      <c r="C241" s="1" t="s">
        <v>27</v>
      </c>
      <c r="D241" s="1"/>
      <c r="E241" s="1"/>
      <c r="F241" s="9"/>
    </row>
    <row r="242" spans="1:6" x14ac:dyDescent="0.25">
      <c r="A242" s="8" t="s">
        <v>9633</v>
      </c>
      <c r="B242" s="1" t="s">
        <v>9634</v>
      </c>
      <c r="C242" s="1" t="s">
        <v>7</v>
      </c>
      <c r="D242" s="1"/>
      <c r="E242" s="1"/>
      <c r="F242" s="9"/>
    </row>
    <row r="243" spans="1:6" x14ac:dyDescent="0.25">
      <c r="A243" s="8" t="s">
        <v>9635</v>
      </c>
      <c r="B243" s="1" t="s">
        <v>9636</v>
      </c>
      <c r="C243" s="1" t="s">
        <v>4</v>
      </c>
      <c r="D243" s="1"/>
      <c r="E243" s="1"/>
      <c r="F243" s="9"/>
    </row>
    <row r="244" spans="1:6" x14ac:dyDescent="0.25">
      <c r="A244" s="8" t="s">
        <v>9637</v>
      </c>
      <c r="B244" s="1" t="s">
        <v>9638</v>
      </c>
      <c r="C244" s="1" t="s">
        <v>7</v>
      </c>
      <c r="D244" s="1"/>
      <c r="E244" s="1"/>
      <c r="F244" s="9"/>
    </row>
    <row r="245" spans="1:6" x14ac:dyDescent="0.25">
      <c r="A245" s="8" t="s">
        <v>9639</v>
      </c>
      <c r="B245" s="1" t="s">
        <v>9640</v>
      </c>
      <c r="C245" s="1" t="s">
        <v>7</v>
      </c>
      <c r="D245" s="1"/>
      <c r="E245" s="1"/>
      <c r="F245" s="9"/>
    </row>
    <row r="246" spans="1:6" x14ac:dyDescent="0.25">
      <c r="A246" s="8" t="s">
        <v>9641</v>
      </c>
      <c r="B246" s="1" t="s">
        <v>9642</v>
      </c>
      <c r="C246" s="1" t="s">
        <v>4</v>
      </c>
      <c r="D246" s="1"/>
      <c r="E246" s="1"/>
      <c r="F246" s="9"/>
    </row>
    <row r="247" spans="1:6" x14ac:dyDescent="0.25">
      <c r="A247" s="8" t="s">
        <v>9643</v>
      </c>
      <c r="B247" s="1" t="s">
        <v>9644</v>
      </c>
      <c r="C247" s="1" t="s">
        <v>27</v>
      </c>
      <c r="D247" s="1"/>
      <c r="E247" s="1"/>
      <c r="F247" s="9"/>
    </row>
    <row r="248" spans="1:6" x14ac:dyDescent="0.25">
      <c r="A248" s="8" t="s">
        <v>9645</v>
      </c>
      <c r="B248" s="1" t="s">
        <v>9646</v>
      </c>
      <c r="C248" s="1" t="s">
        <v>27</v>
      </c>
      <c r="D248" s="1"/>
      <c r="E248" s="1"/>
      <c r="F248" s="9"/>
    </row>
    <row r="249" spans="1:6" x14ac:dyDescent="0.25">
      <c r="A249" s="8" t="s">
        <v>9647</v>
      </c>
      <c r="B249" s="1" t="s">
        <v>9648</v>
      </c>
      <c r="C249" s="1" t="s">
        <v>7</v>
      </c>
      <c r="D249" s="1"/>
      <c r="E249" s="1"/>
      <c r="F249" s="9"/>
    </row>
    <row r="250" spans="1:6" x14ac:dyDescent="0.25">
      <c r="A250" s="8" t="s">
        <v>9649</v>
      </c>
      <c r="B250" s="1" t="s">
        <v>9650</v>
      </c>
      <c r="C250" s="1" t="s">
        <v>4</v>
      </c>
      <c r="D250" s="1"/>
      <c r="E250" s="1"/>
      <c r="F250" s="9"/>
    </row>
    <row r="251" spans="1:6" x14ac:dyDescent="0.25">
      <c r="A251" s="8" t="s">
        <v>9651</v>
      </c>
      <c r="B251" s="1" t="s">
        <v>9652</v>
      </c>
      <c r="C251" s="1" t="s">
        <v>14</v>
      </c>
      <c r="D251" s="1"/>
      <c r="E251" s="1"/>
      <c r="F251" s="9"/>
    </row>
    <row r="252" spans="1:6" x14ac:dyDescent="0.25">
      <c r="A252" s="8" t="s">
        <v>9653</v>
      </c>
      <c r="B252" s="1" t="s">
        <v>9654</v>
      </c>
      <c r="C252" s="1" t="s">
        <v>27</v>
      </c>
      <c r="D252" s="1"/>
      <c r="E252" s="1"/>
      <c r="F252" s="9"/>
    </row>
    <row r="253" spans="1:6" x14ac:dyDescent="0.25">
      <c r="A253" s="8" t="s">
        <v>9655</v>
      </c>
      <c r="B253" s="1" t="s">
        <v>9656</v>
      </c>
      <c r="C253" s="1" t="s">
        <v>14</v>
      </c>
      <c r="D253" s="1"/>
      <c r="E253" s="1"/>
      <c r="F253" s="9"/>
    </row>
    <row r="254" spans="1:6" x14ac:dyDescent="0.25">
      <c r="A254" s="8" t="s">
        <v>9657</v>
      </c>
      <c r="B254" s="1" t="s">
        <v>9658</v>
      </c>
      <c r="C254" s="1" t="s">
        <v>7</v>
      </c>
      <c r="D254" s="1"/>
      <c r="E254" s="1"/>
      <c r="F254" s="9"/>
    </row>
    <row r="255" spans="1:6" x14ac:dyDescent="0.25">
      <c r="A255" s="8" t="s">
        <v>9659</v>
      </c>
      <c r="B255" s="1" t="s">
        <v>9660</v>
      </c>
      <c r="C255" s="1" t="s">
        <v>27</v>
      </c>
      <c r="D255" s="1"/>
      <c r="E255" s="1"/>
      <c r="F255" s="9"/>
    </row>
    <row r="256" spans="1:6" x14ac:dyDescent="0.25">
      <c r="A256" s="8" t="s">
        <v>9661</v>
      </c>
      <c r="B256" s="1" t="s">
        <v>9662</v>
      </c>
      <c r="C256" s="1" t="s">
        <v>1</v>
      </c>
      <c r="D256" s="1"/>
      <c r="E256" s="1"/>
      <c r="F256" s="9"/>
    </row>
    <row r="257" spans="1:6" x14ac:dyDescent="0.25">
      <c r="A257" s="8" t="s">
        <v>9663</v>
      </c>
      <c r="B257" s="1" t="s">
        <v>9664</v>
      </c>
      <c r="C257" s="1" t="s">
        <v>1</v>
      </c>
      <c r="D257" s="1"/>
      <c r="E257" s="1"/>
      <c r="F257" s="9"/>
    </row>
    <row r="258" spans="1:6" x14ac:dyDescent="0.25">
      <c r="A258" s="8" t="s">
        <v>9665</v>
      </c>
      <c r="B258" s="1" t="s">
        <v>9666</v>
      </c>
      <c r="C258" s="1" t="s">
        <v>27</v>
      </c>
      <c r="D258" s="1"/>
      <c r="E258" s="1"/>
      <c r="F258" s="9"/>
    </row>
    <row r="259" spans="1:6" x14ac:dyDescent="0.25">
      <c r="A259" s="8" t="s">
        <v>9667</v>
      </c>
      <c r="B259" s="1" t="s">
        <v>9668</v>
      </c>
      <c r="C259" s="1" t="s">
        <v>7</v>
      </c>
      <c r="D259" s="1"/>
      <c r="E259" s="1"/>
      <c r="F259" s="9"/>
    </row>
    <row r="260" spans="1:6" x14ac:dyDescent="0.25">
      <c r="A260" s="8" t="s">
        <v>9669</v>
      </c>
      <c r="B260" s="1" t="s">
        <v>9670</v>
      </c>
      <c r="C260" s="1" t="s">
        <v>7</v>
      </c>
      <c r="D260" s="1"/>
      <c r="E260" s="1"/>
      <c r="F260" s="9"/>
    </row>
    <row r="261" spans="1:6" x14ac:dyDescent="0.25">
      <c r="A261" s="8" t="s">
        <v>9671</v>
      </c>
      <c r="B261" s="1" t="s">
        <v>9672</v>
      </c>
      <c r="C261" s="1" t="s">
        <v>7</v>
      </c>
      <c r="D261" s="1"/>
      <c r="E261" s="1"/>
      <c r="F261" s="9"/>
    </row>
    <row r="262" spans="1:6" x14ac:dyDescent="0.25">
      <c r="A262" s="8" t="s">
        <v>9673</v>
      </c>
      <c r="B262" s="1" t="s">
        <v>9674</v>
      </c>
      <c r="C262" s="1" t="s">
        <v>4</v>
      </c>
      <c r="D262" s="1"/>
      <c r="E262" s="1"/>
      <c r="F262" s="9"/>
    </row>
    <row r="263" spans="1:6" x14ac:dyDescent="0.25">
      <c r="A263" s="8" t="s">
        <v>9673</v>
      </c>
      <c r="B263" s="1" t="s">
        <v>9674</v>
      </c>
      <c r="C263" s="1" t="s">
        <v>2618</v>
      </c>
      <c r="D263" s="1"/>
      <c r="E263" s="1"/>
      <c r="F263" s="9"/>
    </row>
    <row r="264" spans="1:6" x14ac:dyDescent="0.25">
      <c r="A264" s="8" t="s">
        <v>9675</v>
      </c>
      <c r="B264" s="1" t="s">
        <v>9676</v>
      </c>
      <c r="C264" s="1" t="s">
        <v>14</v>
      </c>
      <c r="D264" s="1"/>
      <c r="E264" s="1"/>
      <c r="F264" s="9"/>
    </row>
    <row r="265" spans="1:6" x14ac:dyDescent="0.25">
      <c r="A265" s="8" t="s">
        <v>9675</v>
      </c>
      <c r="B265" s="1" t="s">
        <v>9676</v>
      </c>
      <c r="C265" s="1" t="s">
        <v>2618</v>
      </c>
      <c r="D265" s="1"/>
      <c r="E265" s="1"/>
      <c r="F265" s="9"/>
    </row>
    <row r="266" spans="1:6" x14ac:dyDescent="0.25">
      <c r="A266" s="8" t="s">
        <v>9677</v>
      </c>
      <c r="B266" s="1" t="s">
        <v>9678</v>
      </c>
      <c r="C266" s="1" t="s">
        <v>27</v>
      </c>
      <c r="D266" s="1"/>
      <c r="E266" s="1"/>
      <c r="F266" s="9"/>
    </row>
    <row r="267" spans="1:6" x14ac:dyDescent="0.25">
      <c r="A267" s="8" t="s">
        <v>9679</v>
      </c>
      <c r="B267" s="1" t="s">
        <v>9680</v>
      </c>
      <c r="C267" s="1" t="s">
        <v>27</v>
      </c>
      <c r="D267" s="1"/>
      <c r="E267" s="1"/>
      <c r="F267" s="9"/>
    </row>
    <row r="268" spans="1:6" x14ac:dyDescent="0.25">
      <c r="A268" s="8" t="s">
        <v>9681</v>
      </c>
      <c r="B268" s="1" t="s">
        <v>9682</v>
      </c>
      <c r="C268" s="1" t="s">
        <v>14</v>
      </c>
      <c r="D268" s="1"/>
      <c r="E268" s="1"/>
      <c r="F268" s="9"/>
    </row>
    <row r="269" spans="1:6" x14ac:dyDescent="0.25">
      <c r="A269" s="8" t="s">
        <v>9681</v>
      </c>
      <c r="B269" s="1" t="s">
        <v>9682</v>
      </c>
      <c r="C269" s="1" t="s">
        <v>2618</v>
      </c>
      <c r="D269" s="1"/>
      <c r="E269" s="1"/>
      <c r="F269" s="9"/>
    </row>
    <row r="270" spans="1:6" x14ac:dyDescent="0.25">
      <c r="A270" s="8" t="s">
        <v>9683</v>
      </c>
      <c r="B270" s="1" t="s">
        <v>9684</v>
      </c>
      <c r="C270" s="1" t="s">
        <v>27</v>
      </c>
      <c r="D270" s="1"/>
      <c r="E270" s="1"/>
      <c r="F270" s="9"/>
    </row>
    <row r="271" spans="1:6" x14ac:dyDescent="0.25">
      <c r="A271" s="8" t="s">
        <v>9685</v>
      </c>
      <c r="B271" s="1" t="s">
        <v>9686</v>
      </c>
      <c r="C271" s="1" t="s">
        <v>27</v>
      </c>
      <c r="D271" s="1"/>
      <c r="E271" s="1"/>
      <c r="F271" s="9"/>
    </row>
    <row r="272" spans="1:6" x14ac:dyDescent="0.25">
      <c r="A272" s="8" t="s">
        <v>9687</v>
      </c>
      <c r="B272" s="1" t="s">
        <v>9688</v>
      </c>
      <c r="C272" s="1" t="s">
        <v>7</v>
      </c>
      <c r="D272" s="1"/>
      <c r="E272" s="1"/>
      <c r="F272" s="9"/>
    </row>
    <row r="273" spans="1:6" x14ac:dyDescent="0.25">
      <c r="A273" s="8" t="s">
        <v>9689</v>
      </c>
      <c r="B273" s="1" t="s">
        <v>9690</v>
      </c>
      <c r="C273" s="1" t="s">
        <v>27</v>
      </c>
      <c r="D273" s="1"/>
      <c r="E273" s="1"/>
      <c r="F273" s="9"/>
    </row>
    <row r="274" spans="1:6" x14ac:dyDescent="0.25">
      <c r="A274" s="8" t="s">
        <v>9691</v>
      </c>
      <c r="B274" s="1" t="s">
        <v>9692</v>
      </c>
      <c r="C274" s="1" t="s">
        <v>4</v>
      </c>
      <c r="D274" s="1"/>
      <c r="E274" s="1"/>
      <c r="F274" s="9"/>
    </row>
    <row r="275" spans="1:6" x14ac:dyDescent="0.25">
      <c r="A275" s="8" t="s">
        <v>9691</v>
      </c>
      <c r="B275" s="1" t="s">
        <v>9692</v>
      </c>
      <c r="C275" s="1" t="s">
        <v>2618</v>
      </c>
      <c r="D275" s="1"/>
      <c r="E275" s="1"/>
      <c r="F275" s="9"/>
    </row>
    <row r="276" spans="1:6" x14ac:dyDescent="0.25">
      <c r="A276" s="8" t="s">
        <v>9693</v>
      </c>
      <c r="B276" s="1" t="s">
        <v>9694</v>
      </c>
      <c r="C276" s="1" t="s">
        <v>1</v>
      </c>
      <c r="D276" s="1"/>
      <c r="E276" s="1"/>
      <c r="F276" s="9"/>
    </row>
    <row r="277" spans="1:6" x14ac:dyDescent="0.25">
      <c r="A277" s="8" t="s">
        <v>9695</v>
      </c>
      <c r="B277" s="1" t="s">
        <v>9696</v>
      </c>
      <c r="C277" s="1" t="s">
        <v>27</v>
      </c>
      <c r="D277" s="1"/>
      <c r="E277" s="1"/>
      <c r="F277" s="9"/>
    </row>
    <row r="278" spans="1:6" x14ac:dyDescent="0.25">
      <c r="A278" s="8" t="s">
        <v>9697</v>
      </c>
      <c r="B278" s="1" t="s">
        <v>9698</v>
      </c>
      <c r="C278" s="1" t="s">
        <v>1</v>
      </c>
      <c r="D278" s="1"/>
      <c r="E278" s="1"/>
      <c r="F278" s="9"/>
    </row>
    <row r="279" spans="1:6" x14ac:dyDescent="0.25">
      <c r="A279" s="8" t="s">
        <v>9697</v>
      </c>
      <c r="B279" s="1" t="s">
        <v>9698</v>
      </c>
      <c r="C279" s="1" t="s">
        <v>4139</v>
      </c>
      <c r="D279" s="1"/>
      <c r="E279" s="1"/>
      <c r="F279" s="9"/>
    </row>
    <row r="280" spans="1:6" x14ac:dyDescent="0.25">
      <c r="A280" s="8" t="s">
        <v>9697</v>
      </c>
      <c r="B280" s="1" t="s">
        <v>9698</v>
      </c>
      <c r="C280" s="1" t="s">
        <v>2618</v>
      </c>
      <c r="D280" s="1"/>
      <c r="E280" s="1"/>
      <c r="F280" s="9"/>
    </row>
    <row r="281" spans="1:6" x14ac:dyDescent="0.25">
      <c r="A281" s="8" t="s">
        <v>9699</v>
      </c>
      <c r="B281" s="1" t="s">
        <v>9700</v>
      </c>
      <c r="C281" s="1" t="s">
        <v>27</v>
      </c>
      <c r="D281" s="1"/>
      <c r="E281" s="1"/>
      <c r="F281" s="9"/>
    </row>
    <row r="282" spans="1:6" x14ac:dyDescent="0.25">
      <c r="A282" s="8" t="s">
        <v>9701</v>
      </c>
      <c r="B282" s="1" t="s">
        <v>9702</v>
      </c>
      <c r="C282" s="1" t="s">
        <v>14</v>
      </c>
      <c r="D282" s="1"/>
      <c r="E282" s="1"/>
      <c r="F282" s="9"/>
    </row>
    <row r="283" spans="1:6" x14ac:dyDescent="0.25">
      <c r="A283" s="8" t="s">
        <v>9703</v>
      </c>
      <c r="B283" s="1" t="s">
        <v>9704</v>
      </c>
      <c r="C283" s="1" t="s">
        <v>27</v>
      </c>
      <c r="D283" s="1"/>
      <c r="E283" s="1"/>
      <c r="F283" s="9"/>
    </row>
    <row r="284" spans="1:6" x14ac:dyDescent="0.25">
      <c r="A284" s="8" t="s">
        <v>9705</v>
      </c>
      <c r="B284" s="1" t="s">
        <v>9706</v>
      </c>
      <c r="C284" s="1" t="s">
        <v>7</v>
      </c>
      <c r="D284" s="1"/>
      <c r="E284" s="1"/>
      <c r="F284" s="9"/>
    </row>
    <row r="285" spans="1:6" x14ac:dyDescent="0.25">
      <c r="A285" s="8" t="s">
        <v>9707</v>
      </c>
      <c r="B285" s="1" t="s">
        <v>9708</v>
      </c>
      <c r="C285" s="1" t="s">
        <v>7</v>
      </c>
      <c r="D285" s="1"/>
      <c r="E285" s="1"/>
      <c r="F285" s="9"/>
    </row>
    <row r="286" spans="1:6" x14ac:dyDescent="0.25">
      <c r="A286" s="8" t="s">
        <v>9709</v>
      </c>
      <c r="B286" s="1" t="s">
        <v>9710</v>
      </c>
      <c r="C286" s="1" t="s">
        <v>1</v>
      </c>
      <c r="D286" s="1"/>
      <c r="E286" s="1"/>
      <c r="F286" s="9"/>
    </row>
    <row r="287" spans="1:6" x14ac:dyDescent="0.25">
      <c r="A287" s="8" t="s">
        <v>9711</v>
      </c>
      <c r="B287" s="1" t="s">
        <v>9712</v>
      </c>
      <c r="C287" s="1" t="s">
        <v>27</v>
      </c>
      <c r="D287" s="1"/>
      <c r="E287" s="1"/>
      <c r="F287" s="9"/>
    </row>
    <row r="288" spans="1:6" x14ac:dyDescent="0.25">
      <c r="A288" s="8" t="s">
        <v>9713</v>
      </c>
      <c r="B288" s="1" t="s">
        <v>9714</v>
      </c>
      <c r="C288" s="1" t="s">
        <v>4</v>
      </c>
      <c r="D288" s="1"/>
      <c r="E288" s="1"/>
      <c r="F288" s="9"/>
    </row>
    <row r="289" spans="1:6" x14ac:dyDescent="0.25">
      <c r="A289" s="8" t="s">
        <v>9715</v>
      </c>
      <c r="B289" s="1" t="s">
        <v>9716</v>
      </c>
      <c r="C289" s="1" t="s">
        <v>7</v>
      </c>
      <c r="D289" s="1"/>
      <c r="E289" s="1"/>
      <c r="F289" s="9"/>
    </row>
    <row r="290" spans="1:6" x14ac:dyDescent="0.25">
      <c r="A290" s="8" t="s">
        <v>9717</v>
      </c>
      <c r="B290" s="1" t="s">
        <v>9718</v>
      </c>
      <c r="C290" s="1" t="s">
        <v>4</v>
      </c>
      <c r="D290" s="1"/>
      <c r="E290" s="1"/>
      <c r="F290" s="9"/>
    </row>
    <row r="291" spans="1:6" x14ac:dyDescent="0.25">
      <c r="A291" s="8" t="s">
        <v>9719</v>
      </c>
      <c r="B291" s="1" t="s">
        <v>9720</v>
      </c>
      <c r="C291" s="1" t="s">
        <v>7</v>
      </c>
      <c r="D291" s="1"/>
      <c r="E291" s="1"/>
      <c r="F291" s="9"/>
    </row>
    <row r="292" spans="1:6" x14ac:dyDescent="0.25">
      <c r="A292" s="8" t="s">
        <v>9721</v>
      </c>
      <c r="B292" s="1" t="s">
        <v>9589</v>
      </c>
      <c r="C292" s="1" t="s">
        <v>7</v>
      </c>
      <c r="D292" s="1"/>
      <c r="E292" s="1"/>
      <c r="F292" s="9"/>
    </row>
    <row r="293" spans="1:6" x14ac:dyDescent="0.25">
      <c r="A293" s="8" t="s">
        <v>9722</v>
      </c>
      <c r="B293" s="1" t="s">
        <v>9723</v>
      </c>
      <c r="C293" s="1" t="s">
        <v>7</v>
      </c>
      <c r="D293" s="1"/>
      <c r="E293" s="1"/>
      <c r="F293" s="9"/>
    </row>
    <row r="294" spans="1:6" x14ac:dyDescent="0.25">
      <c r="A294" s="8" t="s">
        <v>9724</v>
      </c>
      <c r="B294" s="1" t="s">
        <v>9725</v>
      </c>
      <c r="C294" s="1" t="s">
        <v>7</v>
      </c>
      <c r="D294" s="1"/>
      <c r="E294" s="1"/>
      <c r="F294" s="9"/>
    </row>
    <row r="295" spans="1:6" x14ac:dyDescent="0.25">
      <c r="A295" s="8" t="s">
        <v>9726</v>
      </c>
      <c r="B295" s="1" t="s">
        <v>9727</v>
      </c>
      <c r="C295" s="1" t="s">
        <v>1</v>
      </c>
      <c r="D295" s="1"/>
      <c r="E295" s="1"/>
      <c r="F295" s="9"/>
    </row>
    <row r="296" spans="1:6" x14ac:dyDescent="0.25">
      <c r="A296" s="8" t="s">
        <v>9728</v>
      </c>
      <c r="B296" s="1" t="s">
        <v>9729</v>
      </c>
      <c r="C296" s="1" t="s">
        <v>7</v>
      </c>
      <c r="D296" s="1"/>
      <c r="E296" s="1"/>
      <c r="F296" s="9"/>
    </row>
    <row r="297" spans="1:6" x14ac:dyDescent="0.25">
      <c r="A297" s="8" t="s">
        <v>9730</v>
      </c>
      <c r="B297" s="1" t="s">
        <v>9731</v>
      </c>
      <c r="C297" s="1" t="s">
        <v>7</v>
      </c>
      <c r="D297" s="1"/>
      <c r="E297" s="1"/>
      <c r="F297" s="9"/>
    </row>
    <row r="298" spans="1:6" x14ac:dyDescent="0.25">
      <c r="A298" s="8" t="s">
        <v>9732</v>
      </c>
      <c r="B298" s="1" t="s">
        <v>9733</v>
      </c>
      <c r="C298" s="1" t="s">
        <v>14</v>
      </c>
      <c r="D298" s="1"/>
      <c r="E298" s="1"/>
      <c r="F298" s="9"/>
    </row>
    <row r="299" spans="1:6" x14ac:dyDescent="0.25">
      <c r="A299" s="8" t="s">
        <v>9734</v>
      </c>
      <c r="B299" s="1" t="s">
        <v>9735</v>
      </c>
      <c r="C299" s="1" t="s">
        <v>7</v>
      </c>
      <c r="D299" s="1"/>
      <c r="E299" s="1"/>
      <c r="F299" s="9"/>
    </row>
    <row r="300" spans="1:6" x14ac:dyDescent="0.25">
      <c r="A300" s="8" t="s">
        <v>9736</v>
      </c>
      <c r="B300" s="1" t="s">
        <v>9737</v>
      </c>
      <c r="C300" s="1" t="s">
        <v>4</v>
      </c>
      <c r="D300" s="1"/>
      <c r="E300" s="1"/>
      <c r="F300" s="9"/>
    </row>
    <row r="301" spans="1:6" x14ac:dyDescent="0.25">
      <c r="A301" s="8" t="s">
        <v>9738</v>
      </c>
      <c r="B301" s="1" t="s">
        <v>9739</v>
      </c>
      <c r="C301" s="1" t="s">
        <v>7</v>
      </c>
      <c r="D301" s="1"/>
      <c r="E301" s="1"/>
      <c r="F301" s="9"/>
    </row>
    <row r="302" spans="1:6" x14ac:dyDescent="0.25">
      <c r="A302" s="8" t="s">
        <v>9740</v>
      </c>
      <c r="B302" s="1" t="s">
        <v>9741</v>
      </c>
      <c r="C302" s="1" t="s">
        <v>7</v>
      </c>
      <c r="D302" s="1"/>
      <c r="E302" s="1"/>
      <c r="F302" s="9"/>
    </row>
    <row r="303" spans="1:6" x14ac:dyDescent="0.25">
      <c r="A303" s="8" t="s">
        <v>9742</v>
      </c>
      <c r="B303" s="1" t="s">
        <v>9743</v>
      </c>
      <c r="C303" s="1" t="s">
        <v>7</v>
      </c>
      <c r="D303" s="1"/>
      <c r="E303" s="1"/>
      <c r="F303" s="9"/>
    </row>
    <row r="304" spans="1:6" x14ac:dyDescent="0.25">
      <c r="A304" s="8" t="s">
        <v>9744</v>
      </c>
      <c r="B304" s="1" t="s">
        <v>9745</v>
      </c>
      <c r="C304" s="1" t="s">
        <v>14</v>
      </c>
      <c r="D304" s="1"/>
      <c r="E304" s="1"/>
      <c r="F304" s="9"/>
    </row>
    <row r="305" spans="1:6" x14ac:dyDescent="0.25">
      <c r="A305" s="8" t="s">
        <v>9746</v>
      </c>
      <c r="B305" s="1" t="s">
        <v>9747</v>
      </c>
      <c r="C305" s="1" t="s">
        <v>7</v>
      </c>
      <c r="D305" s="1"/>
      <c r="E305" s="1"/>
      <c r="F305" s="9"/>
    </row>
    <row r="306" spans="1:6" x14ac:dyDescent="0.25">
      <c r="A306" s="8" t="s">
        <v>9748</v>
      </c>
      <c r="B306" s="1" t="s">
        <v>9749</v>
      </c>
      <c r="C306" s="1" t="s">
        <v>27</v>
      </c>
      <c r="D306" s="1"/>
      <c r="E306" s="1"/>
      <c r="F306" s="9"/>
    </row>
    <row r="307" spans="1:6" x14ac:dyDescent="0.25">
      <c r="A307" s="8" t="s">
        <v>9750</v>
      </c>
      <c r="B307" s="1" t="s">
        <v>9751</v>
      </c>
      <c r="C307" s="1" t="s">
        <v>7</v>
      </c>
      <c r="D307" s="1"/>
      <c r="E307" s="1"/>
      <c r="F307" s="9"/>
    </row>
    <row r="308" spans="1:6" x14ac:dyDescent="0.25">
      <c r="A308" s="8" t="s">
        <v>9752</v>
      </c>
      <c r="B308" s="1" t="s">
        <v>9753</v>
      </c>
      <c r="C308" s="1" t="s">
        <v>7</v>
      </c>
      <c r="D308" s="1"/>
      <c r="E308" s="1"/>
      <c r="F308" s="9"/>
    </row>
    <row r="309" spans="1:6" x14ac:dyDescent="0.25">
      <c r="A309" s="8" t="s">
        <v>9754</v>
      </c>
      <c r="B309" s="1" t="s">
        <v>9755</v>
      </c>
      <c r="C309" s="1" t="s">
        <v>1</v>
      </c>
      <c r="D309" s="1"/>
      <c r="E309" s="1"/>
      <c r="F309" s="9"/>
    </row>
    <row r="310" spans="1:6" x14ac:dyDescent="0.25">
      <c r="A310" s="8" t="s">
        <v>9756</v>
      </c>
      <c r="B310" s="1" t="s">
        <v>9757</v>
      </c>
      <c r="C310" s="1" t="s">
        <v>14</v>
      </c>
      <c r="D310" s="1"/>
      <c r="E310" s="1"/>
      <c r="F310" s="9"/>
    </row>
    <row r="311" spans="1:6" x14ac:dyDescent="0.25">
      <c r="A311" s="8" t="s">
        <v>9758</v>
      </c>
      <c r="B311" s="1" t="s">
        <v>9759</v>
      </c>
      <c r="C311" s="1" t="s">
        <v>14</v>
      </c>
      <c r="D311" s="1"/>
      <c r="E311" s="1"/>
      <c r="F311" s="9"/>
    </row>
    <row r="312" spans="1:6" x14ac:dyDescent="0.25">
      <c r="A312" s="8" t="s">
        <v>9760</v>
      </c>
      <c r="B312" s="1" t="s">
        <v>9761</v>
      </c>
      <c r="C312" s="1" t="s">
        <v>4</v>
      </c>
      <c r="D312" s="1"/>
      <c r="E312" s="1"/>
      <c r="F312" s="9"/>
    </row>
    <row r="313" spans="1:6" x14ac:dyDescent="0.25">
      <c r="A313" s="8" t="s">
        <v>9762</v>
      </c>
      <c r="B313" s="1" t="s">
        <v>9763</v>
      </c>
      <c r="C313" s="1" t="s">
        <v>14</v>
      </c>
      <c r="D313" s="1"/>
      <c r="E313" s="1"/>
      <c r="F313" s="9"/>
    </row>
    <row r="314" spans="1:6" x14ac:dyDescent="0.25">
      <c r="A314" s="8" t="s">
        <v>9764</v>
      </c>
      <c r="B314" s="1" t="s">
        <v>9765</v>
      </c>
      <c r="C314" s="1" t="s">
        <v>1</v>
      </c>
      <c r="D314" s="1"/>
      <c r="E314" s="1"/>
      <c r="F314" s="9"/>
    </row>
    <row r="315" spans="1:6" x14ac:dyDescent="0.25">
      <c r="A315" s="8" t="s">
        <v>9766</v>
      </c>
      <c r="B315" s="1" t="s">
        <v>9767</v>
      </c>
      <c r="C315" s="1" t="s">
        <v>4</v>
      </c>
      <c r="D315" s="1"/>
      <c r="E315" s="1"/>
      <c r="F315" s="9"/>
    </row>
    <row r="316" spans="1:6" x14ac:dyDescent="0.25">
      <c r="A316" s="8" t="s">
        <v>9768</v>
      </c>
      <c r="B316" s="1" t="s">
        <v>9769</v>
      </c>
      <c r="C316" s="1" t="s">
        <v>14</v>
      </c>
      <c r="D316" s="1"/>
      <c r="E316" s="1"/>
      <c r="F316" s="9"/>
    </row>
    <row r="317" spans="1:6" x14ac:dyDescent="0.25">
      <c r="A317" s="8" t="s">
        <v>9770</v>
      </c>
      <c r="B317" s="1" t="s">
        <v>9771</v>
      </c>
      <c r="C317" s="1" t="s">
        <v>14</v>
      </c>
      <c r="D317" s="1"/>
      <c r="E317" s="1"/>
      <c r="F317" s="9"/>
    </row>
    <row r="318" spans="1:6" x14ac:dyDescent="0.25">
      <c r="A318" s="8" t="s">
        <v>9772</v>
      </c>
      <c r="B318" s="1" t="s">
        <v>9773</v>
      </c>
      <c r="C318" s="1" t="s">
        <v>7</v>
      </c>
      <c r="D318" s="1"/>
      <c r="E318" s="1"/>
      <c r="F318" s="9"/>
    </row>
    <row r="319" spans="1:6" x14ac:dyDescent="0.25">
      <c r="A319" s="8" t="s">
        <v>9774</v>
      </c>
      <c r="B319" s="1" t="s">
        <v>9775</v>
      </c>
      <c r="C319" s="1" t="s">
        <v>7</v>
      </c>
      <c r="D319" s="1"/>
      <c r="E319" s="1"/>
      <c r="F319" s="9"/>
    </row>
    <row r="320" spans="1:6" x14ac:dyDescent="0.25">
      <c r="A320" s="8" t="s">
        <v>9776</v>
      </c>
      <c r="B320" s="1" t="s">
        <v>9777</v>
      </c>
      <c r="C320" s="1" t="s">
        <v>7</v>
      </c>
      <c r="D320" s="1"/>
      <c r="E320" s="1"/>
      <c r="F320" s="9"/>
    </row>
    <row r="321" spans="1:6" x14ac:dyDescent="0.25">
      <c r="A321" s="8" t="s">
        <v>9778</v>
      </c>
      <c r="B321" s="1" t="s">
        <v>9779</v>
      </c>
      <c r="C321" s="1" t="s">
        <v>27</v>
      </c>
      <c r="D321" s="1"/>
      <c r="E321" s="1"/>
      <c r="F321" s="9"/>
    </row>
    <row r="322" spans="1:6" x14ac:dyDescent="0.25">
      <c r="A322" s="8" t="s">
        <v>9780</v>
      </c>
      <c r="B322" s="1" t="s">
        <v>9781</v>
      </c>
      <c r="C322" s="1" t="s">
        <v>7</v>
      </c>
      <c r="D322" s="1"/>
      <c r="E322" s="1"/>
      <c r="F322" s="9"/>
    </row>
    <row r="323" spans="1:6" x14ac:dyDescent="0.25">
      <c r="A323" s="8" t="s">
        <v>9782</v>
      </c>
      <c r="B323" s="1" t="s">
        <v>9783</v>
      </c>
      <c r="C323" s="1" t="s">
        <v>7</v>
      </c>
      <c r="D323" s="1"/>
      <c r="E323" s="1"/>
      <c r="F323" s="9"/>
    </row>
    <row r="324" spans="1:6" x14ac:dyDescent="0.25">
      <c r="A324" s="8" t="s">
        <v>9784</v>
      </c>
      <c r="B324" s="1" t="s">
        <v>9785</v>
      </c>
      <c r="C324" s="1" t="s">
        <v>7</v>
      </c>
      <c r="D324" s="1"/>
      <c r="E324" s="1"/>
      <c r="F324" s="9"/>
    </row>
    <row r="325" spans="1:6" x14ac:dyDescent="0.25">
      <c r="A325" s="8" t="s">
        <v>9786</v>
      </c>
      <c r="B325" s="1" t="s">
        <v>9787</v>
      </c>
      <c r="C325" s="1" t="s">
        <v>7</v>
      </c>
      <c r="D325" s="1"/>
      <c r="E325" s="1"/>
      <c r="F325" s="9"/>
    </row>
    <row r="326" spans="1:6" x14ac:dyDescent="0.25">
      <c r="A326" s="8" t="s">
        <v>9788</v>
      </c>
      <c r="B326" s="1" t="s">
        <v>9789</v>
      </c>
      <c r="C326" s="1" t="s">
        <v>7</v>
      </c>
      <c r="D326" s="1"/>
      <c r="E326" s="1"/>
      <c r="F326" s="9"/>
    </row>
    <row r="327" spans="1:6" x14ac:dyDescent="0.25">
      <c r="A327" s="8" t="s">
        <v>9790</v>
      </c>
      <c r="B327" s="1" t="s">
        <v>9791</v>
      </c>
      <c r="C327" s="1" t="s">
        <v>7</v>
      </c>
      <c r="D327" s="1"/>
      <c r="E327" s="1"/>
      <c r="F327" s="9"/>
    </row>
    <row r="328" spans="1:6" x14ac:dyDescent="0.25">
      <c r="A328" s="8" t="s">
        <v>9792</v>
      </c>
      <c r="B328" s="1" t="s">
        <v>9632</v>
      </c>
      <c r="C328" s="1" t="s">
        <v>4</v>
      </c>
      <c r="D328" s="1" t="s">
        <v>10649</v>
      </c>
      <c r="E328" s="1"/>
      <c r="F328" s="9"/>
    </row>
    <row r="329" spans="1:6" x14ac:dyDescent="0.25">
      <c r="A329" s="8" t="s">
        <v>9793</v>
      </c>
      <c r="B329" s="1" t="s">
        <v>9751</v>
      </c>
      <c r="C329" s="1" t="s">
        <v>4</v>
      </c>
      <c r="D329" s="1" t="s">
        <v>10649</v>
      </c>
      <c r="E329" s="1"/>
      <c r="F329" s="9"/>
    </row>
    <row r="330" spans="1:6" x14ac:dyDescent="0.25">
      <c r="A330" s="8" t="s">
        <v>9794</v>
      </c>
      <c r="B330" s="1" t="s">
        <v>9795</v>
      </c>
      <c r="C330" s="1" t="s">
        <v>14</v>
      </c>
      <c r="D330" s="1" t="s">
        <v>10649</v>
      </c>
      <c r="E330" s="1"/>
      <c r="F330" s="9"/>
    </row>
    <row r="331" spans="1:6" x14ac:dyDescent="0.25">
      <c r="A331" s="8" t="s">
        <v>9796</v>
      </c>
      <c r="B331" s="1" t="s">
        <v>9797</v>
      </c>
      <c r="C331" s="1" t="s">
        <v>14</v>
      </c>
      <c r="D331" s="1" t="s">
        <v>10649</v>
      </c>
      <c r="E331" s="1"/>
      <c r="F331" s="9"/>
    </row>
    <row r="332" spans="1:6" x14ac:dyDescent="0.25">
      <c r="A332" s="13" t="s">
        <v>9591</v>
      </c>
      <c r="B332" s="2" t="s">
        <v>9593</v>
      </c>
      <c r="C332" s="2" t="s">
        <v>9592</v>
      </c>
      <c r="D332" s="2" t="s">
        <v>10649</v>
      </c>
      <c r="E332" s="2"/>
      <c r="F332" s="14"/>
    </row>
    <row r="333" spans="1:6" ht="15.75" thickBot="1" x14ac:dyDescent="0.3">
      <c r="A333" s="10" t="s">
        <v>9798</v>
      </c>
      <c r="B333" s="11" t="s">
        <v>9595</v>
      </c>
      <c r="C333" s="11" t="s">
        <v>14</v>
      </c>
      <c r="D333" s="11" t="s">
        <v>10649</v>
      </c>
      <c r="E333" s="11"/>
      <c r="F333" s="12"/>
    </row>
    <row r="334" spans="1:6" x14ac:dyDescent="0.25">
      <c r="A334" s="13" t="s">
        <v>9799</v>
      </c>
      <c r="B334" s="2" t="s">
        <v>9800</v>
      </c>
      <c r="C334" s="2" t="s">
        <v>14</v>
      </c>
      <c r="D334" s="2"/>
      <c r="E334" s="2"/>
      <c r="F334" s="14"/>
    </row>
    <row r="335" spans="1:6" x14ac:dyDescent="0.25">
      <c r="A335" s="8" t="s">
        <v>9801</v>
      </c>
      <c r="B335" s="1" t="s">
        <v>9802</v>
      </c>
      <c r="C335" s="1" t="s">
        <v>27</v>
      </c>
      <c r="D335" s="1"/>
      <c r="E335" s="1"/>
      <c r="F335" s="9"/>
    </row>
    <row r="336" spans="1:6" x14ac:dyDescent="0.25">
      <c r="A336" s="8" t="s">
        <v>9803</v>
      </c>
      <c r="B336" s="1" t="s">
        <v>9804</v>
      </c>
      <c r="C336" s="1" t="s">
        <v>14</v>
      </c>
      <c r="D336" s="1"/>
      <c r="E336" s="1"/>
      <c r="F336" s="9"/>
    </row>
    <row r="337" spans="1:6" x14ac:dyDescent="0.25">
      <c r="A337" s="8" t="s">
        <v>9805</v>
      </c>
      <c r="B337" s="1" t="s">
        <v>9806</v>
      </c>
      <c r="C337" s="1" t="s">
        <v>7</v>
      </c>
      <c r="D337" s="1"/>
      <c r="E337" s="1"/>
      <c r="F337" s="9"/>
    </row>
    <row r="338" spans="1:6" x14ac:dyDescent="0.25">
      <c r="A338" s="8" t="s">
        <v>9807</v>
      </c>
      <c r="B338" s="1" t="s">
        <v>9808</v>
      </c>
      <c r="C338" s="1" t="s">
        <v>1</v>
      </c>
      <c r="D338" s="1"/>
      <c r="E338" s="1"/>
      <c r="F338" s="9"/>
    </row>
    <row r="339" spans="1:6" x14ac:dyDescent="0.25">
      <c r="A339" s="8" t="s">
        <v>9807</v>
      </c>
      <c r="B339" s="1" t="s">
        <v>9808</v>
      </c>
      <c r="C339" s="1" t="s">
        <v>2618</v>
      </c>
      <c r="D339" s="1"/>
      <c r="E339" s="1"/>
      <c r="F339" s="9"/>
    </row>
    <row r="340" spans="1:6" x14ac:dyDescent="0.25">
      <c r="A340" s="8" t="s">
        <v>9809</v>
      </c>
      <c r="B340" s="1" t="s">
        <v>9810</v>
      </c>
      <c r="C340" s="1" t="s">
        <v>7</v>
      </c>
      <c r="D340" s="1"/>
      <c r="E340" s="1"/>
      <c r="F340" s="9"/>
    </row>
    <row r="341" spans="1:6" x14ac:dyDescent="0.25">
      <c r="A341" s="8" t="s">
        <v>9811</v>
      </c>
      <c r="B341" s="1" t="s">
        <v>9812</v>
      </c>
      <c r="C341" s="1" t="s">
        <v>27</v>
      </c>
      <c r="D341" s="1"/>
      <c r="E341" s="1"/>
      <c r="F341" s="9"/>
    </row>
    <row r="342" spans="1:6" x14ac:dyDescent="0.25">
      <c r="A342" s="8" t="s">
        <v>9813</v>
      </c>
      <c r="B342" s="1" t="s">
        <v>9814</v>
      </c>
      <c r="C342" s="1" t="s">
        <v>7</v>
      </c>
      <c r="D342" s="1"/>
      <c r="E342" s="1"/>
      <c r="F342" s="9"/>
    </row>
    <row r="343" spans="1:6" x14ac:dyDescent="0.25">
      <c r="A343" s="8" t="s">
        <v>9815</v>
      </c>
      <c r="B343" s="1" t="s">
        <v>9816</v>
      </c>
      <c r="C343" s="1" t="s">
        <v>7</v>
      </c>
      <c r="D343" s="1"/>
      <c r="E343" s="1"/>
      <c r="F343" s="9"/>
    </row>
    <row r="344" spans="1:6" x14ac:dyDescent="0.25">
      <c r="A344" s="8" t="s">
        <v>9817</v>
      </c>
      <c r="B344" s="1" t="s">
        <v>9818</v>
      </c>
      <c r="C344" s="1" t="s">
        <v>27</v>
      </c>
      <c r="D344" s="1"/>
      <c r="E344" s="1"/>
      <c r="F344" s="9"/>
    </row>
    <row r="345" spans="1:6" x14ac:dyDescent="0.25">
      <c r="A345" s="8" t="s">
        <v>9819</v>
      </c>
      <c r="B345" s="1" t="s">
        <v>9820</v>
      </c>
      <c r="C345" s="1" t="s">
        <v>27</v>
      </c>
      <c r="D345" s="1"/>
      <c r="E345" s="1"/>
      <c r="F345" s="9"/>
    </row>
    <row r="346" spans="1:6" x14ac:dyDescent="0.25">
      <c r="A346" s="8" t="s">
        <v>9821</v>
      </c>
      <c r="B346" s="1" t="s">
        <v>9822</v>
      </c>
      <c r="C346" s="1" t="s">
        <v>7</v>
      </c>
      <c r="D346" s="1"/>
      <c r="E346" s="1"/>
      <c r="F346" s="9"/>
    </row>
    <row r="347" spans="1:6" x14ac:dyDescent="0.25">
      <c r="A347" s="8" t="s">
        <v>9823</v>
      </c>
      <c r="B347" s="1" t="s">
        <v>9824</v>
      </c>
      <c r="C347" s="1" t="s">
        <v>7</v>
      </c>
      <c r="D347" s="1"/>
      <c r="E347" s="1"/>
      <c r="F347" s="9"/>
    </row>
    <row r="348" spans="1:6" x14ac:dyDescent="0.25">
      <c r="A348" s="8" t="s">
        <v>9825</v>
      </c>
      <c r="B348" s="1" t="s">
        <v>9826</v>
      </c>
      <c r="C348" s="1" t="s">
        <v>27</v>
      </c>
      <c r="D348" s="1"/>
      <c r="E348" s="1"/>
      <c r="F348" s="9"/>
    </row>
    <row r="349" spans="1:6" x14ac:dyDescent="0.25">
      <c r="A349" s="8" t="s">
        <v>9827</v>
      </c>
      <c r="B349" s="1" t="s">
        <v>9828</v>
      </c>
      <c r="C349" s="1" t="s">
        <v>7</v>
      </c>
      <c r="D349" s="1"/>
      <c r="E349" s="1"/>
      <c r="F349" s="9"/>
    </row>
    <row r="350" spans="1:6" x14ac:dyDescent="0.25">
      <c r="A350" s="8" t="s">
        <v>9829</v>
      </c>
      <c r="B350" s="1" t="s">
        <v>9830</v>
      </c>
      <c r="C350" s="1" t="s">
        <v>7</v>
      </c>
      <c r="D350" s="1"/>
      <c r="E350" s="1"/>
      <c r="F350" s="9"/>
    </row>
    <row r="351" spans="1:6" x14ac:dyDescent="0.25">
      <c r="A351" s="8" t="s">
        <v>9831</v>
      </c>
      <c r="B351" s="1" t="s">
        <v>9832</v>
      </c>
      <c r="C351" s="1" t="s">
        <v>27</v>
      </c>
      <c r="D351" s="1"/>
      <c r="E351" s="1"/>
      <c r="F351" s="9"/>
    </row>
    <row r="352" spans="1:6" x14ac:dyDescent="0.25">
      <c r="A352" s="8" t="s">
        <v>9833</v>
      </c>
      <c r="B352" s="1" t="s">
        <v>9834</v>
      </c>
      <c r="C352" s="1" t="s">
        <v>7</v>
      </c>
      <c r="D352" s="1"/>
      <c r="E352" s="1"/>
      <c r="F352" s="9"/>
    </row>
    <row r="353" spans="1:6" x14ac:dyDescent="0.25">
      <c r="A353" s="8" t="s">
        <v>9835</v>
      </c>
      <c r="B353" s="1" t="s">
        <v>9836</v>
      </c>
      <c r="C353" s="1" t="s">
        <v>4</v>
      </c>
      <c r="D353" s="1"/>
      <c r="E353" s="1"/>
      <c r="F353" s="9"/>
    </row>
    <row r="354" spans="1:6" x14ac:dyDescent="0.25">
      <c r="A354" s="8" t="s">
        <v>9837</v>
      </c>
      <c r="B354" s="1" t="s">
        <v>9838</v>
      </c>
      <c r="C354" s="1" t="s">
        <v>27</v>
      </c>
      <c r="D354" s="1"/>
      <c r="E354" s="1"/>
      <c r="F354" s="9"/>
    </row>
    <row r="355" spans="1:6" x14ac:dyDescent="0.25">
      <c r="A355" s="8" t="s">
        <v>9839</v>
      </c>
      <c r="B355" s="1" t="s">
        <v>9840</v>
      </c>
      <c r="C355" s="1" t="s">
        <v>7</v>
      </c>
      <c r="D355" s="1"/>
      <c r="E355" s="1"/>
      <c r="F355" s="9"/>
    </row>
    <row r="356" spans="1:6" x14ac:dyDescent="0.25">
      <c r="A356" s="8" t="s">
        <v>9841</v>
      </c>
      <c r="B356" s="1" t="s">
        <v>9842</v>
      </c>
      <c r="C356" s="1" t="s">
        <v>14</v>
      </c>
      <c r="D356" s="1"/>
      <c r="E356" s="1"/>
      <c r="F356" s="9"/>
    </row>
    <row r="357" spans="1:6" x14ac:dyDescent="0.25">
      <c r="A357" s="8" t="s">
        <v>9843</v>
      </c>
      <c r="B357" s="1" t="s">
        <v>9844</v>
      </c>
      <c r="C357" s="1" t="s">
        <v>7</v>
      </c>
      <c r="D357" s="1"/>
      <c r="E357" s="1"/>
      <c r="F357" s="9"/>
    </row>
    <row r="358" spans="1:6" x14ac:dyDescent="0.25">
      <c r="A358" s="8" t="s">
        <v>9845</v>
      </c>
      <c r="B358" s="1" t="s">
        <v>9846</v>
      </c>
      <c r="C358" s="1" t="s">
        <v>27</v>
      </c>
      <c r="D358" s="1"/>
      <c r="E358" s="1"/>
      <c r="F358" s="9"/>
    </row>
    <row r="359" spans="1:6" x14ac:dyDescent="0.25">
      <c r="A359" s="8" t="s">
        <v>9847</v>
      </c>
      <c r="B359" s="1" t="s">
        <v>9848</v>
      </c>
      <c r="C359" s="1" t="s">
        <v>7</v>
      </c>
      <c r="D359" s="1"/>
      <c r="E359" s="1"/>
      <c r="F359" s="9"/>
    </row>
    <row r="360" spans="1:6" x14ac:dyDescent="0.25">
      <c r="A360" s="8" t="s">
        <v>9849</v>
      </c>
      <c r="B360" s="1" t="s">
        <v>9850</v>
      </c>
      <c r="C360" s="1" t="s">
        <v>7</v>
      </c>
      <c r="D360" s="1"/>
      <c r="E360" s="1"/>
      <c r="F360" s="9"/>
    </row>
    <row r="361" spans="1:6" x14ac:dyDescent="0.25">
      <c r="A361" s="8" t="s">
        <v>9851</v>
      </c>
      <c r="B361" s="1" t="s">
        <v>9852</v>
      </c>
      <c r="C361" s="1" t="s">
        <v>27</v>
      </c>
      <c r="D361" s="1"/>
      <c r="E361" s="1"/>
      <c r="F361" s="9"/>
    </row>
    <row r="362" spans="1:6" x14ac:dyDescent="0.25">
      <c r="A362" s="8" t="s">
        <v>9853</v>
      </c>
      <c r="B362" s="1" t="s">
        <v>9854</v>
      </c>
      <c r="C362" s="1" t="s">
        <v>27</v>
      </c>
      <c r="D362" s="1"/>
      <c r="E362" s="1"/>
      <c r="F362" s="9"/>
    </row>
    <row r="363" spans="1:6" x14ac:dyDescent="0.25">
      <c r="A363" s="8" t="s">
        <v>9855</v>
      </c>
      <c r="B363" s="1" t="s">
        <v>9856</v>
      </c>
      <c r="C363" s="1" t="s">
        <v>14</v>
      </c>
      <c r="D363" s="1"/>
      <c r="E363" s="1"/>
      <c r="F363" s="9"/>
    </row>
    <row r="364" spans="1:6" x14ac:dyDescent="0.25">
      <c r="A364" s="8" t="s">
        <v>9857</v>
      </c>
      <c r="B364" s="1" t="s">
        <v>9858</v>
      </c>
      <c r="C364" s="1" t="s">
        <v>14</v>
      </c>
      <c r="D364" s="1"/>
      <c r="E364" s="1"/>
      <c r="F364" s="9"/>
    </row>
    <row r="365" spans="1:6" x14ac:dyDescent="0.25">
      <c r="A365" s="8" t="s">
        <v>9859</v>
      </c>
      <c r="B365" s="1" t="s">
        <v>9860</v>
      </c>
      <c r="C365" s="1" t="s">
        <v>14</v>
      </c>
      <c r="D365" s="1"/>
      <c r="E365" s="1"/>
      <c r="F365" s="9"/>
    </row>
    <row r="366" spans="1:6" x14ac:dyDescent="0.25">
      <c r="A366" s="8" t="s">
        <v>9861</v>
      </c>
      <c r="B366" s="1" t="s">
        <v>9862</v>
      </c>
      <c r="C366" s="1" t="s">
        <v>14</v>
      </c>
      <c r="D366" s="1"/>
      <c r="E366" s="1"/>
      <c r="F366" s="9"/>
    </row>
    <row r="367" spans="1:6" x14ac:dyDescent="0.25">
      <c r="A367" s="8" t="s">
        <v>9863</v>
      </c>
      <c r="B367" s="1" t="s">
        <v>9864</v>
      </c>
      <c r="C367" s="1" t="s">
        <v>4</v>
      </c>
      <c r="D367" s="1"/>
      <c r="E367" s="1"/>
      <c r="F367" s="9"/>
    </row>
    <row r="368" spans="1:6" x14ac:dyDescent="0.25">
      <c r="A368" s="8" t="s">
        <v>9865</v>
      </c>
      <c r="B368" s="1" t="s">
        <v>9866</v>
      </c>
      <c r="C368" s="1" t="s">
        <v>7</v>
      </c>
      <c r="D368" s="1"/>
      <c r="E368" s="1"/>
      <c r="F368" s="9"/>
    </row>
    <row r="369" spans="1:6" x14ac:dyDescent="0.25">
      <c r="A369" s="8" t="s">
        <v>9867</v>
      </c>
      <c r="B369" s="1" t="s">
        <v>9868</v>
      </c>
      <c r="C369" s="1" t="s">
        <v>7</v>
      </c>
      <c r="D369" s="1"/>
      <c r="E369" s="1"/>
      <c r="F369" s="9"/>
    </row>
    <row r="370" spans="1:6" x14ac:dyDescent="0.25">
      <c r="A370" s="8" t="s">
        <v>9869</v>
      </c>
      <c r="B370" s="1" t="s">
        <v>9870</v>
      </c>
      <c r="C370" s="1" t="s">
        <v>7</v>
      </c>
      <c r="D370" s="1"/>
      <c r="E370" s="1"/>
      <c r="F370" s="9"/>
    </row>
    <row r="371" spans="1:6" x14ac:dyDescent="0.25">
      <c r="A371" s="8" t="s">
        <v>9871</v>
      </c>
      <c r="B371" s="1" t="s">
        <v>9795</v>
      </c>
      <c r="C371" s="1" t="s">
        <v>7</v>
      </c>
      <c r="D371" s="1"/>
      <c r="E371" s="1"/>
      <c r="F371" s="9"/>
    </row>
    <row r="372" spans="1:6" x14ac:dyDescent="0.25">
      <c r="A372" s="8" t="s">
        <v>9872</v>
      </c>
      <c r="B372" s="1" t="s">
        <v>9873</v>
      </c>
      <c r="C372" s="1" t="s">
        <v>7</v>
      </c>
      <c r="D372" s="1"/>
      <c r="E372" s="1"/>
      <c r="F372" s="9"/>
    </row>
    <row r="373" spans="1:6" x14ac:dyDescent="0.25">
      <c r="A373" s="8" t="s">
        <v>9874</v>
      </c>
      <c r="B373" s="1" t="s">
        <v>9875</v>
      </c>
      <c r="C373" s="1" t="s">
        <v>7</v>
      </c>
      <c r="D373" s="1"/>
      <c r="E373" s="1"/>
      <c r="F373" s="9"/>
    </row>
    <row r="374" spans="1:6" x14ac:dyDescent="0.25">
      <c r="A374" s="8" t="s">
        <v>9876</v>
      </c>
      <c r="B374" s="1" t="s">
        <v>9877</v>
      </c>
      <c r="C374" s="1" t="s">
        <v>7</v>
      </c>
      <c r="D374" s="1"/>
      <c r="E374" s="1"/>
      <c r="F374" s="9"/>
    </row>
    <row r="375" spans="1:6" x14ac:dyDescent="0.25">
      <c r="A375" s="8" t="s">
        <v>9878</v>
      </c>
      <c r="B375" s="1" t="s">
        <v>9879</v>
      </c>
      <c r="C375" s="1" t="s">
        <v>27</v>
      </c>
      <c r="D375" s="1"/>
      <c r="E375" s="1"/>
      <c r="F375" s="9"/>
    </row>
    <row r="376" spans="1:6" x14ac:dyDescent="0.25">
      <c r="A376" s="8" t="s">
        <v>9880</v>
      </c>
      <c r="B376" s="1" t="s">
        <v>9881</v>
      </c>
      <c r="C376" s="1" t="s">
        <v>1</v>
      </c>
      <c r="D376" s="1"/>
      <c r="E376" s="1"/>
      <c r="F376" s="9"/>
    </row>
    <row r="377" spans="1:6" x14ac:dyDescent="0.25">
      <c r="A377" s="8" t="s">
        <v>9882</v>
      </c>
      <c r="B377" s="1" t="s">
        <v>9883</v>
      </c>
      <c r="C377" s="1" t="s">
        <v>27</v>
      </c>
      <c r="D377" s="1"/>
      <c r="E377" s="1"/>
      <c r="F377" s="9"/>
    </row>
    <row r="378" spans="1:6" x14ac:dyDescent="0.25">
      <c r="A378" s="8" t="s">
        <v>9884</v>
      </c>
      <c r="B378" s="1" t="s">
        <v>9885</v>
      </c>
      <c r="C378" s="1" t="s">
        <v>14</v>
      </c>
      <c r="D378" s="1"/>
      <c r="E378" s="1"/>
      <c r="F378" s="9"/>
    </row>
    <row r="379" spans="1:6" x14ac:dyDescent="0.25">
      <c r="A379" s="8" t="s">
        <v>9886</v>
      </c>
      <c r="B379" s="1" t="s">
        <v>9797</v>
      </c>
      <c r="C379" s="1" t="s">
        <v>7</v>
      </c>
      <c r="D379" s="1"/>
      <c r="E379" s="1"/>
      <c r="F379" s="9"/>
    </row>
    <row r="380" spans="1:6" x14ac:dyDescent="0.25">
      <c r="A380" s="8" t="s">
        <v>9887</v>
      </c>
      <c r="B380" s="1" t="s">
        <v>9888</v>
      </c>
      <c r="C380" s="1" t="s">
        <v>7</v>
      </c>
      <c r="D380" s="1"/>
      <c r="E380" s="1"/>
      <c r="F380" s="9"/>
    </row>
    <row r="381" spans="1:6" x14ac:dyDescent="0.25">
      <c r="A381" s="8" t="s">
        <v>9889</v>
      </c>
      <c r="B381" s="1" t="s">
        <v>9890</v>
      </c>
      <c r="C381" s="1" t="s">
        <v>7</v>
      </c>
      <c r="D381" s="1"/>
      <c r="E381" s="1"/>
      <c r="F381" s="9"/>
    </row>
    <row r="382" spans="1:6" x14ac:dyDescent="0.25">
      <c r="A382" s="8" t="s">
        <v>9891</v>
      </c>
      <c r="B382" s="1" t="s">
        <v>9892</v>
      </c>
      <c r="C382" s="1" t="s">
        <v>7</v>
      </c>
      <c r="D382" s="1"/>
      <c r="E382" s="1"/>
      <c r="F382" s="9"/>
    </row>
    <row r="383" spans="1:6" x14ac:dyDescent="0.25">
      <c r="A383" s="8" t="s">
        <v>9893</v>
      </c>
      <c r="B383" s="1" t="s">
        <v>9894</v>
      </c>
      <c r="C383" s="1" t="s">
        <v>4</v>
      </c>
      <c r="D383" s="1"/>
      <c r="E383" s="1"/>
      <c r="F383" s="9"/>
    </row>
    <row r="384" spans="1:6" x14ac:dyDescent="0.25">
      <c r="A384" s="8" t="s">
        <v>9895</v>
      </c>
      <c r="B384" s="1" t="s">
        <v>9896</v>
      </c>
      <c r="C384" s="1" t="s">
        <v>4</v>
      </c>
      <c r="D384" s="1"/>
      <c r="E384" s="1"/>
      <c r="F384" s="9"/>
    </row>
    <row r="385" spans="1:6" x14ac:dyDescent="0.25">
      <c r="A385" s="8" t="s">
        <v>9895</v>
      </c>
      <c r="B385" s="1" t="s">
        <v>9896</v>
      </c>
      <c r="C385" s="1" t="s">
        <v>2618</v>
      </c>
      <c r="D385" s="1"/>
      <c r="E385" s="1"/>
      <c r="F385" s="9"/>
    </row>
    <row r="386" spans="1:6" x14ac:dyDescent="0.25">
      <c r="A386" s="8" t="s">
        <v>9897</v>
      </c>
      <c r="B386" s="1" t="s">
        <v>9898</v>
      </c>
      <c r="C386" s="1" t="s">
        <v>4</v>
      </c>
      <c r="D386" s="1"/>
      <c r="E386" s="1"/>
      <c r="F386" s="9"/>
    </row>
    <row r="387" spans="1:6" x14ac:dyDescent="0.25">
      <c r="A387" s="8" t="s">
        <v>9897</v>
      </c>
      <c r="B387" s="1" t="s">
        <v>9898</v>
      </c>
      <c r="C387" s="1" t="s">
        <v>2618</v>
      </c>
      <c r="D387" s="1"/>
      <c r="E387" s="1"/>
      <c r="F387" s="9"/>
    </row>
    <row r="388" spans="1:6" x14ac:dyDescent="0.25">
      <c r="A388" s="8" t="s">
        <v>9899</v>
      </c>
      <c r="B388" s="1" t="s">
        <v>9900</v>
      </c>
      <c r="C388" s="1" t="s">
        <v>1</v>
      </c>
      <c r="D388" s="1"/>
      <c r="E388" s="1"/>
      <c r="F388" s="9"/>
    </row>
    <row r="389" spans="1:6" x14ac:dyDescent="0.25">
      <c r="A389" s="8" t="s">
        <v>9899</v>
      </c>
      <c r="B389" s="1" t="s">
        <v>9900</v>
      </c>
      <c r="C389" s="1" t="s">
        <v>2618</v>
      </c>
      <c r="D389" s="1"/>
      <c r="E389" s="1"/>
      <c r="F389" s="9"/>
    </row>
    <row r="390" spans="1:6" x14ac:dyDescent="0.25">
      <c r="A390" s="8" t="s">
        <v>9901</v>
      </c>
      <c r="B390" s="1" t="s">
        <v>9902</v>
      </c>
      <c r="C390" s="1" t="s">
        <v>14</v>
      </c>
      <c r="D390" s="1"/>
      <c r="E390" s="1"/>
      <c r="F390" s="9"/>
    </row>
    <row r="391" spans="1:6" x14ac:dyDescent="0.25">
      <c r="A391" s="8" t="s">
        <v>9903</v>
      </c>
      <c r="B391" s="1" t="s">
        <v>9904</v>
      </c>
      <c r="C391" s="1" t="s">
        <v>1</v>
      </c>
      <c r="D391" s="1"/>
      <c r="E391" s="1"/>
      <c r="F391" s="9"/>
    </row>
    <row r="392" spans="1:6" x14ac:dyDescent="0.25">
      <c r="A392" s="8" t="s">
        <v>9903</v>
      </c>
      <c r="B392" s="1" t="s">
        <v>9904</v>
      </c>
      <c r="C392" s="1" t="s">
        <v>4139</v>
      </c>
      <c r="D392" s="1"/>
      <c r="E392" s="1"/>
      <c r="F392" s="9"/>
    </row>
    <row r="393" spans="1:6" x14ac:dyDescent="0.25">
      <c r="A393" s="8" t="s">
        <v>9903</v>
      </c>
      <c r="B393" s="1" t="s">
        <v>9904</v>
      </c>
      <c r="C393" s="1" t="s">
        <v>2618</v>
      </c>
      <c r="D393" s="1"/>
      <c r="E393" s="1"/>
      <c r="F393" s="9"/>
    </row>
    <row r="394" spans="1:6" x14ac:dyDescent="0.25">
      <c r="A394" s="8" t="s">
        <v>9905</v>
      </c>
      <c r="B394" s="1" t="s">
        <v>9906</v>
      </c>
      <c r="C394" s="1" t="s">
        <v>14</v>
      </c>
      <c r="D394" s="1"/>
      <c r="E394" s="1"/>
      <c r="F394" s="9"/>
    </row>
    <row r="395" spans="1:6" x14ac:dyDescent="0.25">
      <c r="A395" s="8" t="s">
        <v>9907</v>
      </c>
      <c r="B395" s="1" t="s">
        <v>9908</v>
      </c>
      <c r="C395" s="1" t="s">
        <v>7</v>
      </c>
      <c r="D395" s="1"/>
      <c r="E395" s="1"/>
      <c r="F395" s="9"/>
    </row>
    <row r="396" spans="1:6" x14ac:dyDescent="0.25">
      <c r="A396" s="8" t="s">
        <v>9909</v>
      </c>
      <c r="B396" s="1" t="s">
        <v>9910</v>
      </c>
      <c r="C396" s="1" t="s">
        <v>7</v>
      </c>
      <c r="D396" s="1"/>
      <c r="E396" s="1"/>
      <c r="F396" s="9"/>
    </row>
    <row r="397" spans="1:6" x14ac:dyDescent="0.25">
      <c r="A397" s="8" t="s">
        <v>9911</v>
      </c>
      <c r="B397" s="1" t="s">
        <v>9912</v>
      </c>
      <c r="C397" s="1" t="s">
        <v>7</v>
      </c>
      <c r="D397" s="1"/>
      <c r="E397" s="1"/>
      <c r="F397" s="9"/>
    </row>
    <row r="398" spans="1:6" x14ac:dyDescent="0.25">
      <c r="A398" s="8" t="s">
        <v>9913</v>
      </c>
      <c r="B398" s="1" t="s">
        <v>9914</v>
      </c>
      <c r="C398" s="1" t="s">
        <v>27</v>
      </c>
      <c r="D398" s="1"/>
      <c r="E398" s="1"/>
      <c r="F398" s="9"/>
    </row>
    <row r="399" spans="1:6" x14ac:dyDescent="0.25">
      <c r="A399" s="8" t="s">
        <v>9915</v>
      </c>
      <c r="B399" s="1" t="s">
        <v>9916</v>
      </c>
      <c r="C399" s="1" t="s">
        <v>14</v>
      </c>
      <c r="D399" s="1"/>
      <c r="E399" s="1"/>
      <c r="F399" s="9"/>
    </row>
    <row r="400" spans="1:6" x14ac:dyDescent="0.25">
      <c r="A400" s="8" t="s">
        <v>9917</v>
      </c>
      <c r="B400" s="1" t="s">
        <v>9918</v>
      </c>
      <c r="C400" s="1" t="s">
        <v>7</v>
      </c>
      <c r="D400" s="1"/>
      <c r="E400" s="1"/>
      <c r="F400" s="9"/>
    </row>
    <row r="401" spans="1:6" x14ac:dyDescent="0.25">
      <c r="A401" s="8" t="s">
        <v>9919</v>
      </c>
      <c r="B401" s="1" t="s">
        <v>9920</v>
      </c>
      <c r="C401" s="1" t="s">
        <v>1</v>
      </c>
      <c r="D401" s="1"/>
      <c r="E401" s="1"/>
      <c r="F401" s="9"/>
    </row>
    <row r="402" spans="1:6" x14ac:dyDescent="0.25">
      <c r="A402" s="8" t="s">
        <v>9921</v>
      </c>
      <c r="B402" s="1" t="s">
        <v>9922</v>
      </c>
      <c r="C402" s="1" t="s">
        <v>7</v>
      </c>
      <c r="D402" s="1"/>
      <c r="E402" s="1"/>
      <c r="F402" s="9"/>
    </row>
    <row r="403" spans="1:6" x14ac:dyDescent="0.25">
      <c r="A403" s="8" t="s">
        <v>9923</v>
      </c>
      <c r="B403" s="1" t="s">
        <v>9924</v>
      </c>
      <c r="C403" s="1" t="s">
        <v>7</v>
      </c>
      <c r="D403" s="1"/>
      <c r="E403" s="1"/>
      <c r="F403" s="9"/>
    </row>
    <row r="404" spans="1:6" x14ac:dyDescent="0.25">
      <c r="A404" s="8" t="s">
        <v>9925</v>
      </c>
      <c r="B404" s="1" t="s">
        <v>9926</v>
      </c>
      <c r="C404" s="1" t="s">
        <v>7</v>
      </c>
      <c r="D404" s="1"/>
      <c r="E404" s="1"/>
      <c r="F404" s="9"/>
    </row>
    <row r="405" spans="1:6" x14ac:dyDescent="0.25">
      <c r="A405" s="8" t="s">
        <v>9927</v>
      </c>
      <c r="B405" s="1" t="s">
        <v>9928</v>
      </c>
      <c r="C405" s="1" t="s">
        <v>1</v>
      </c>
      <c r="D405" s="1"/>
      <c r="E405" s="1"/>
      <c r="F405" s="9"/>
    </row>
    <row r="406" spans="1:6" x14ac:dyDescent="0.25">
      <c r="A406" s="8" t="s">
        <v>9929</v>
      </c>
      <c r="B406" s="1" t="s">
        <v>9930</v>
      </c>
      <c r="C406" s="1" t="s">
        <v>7</v>
      </c>
      <c r="D406" s="1"/>
      <c r="E406" s="1"/>
      <c r="F406" s="9"/>
    </row>
    <row r="407" spans="1:6" x14ac:dyDescent="0.25">
      <c r="A407" s="8" t="s">
        <v>9931</v>
      </c>
      <c r="B407" s="1" t="s">
        <v>9932</v>
      </c>
      <c r="C407" s="1" t="s">
        <v>7</v>
      </c>
      <c r="D407" s="1"/>
      <c r="E407" s="1"/>
      <c r="F407" s="9"/>
    </row>
    <row r="408" spans="1:6" x14ac:dyDescent="0.25">
      <c r="A408" s="8" t="s">
        <v>9933</v>
      </c>
      <c r="B408" s="1" t="s">
        <v>9934</v>
      </c>
      <c r="C408" s="1" t="s">
        <v>7</v>
      </c>
      <c r="D408" s="1"/>
      <c r="E408" s="1"/>
      <c r="F408" s="9"/>
    </row>
    <row r="409" spans="1:6" x14ac:dyDescent="0.25">
      <c r="A409" s="8" t="s">
        <v>9935</v>
      </c>
      <c r="B409" s="1" t="s">
        <v>9936</v>
      </c>
      <c r="C409" s="1" t="s">
        <v>7</v>
      </c>
      <c r="D409" s="1"/>
      <c r="E409" s="1"/>
      <c r="F409" s="9"/>
    </row>
    <row r="410" spans="1:6" x14ac:dyDescent="0.25">
      <c r="A410" s="8" t="s">
        <v>9937</v>
      </c>
      <c r="B410" s="1" t="s">
        <v>9938</v>
      </c>
      <c r="C410" s="1" t="s">
        <v>7</v>
      </c>
      <c r="D410" s="1"/>
      <c r="E410" s="1"/>
      <c r="F410" s="9"/>
    </row>
    <row r="411" spans="1:6" x14ac:dyDescent="0.25">
      <c r="A411" s="8" t="s">
        <v>9939</v>
      </c>
      <c r="B411" s="1" t="s">
        <v>9940</v>
      </c>
      <c r="C411" s="1" t="s">
        <v>4</v>
      </c>
      <c r="D411" s="1"/>
      <c r="E411" s="1"/>
      <c r="F411" s="9"/>
    </row>
    <row r="412" spans="1:6" x14ac:dyDescent="0.25">
      <c r="A412" s="8" t="s">
        <v>9941</v>
      </c>
      <c r="B412" s="1" t="s">
        <v>9942</v>
      </c>
      <c r="C412" s="1" t="s">
        <v>4</v>
      </c>
      <c r="D412" s="1"/>
      <c r="E412" s="1"/>
      <c r="F412" s="9"/>
    </row>
    <row r="413" spans="1:6" x14ac:dyDescent="0.25">
      <c r="A413" s="8" t="s">
        <v>9943</v>
      </c>
      <c r="B413" s="1" t="s">
        <v>9944</v>
      </c>
      <c r="C413" s="1" t="s">
        <v>14</v>
      </c>
      <c r="D413" s="1"/>
      <c r="E413" s="1"/>
      <c r="F413" s="9"/>
    </row>
    <row r="414" spans="1:6" x14ac:dyDescent="0.25">
      <c r="A414" s="8" t="s">
        <v>9945</v>
      </c>
      <c r="B414" s="1" t="s">
        <v>9946</v>
      </c>
      <c r="C414" s="1" t="s">
        <v>4</v>
      </c>
      <c r="D414" s="1"/>
      <c r="E414" s="1"/>
      <c r="F414" s="9"/>
    </row>
    <row r="415" spans="1:6" x14ac:dyDescent="0.25">
      <c r="A415" s="8" t="s">
        <v>9947</v>
      </c>
      <c r="B415" s="1" t="s">
        <v>9948</v>
      </c>
      <c r="C415" s="1" t="s">
        <v>7</v>
      </c>
      <c r="D415" s="1"/>
      <c r="E415" s="1"/>
      <c r="F415" s="9"/>
    </row>
    <row r="416" spans="1:6" x14ac:dyDescent="0.25">
      <c r="A416" s="8" t="s">
        <v>9949</v>
      </c>
      <c r="B416" s="1" t="s">
        <v>9950</v>
      </c>
      <c r="C416" s="1" t="s">
        <v>7</v>
      </c>
      <c r="D416" s="1"/>
      <c r="E416" s="1"/>
      <c r="F416" s="9"/>
    </row>
    <row r="417" spans="1:6" x14ac:dyDescent="0.25">
      <c r="A417" s="8" t="s">
        <v>9951</v>
      </c>
      <c r="B417" s="1" t="s">
        <v>9952</v>
      </c>
      <c r="C417" s="1" t="s">
        <v>27</v>
      </c>
      <c r="D417" s="1"/>
      <c r="E417" s="1"/>
      <c r="F417" s="9"/>
    </row>
    <row r="418" spans="1:6" x14ac:dyDescent="0.25">
      <c r="A418" s="8" t="s">
        <v>9953</v>
      </c>
      <c r="B418" s="1" t="s">
        <v>9954</v>
      </c>
      <c r="C418" s="1" t="s">
        <v>14</v>
      </c>
      <c r="D418" s="1"/>
      <c r="E418" s="1"/>
      <c r="F418" s="9"/>
    </row>
    <row r="419" spans="1:6" x14ac:dyDescent="0.25">
      <c r="A419" s="8" t="s">
        <v>9955</v>
      </c>
      <c r="B419" s="1" t="s">
        <v>9956</v>
      </c>
      <c r="C419" s="1" t="s">
        <v>1</v>
      </c>
      <c r="D419" s="1"/>
      <c r="E419" s="1"/>
      <c r="F419" s="9"/>
    </row>
    <row r="420" spans="1:6" x14ac:dyDescent="0.25">
      <c r="A420" s="8" t="s">
        <v>9957</v>
      </c>
      <c r="B420" s="1" t="s">
        <v>9958</v>
      </c>
      <c r="C420" s="1" t="s">
        <v>7</v>
      </c>
      <c r="D420" s="1"/>
      <c r="E420" s="1"/>
      <c r="F420" s="9"/>
    </row>
    <row r="421" spans="1:6" x14ac:dyDescent="0.25">
      <c r="A421" s="8" t="s">
        <v>9959</v>
      </c>
      <c r="B421" s="1" t="s">
        <v>9960</v>
      </c>
      <c r="C421" s="1" t="s">
        <v>4</v>
      </c>
      <c r="D421" s="1"/>
      <c r="E421" s="1"/>
      <c r="F421" s="9"/>
    </row>
    <row r="422" spans="1:6" x14ac:dyDescent="0.25">
      <c r="A422" s="8" t="s">
        <v>9961</v>
      </c>
      <c r="B422" s="1" t="s">
        <v>9962</v>
      </c>
      <c r="C422" s="1" t="s">
        <v>27</v>
      </c>
      <c r="D422" s="1"/>
      <c r="E422" s="1"/>
      <c r="F422" s="9"/>
    </row>
    <row r="423" spans="1:6" x14ac:dyDescent="0.25">
      <c r="A423" s="8" t="s">
        <v>9963</v>
      </c>
      <c r="B423" s="1" t="s">
        <v>9964</v>
      </c>
      <c r="C423" s="1" t="s">
        <v>27</v>
      </c>
      <c r="D423" s="1"/>
      <c r="E423" s="1"/>
      <c r="F423" s="9"/>
    </row>
    <row r="424" spans="1:6" x14ac:dyDescent="0.25">
      <c r="A424" s="8" t="s">
        <v>9965</v>
      </c>
      <c r="B424" s="1" t="s">
        <v>9966</v>
      </c>
      <c r="C424" s="1" t="s">
        <v>27</v>
      </c>
      <c r="D424" s="1"/>
      <c r="E424" s="1"/>
      <c r="F424" s="9"/>
    </row>
    <row r="425" spans="1:6" x14ac:dyDescent="0.25">
      <c r="A425" s="8" t="s">
        <v>9967</v>
      </c>
      <c r="B425" s="1" t="s">
        <v>9968</v>
      </c>
      <c r="C425" s="1" t="s">
        <v>1</v>
      </c>
      <c r="D425" s="1"/>
      <c r="E425" s="1"/>
      <c r="F425" s="9"/>
    </row>
    <row r="426" spans="1:6" x14ac:dyDescent="0.25">
      <c r="A426" s="8" t="s">
        <v>9969</v>
      </c>
      <c r="B426" s="1" t="s">
        <v>9970</v>
      </c>
      <c r="C426" s="1" t="s">
        <v>14</v>
      </c>
      <c r="D426" s="1"/>
      <c r="E426" s="1"/>
      <c r="F426" s="9"/>
    </row>
    <row r="427" spans="1:6" x14ac:dyDescent="0.25">
      <c r="A427" s="8" t="s">
        <v>9971</v>
      </c>
      <c r="B427" s="1" t="s">
        <v>9972</v>
      </c>
      <c r="C427" s="1" t="s">
        <v>27</v>
      </c>
      <c r="D427" s="1"/>
      <c r="E427" s="1"/>
      <c r="F427" s="9"/>
    </row>
    <row r="428" spans="1:6" x14ac:dyDescent="0.25">
      <c r="A428" s="8" t="s">
        <v>9973</v>
      </c>
      <c r="B428" s="1" t="s">
        <v>9974</v>
      </c>
      <c r="C428" s="1" t="s">
        <v>27</v>
      </c>
      <c r="D428" s="1"/>
      <c r="E428" s="1"/>
      <c r="F428" s="9"/>
    </row>
    <row r="429" spans="1:6" x14ac:dyDescent="0.25">
      <c r="A429" s="8" t="s">
        <v>9975</v>
      </c>
      <c r="B429" s="1" t="s">
        <v>9976</v>
      </c>
      <c r="C429" s="1" t="s">
        <v>7</v>
      </c>
      <c r="D429" s="1"/>
      <c r="E429" s="1"/>
      <c r="F429" s="9"/>
    </row>
    <row r="430" spans="1:6" x14ac:dyDescent="0.25">
      <c r="A430" s="8" t="s">
        <v>9977</v>
      </c>
      <c r="B430" s="1" t="s">
        <v>9978</v>
      </c>
      <c r="C430" s="1" t="s">
        <v>7</v>
      </c>
      <c r="D430" s="1"/>
      <c r="E430" s="1"/>
      <c r="F430" s="9"/>
    </row>
    <row r="431" spans="1:6" x14ac:dyDescent="0.25">
      <c r="A431" s="8" t="s">
        <v>9979</v>
      </c>
      <c r="B431" s="1" t="s">
        <v>9980</v>
      </c>
      <c r="C431" s="1" t="s">
        <v>7</v>
      </c>
      <c r="D431" s="1"/>
      <c r="E431" s="1"/>
      <c r="F431" s="9"/>
    </row>
    <row r="432" spans="1:6" x14ac:dyDescent="0.25">
      <c r="A432" s="8" t="s">
        <v>9981</v>
      </c>
      <c r="B432" s="1" t="s">
        <v>9982</v>
      </c>
      <c r="C432" s="1" t="s">
        <v>7</v>
      </c>
      <c r="D432" s="1"/>
      <c r="E432" s="1"/>
      <c r="F432" s="9"/>
    </row>
    <row r="433" spans="1:6" x14ac:dyDescent="0.25">
      <c r="A433" s="8" t="s">
        <v>9983</v>
      </c>
      <c r="B433" s="1" t="s">
        <v>9984</v>
      </c>
      <c r="C433" s="1" t="s">
        <v>7</v>
      </c>
      <c r="D433" s="1"/>
      <c r="E433" s="1"/>
      <c r="F433" s="9"/>
    </row>
    <row r="434" spans="1:6" x14ac:dyDescent="0.25">
      <c r="A434" s="8" t="s">
        <v>9985</v>
      </c>
      <c r="B434" s="1" t="s">
        <v>9986</v>
      </c>
      <c r="C434" s="1" t="s">
        <v>7</v>
      </c>
      <c r="D434" s="1"/>
      <c r="E434" s="1"/>
      <c r="F434" s="9"/>
    </row>
    <row r="435" spans="1:6" x14ac:dyDescent="0.25">
      <c r="A435" s="8" t="s">
        <v>9987</v>
      </c>
      <c r="B435" s="1" t="s">
        <v>9988</v>
      </c>
      <c r="C435" s="1" t="s">
        <v>4</v>
      </c>
      <c r="D435" s="1"/>
      <c r="E435" s="1"/>
      <c r="F435" s="9"/>
    </row>
    <row r="436" spans="1:6" x14ac:dyDescent="0.25">
      <c r="A436" s="8" t="s">
        <v>9989</v>
      </c>
      <c r="B436" s="1" t="s">
        <v>9990</v>
      </c>
      <c r="C436" s="1" t="s">
        <v>7</v>
      </c>
      <c r="D436" s="1"/>
      <c r="E436" s="1"/>
      <c r="F436" s="9"/>
    </row>
    <row r="437" spans="1:6" x14ac:dyDescent="0.25">
      <c r="A437" s="8" t="s">
        <v>9991</v>
      </c>
      <c r="B437" s="1" t="s">
        <v>9992</v>
      </c>
      <c r="C437" s="1" t="s">
        <v>27</v>
      </c>
      <c r="D437" s="1"/>
      <c r="E437" s="1"/>
      <c r="F437" s="9"/>
    </row>
    <row r="438" spans="1:6" x14ac:dyDescent="0.25">
      <c r="A438" s="8" t="s">
        <v>9993</v>
      </c>
      <c r="B438" s="1" t="s">
        <v>9994</v>
      </c>
      <c r="C438" s="1" t="s">
        <v>7</v>
      </c>
      <c r="D438" s="1"/>
      <c r="E438" s="1"/>
      <c r="F438" s="9"/>
    </row>
    <row r="439" spans="1:6" x14ac:dyDescent="0.25">
      <c r="A439" s="8" t="s">
        <v>9995</v>
      </c>
      <c r="B439" s="1" t="s">
        <v>9996</v>
      </c>
      <c r="C439" s="1" t="s">
        <v>7</v>
      </c>
      <c r="D439" s="1"/>
      <c r="E439" s="1"/>
      <c r="F439" s="9"/>
    </row>
    <row r="440" spans="1:6" x14ac:dyDescent="0.25">
      <c r="A440" s="8" t="s">
        <v>9997</v>
      </c>
      <c r="B440" s="1" t="s">
        <v>9816</v>
      </c>
      <c r="C440" s="1" t="s">
        <v>4</v>
      </c>
      <c r="D440" s="1" t="s">
        <v>10649</v>
      </c>
      <c r="E440" s="1"/>
      <c r="F440" s="9"/>
    </row>
    <row r="441" spans="1:6" x14ac:dyDescent="0.25">
      <c r="A441" s="8" t="s">
        <v>9998</v>
      </c>
      <c r="B441" s="1" t="s">
        <v>9948</v>
      </c>
      <c r="C441" s="1" t="s">
        <v>4</v>
      </c>
      <c r="D441" s="1" t="s">
        <v>10649</v>
      </c>
      <c r="E441" s="1"/>
      <c r="F441" s="9"/>
    </row>
    <row r="442" spans="1:6" x14ac:dyDescent="0.25">
      <c r="A442" s="8" t="s">
        <v>9999</v>
      </c>
      <c r="B442" s="1" t="s">
        <v>10000</v>
      </c>
      <c r="C442" s="1" t="s">
        <v>14</v>
      </c>
      <c r="D442" s="1" t="s">
        <v>10649</v>
      </c>
      <c r="E442" s="1"/>
      <c r="F442" s="9"/>
    </row>
    <row r="443" spans="1:6" x14ac:dyDescent="0.25">
      <c r="A443" s="8" t="s">
        <v>10001</v>
      </c>
      <c r="B443" s="1" t="s">
        <v>10002</v>
      </c>
      <c r="C443" s="1" t="s">
        <v>14</v>
      </c>
      <c r="D443" s="1" t="s">
        <v>10649</v>
      </c>
      <c r="E443" s="1"/>
      <c r="F443" s="9"/>
    </row>
    <row r="444" spans="1:6" x14ac:dyDescent="0.25">
      <c r="A444" s="8" t="s">
        <v>10003</v>
      </c>
      <c r="B444" s="1" t="s">
        <v>10004</v>
      </c>
      <c r="C444" s="1" t="s">
        <v>14</v>
      </c>
      <c r="D444" s="1" t="s">
        <v>10649</v>
      </c>
      <c r="E444" s="1"/>
      <c r="F444" s="9"/>
    </row>
    <row r="445" spans="1:6" x14ac:dyDescent="0.25">
      <c r="A445" s="8" t="s">
        <v>10005</v>
      </c>
      <c r="B445" s="1" t="s">
        <v>10006</v>
      </c>
      <c r="C445" s="1" t="s">
        <v>14</v>
      </c>
      <c r="D445" s="1" t="s">
        <v>10649</v>
      </c>
      <c r="E445" s="1"/>
      <c r="F445" s="9"/>
    </row>
    <row r="446" spans="1:6" x14ac:dyDescent="0.25">
      <c r="A446" s="8" t="s">
        <v>10007</v>
      </c>
      <c r="B446" s="1" t="s">
        <v>10008</v>
      </c>
      <c r="C446" s="1" t="s">
        <v>14</v>
      </c>
      <c r="D446" s="1" t="s">
        <v>10649</v>
      </c>
      <c r="E446" s="1"/>
      <c r="F446" s="9"/>
    </row>
    <row r="447" spans="1:6" ht="15.75" thickBot="1" x14ac:dyDescent="0.3">
      <c r="A447" s="10" t="s">
        <v>10009</v>
      </c>
      <c r="B447" s="11" t="s">
        <v>9800</v>
      </c>
      <c r="C447" s="11" t="s">
        <v>4</v>
      </c>
      <c r="D447" s="11" t="s">
        <v>10649</v>
      </c>
      <c r="E447" s="11"/>
      <c r="F447" s="12"/>
    </row>
    <row r="448" spans="1:6" x14ac:dyDescent="0.25">
      <c r="A448" s="8" t="s">
        <v>10038</v>
      </c>
      <c r="B448" s="1" t="s">
        <v>10011</v>
      </c>
      <c r="C448" s="1" t="s">
        <v>14</v>
      </c>
      <c r="D448" s="1"/>
      <c r="E448" s="1"/>
      <c r="F448" s="9"/>
    </row>
    <row r="449" spans="1:6" x14ac:dyDescent="0.25">
      <c r="A449" s="8" t="s">
        <v>10039</v>
      </c>
      <c r="B449" s="1" t="s">
        <v>10040</v>
      </c>
      <c r="C449" s="1" t="s">
        <v>27</v>
      </c>
      <c r="D449" s="1"/>
      <c r="E449" s="1"/>
      <c r="F449" s="9"/>
    </row>
    <row r="450" spans="1:6" x14ac:dyDescent="0.25">
      <c r="A450" s="8" t="s">
        <v>10041</v>
      </c>
      <c r="B450" s="1" t="s">
        <v>10042</v>
      </c>
      <c r="C450" s="1" t="s">
        <v>27</v>
      </c>
      <c r="D450" s="1"/>
      <c r="E450" s="1"/>
      <c r="F450" s="9"/>
    </row>
    <row r="451" spans="1:6" x14ac:dyDescent="0.25">
      <c r="A451" s="8" t="s">
        <v>10043</v>
      </c>
      <c r="B451" s="1" t="s">
        <v>10044</v>
      </c>
      <c r="C451" s="1" t="s">
        <v>7</v>
      </c>
      <c r="D451" s="1"/>
      <c r="E451" s="1"/>
      <c r="F451" s="9"/>
    </row>
    <row r="452" spans="1:6" x14ac:dyDescent="0.25">
      <c r="A452" s="8" t="s">
        <v>10045</v>
      </c>
      <c r="B452" s="1" t="s">
        <v>10046</v>
      </c>
      <c r="C452" s="1" t="s">
        <v>7</v>
      </c>
      <c r="D452" s="1"/>
      <c r="E452" s="1"/>
      <c r="F452" s="9"/>
    </row>
    <row r="453" spans="1:6" x14ac:dyDescent="0.25">
      <c r="A453" s="8" t="s">
        <v>10047</v>
      </c>
      <c r="B453" s="1" t="s">
        <v>10048</v>
      </c>
      <c r="C453" s="1" t="s">
        <v>7</v>
      </c>
      <c r="D453" s="1"/>
      <c r="E453" s="1"/>
      <c r="F453" s="9"/>
    </row>
    <row r="454" spans="1:6" x14ac:dyDescent="0.25">
      <c r="A454" s="8" t="s">
        <v>10049</v>
      </c>
      <c r="B454" s="1" t="s">
        <v>10050</v>
      </c>
      <c r="C454" s="1" t="s">
        <v>7</v>
      </c>
      <c r="D454" s="1"/>
      <c r="E454" s="1"/>
      <c r="F454" s="9"/>
    </row>
    <row r="455" spans="1:6" x14ac:dyDescent="0.25">
      <c r="A455" s="8" t="s">
        <v>10051</v>
      </c>
      <c r="B455" s="1" t="s">
        <v>10052</v>
      </c>
      <c r="C455" s="1" t="s">
        <v>27</v>
      </c>
      <c r="D455" s="1"/>
      <c r="E455" s="1"/>
      <c r="F455" s="9"/>
    </row>
    <row r="456" spans="1:6" x14ac:dyDescent="0.25">
      <c r="A456" s="8" t="s">
        <v>10053</v>
      </c>
      <c r="B456" s="1" t="s">
        <v>10054</v>
      </c>
      <c r="C456" s="1" t="s">
        <v>7</v>
      </c>
      <c r="D456" s="1"/>
      <c r="E456" s="1"/>
      <c r="F456" s="9"/>
    </row>
    <row r="457" spans="1:6" x14ac:dyDescent="0.25">
      <c r="A457" s="8" t="s">
        <v>10055</v>
      </c>
      <c r="B457" s="1" t="s">
        <v>10056</v>
      </c>
      <c r="C457" s="1" t="s">
        <v>27</v>
      </c>
      <c r="D457" s="1"/>
      <c r="E457" s="1"/>
      <c r="F457" s="9"/>
    </row>
    <row r="458" spans="1:6" x14ac:dyDescent="0.25">
      <c r="A458" s="8" t="s">
        <v>10057</v>
      </c>
      <c r="B458" s="1" t="s">
        <v>10000</v>
      </c>
      <c r="C458" s="1" t="s">
        <v>7</v>
      </c>
      <c r="D458" s="1"/>
      <c r="E458" s="1"/>
      <c r="F458" s="9"/>
    </row>
    <row r="459" spans="1:6" x14ac:dyDescent="0.25">
      <c r="A459" s="8" t="s">
        <v>10058</v>
      </c>
      <c r="B459" s="1" t="s">
        <v>10059</v>
      </c>
      <c r="C459" s="1" t="s">
        <v>7</v>
      </c>
      <c r="D459" s="1"/>
      <c r="E459" s="1"/>
      <c r="F459" s="9"/>
    </row>
    <row r="460" spans="1:6" x14ac:dyDescent="0.25">
      <c r="A460" s="8" t="s">
        <v>10060</v>
      </c>
      <c r="B460" s="1" t="s">
        <v>10061</v>
      </c>
      <c r="C460" s="1" t="s">
        <v>7</v>
      </c>
      <c r="D460" s="1"/>
      <c r="E460" s="1"/>
      <c r="F460" s="9"/>
    </row>
    <row r="461" spans="1:6" x14ac:dyDescent="0.25">
      <c r="A461" s="8" t="s">
        <v>10062</v>
      </c>
      <c r="B461" s="1" t="s">
        <v>10063</v>
      </c>
      <c r="C461" s="1" t="s">
        <v>7</v>
      </c>
      <c r="D461" s="1"/>
      <c r="E461" s="1"/>
      <c r="F461" s="9"/>
    </row>
    <row r="462" spans="1:6" x14ac:dyDescent="0.25">
      <c r="A462" s="8" t="s">
        <v>10064</v>
      </c>
      <c r="B462" s="1" t="s">
        <v>10065</v>
      </c>
      <c r="C462" s="1" t="s">
        <v>14</v>
      </c>
      <c r="D462" s="1"/>
      <c r="E462" s="1"/>
      <c r="F462" s="9"/>
    </row>
    <row r="463" spans="1:6" x14ac:dyDescent="0.25">
      <c r="A463" s="8" t="s">
        <v>10066</v>
      </c>
      <c r="B463" s="1" t="s">
        <v>10067</v>
      </c>
      <c r="C463" s="1" t="s">
        <v>7</v>
      </c>
      <c r="D463" s="1"/>
      <c r="E463" s="1"/>
      <c r="F463" s="9"/>
    </row>
    <row r="464" spans="1:6" x14ac:dyDescent="0.25">
      <c r="A464" s="8" t="s">
        <v>10068</v>
      </c>
      <c r="B464" s="1" t="s">
        <v>10069</v>
      </c>
      <c r="C464" s="1" t="s">
        <v>7</v>
      </c>
      <c r="D464" s="1"/>
      <c r="E464" s="1"/>
      <c r="F464" s="9"/>
    </row>
    <row r="465" spans="1:6" x14ac:dyDescent="0.25">
      <c r="A465" s="8" t="s">
        <v>10070</v>
      </c>
      <c r="B465" s="1" t="s">
        <v>10071</v>
      </c>
      <c r="C465" s="1" t="s">
        <v>27</v>
      </c>
      <c r="D465" s="1"/>
      <c r="E465" s="1"/>
      <c r="F465" s="9"/>
    </row>
    <row r="466" spans="1:6" x14ac:dyDescent="0.25">
      <c r="A466" s="8" t="s">
        <v>10072</v>
      </c>
      <c r="B466" s="1" t="s">
        <v>10073</v>
      </c>
      <c r="C466" s="1" t="s">
        <v>27</v>
      </c>
      <c r="D466" s="1"/>
      <c r="E466" s="1"/>
      <c r="F466" s="9"/>
    </row>
    <row r="467" spans="1:6" x14ac:dyDescent="0.25">
      <c r="A467" s="8" t="s">
        <v>10074</v>
      </c>
      <c r="B467" s="1" t="s">
        <v>10075</v>
      </c>
      <c r="C467" s="1" t="s">
        <v>7</v>
      </c>
      <c r="D467" s="1"/>
      <c r="E467" s="1"/>
      <c r="F467" s="9"/>
    </row>
    <row r="468" spans="1:6" x14ac:dyDescent="0.25">
      <c r="A468" s="8" t="s">
        <v>10076</v>
      </c>
      <c r="B468" s="1" t="s">
        <v>10077</v>
      </c>
      <c r="C468" s="1" t="s">
        <v>7</v>
      </c>
      <c r="D468" s="1"/>
      <c r="E468" s="1"/>
      <c r="F468" s="9"/>
    </row>
    <row r="469" spans="1:6" x14ac:dyDescent="0.25">
      <c r="A469" s="8" t="s">
        <v>10078</v>
      </c>
      <c r="B469" s="1" t="s">
        <v>10079</v>
      </c>
      <c r="C469" s="1" t="s">
        <v>4</v>
      </c>
      <c r="D469" s="1"/>
      <c r="E469" s="1"/>
      <c r="F469" s="9"/>
    </row>
    <row r="470" spans="1:6" x14ac:dyDescent="0.25">
      <c r="A470" s="8" t="s">
        <v>10080</v>
      </c>
      <c r="B470" s="1" t="s">
        <v>10081</v>
      </c>
      <c r="C470" s="1" t="s">
        <v>14</v>
      </c>
      <c r="D470" s="1"/>
      <c r="E470" s="1"/>
      <c r="F470" s="9"/>
    </row>
    <row r="471" spans="1:6" x14ac:dyDescent="0.25">
      <c r="A471" s="8" t="s">
        <v>10082</v>
      </c>
      <c r="B471" s="1" t="s">
        <v>10083</v>
      </c>
      <c r="C471" s="1" t="s">
        <v>14</v>
      </c>
      <c r="D471" s="1"/>
      <c r="E471" s="1"/>
      <c r="F471" s="9"/>
    </row>
    <row r="472" spans="1:6" x14ac:dyDescent="0.25">
      <c r="A472" s="8" t="s">
        <v>10084</v>
      </c>
      <c r="B472" s="1" t="s">
        <v>10085</v>
      </c>
      <c r="C472" s="1" t="s">
        <v>1</v>
      </c>
      <c r="D472" s="1"/>
      <c r="E472" s="1"/>
      <c r="F472" s="9"/>
    </row>
    <row r="473" spans="1:6" x14ac:dyDescent="0.25">
      <c r="A473" s="8" t="s">
        <v>10086</v>
      </c>
      <c r="B473" s="1" t="s">
        <v>10087</v>
      </c>
      <c r="C473" s="1" t="s">
        <v>27</v>
      </c>
      <c r="D473" s="1"/>
      <c r="E473" s="1"/>
      <c r="F473" s="9"/>
    </row>
    <row r="474" spans="1:6" x14ac:dyDescent="0.25">
      <c r="A474" s="8" t="s">
        <v>10088</v>
      </c>
      <c r="B474" s="1" t="s">
        <v>10089</v>
      </c>
      <c r="C474" s="1" t="s">
        <v>27</v>
      </c>
      <c r="D474" s="1"/>
      <c r="E474" s="1"/>
      <c r="F474" s="9"/>
    </row>
    <row r="475" spans="1:6" x14ac:dyDescent="0.25">
      <c r="A475" s="8" t="s">
        <v>10090</v>
      </c>
      <c r="B475" s="1" t="s">
        <v>10091</v>
      </c>
      <c r="C475" s="1" t="s">
        <v>27</v>
      </c>
      <c r="D475" s="1"/>
      <c r="E475" s="1"/>
      <c r="F475" s="9"/>
    </row>
    <row r="476" spans="1:6" x14ac:dyDescent="0.25">
      <c r="A476" s="8" t="s">
        <v>10092</v>
      </c>
      <c r="B476" s="1" t="s">
        <v>10093</v>
      </c>
      <c r="C476" s="1" t="s">
        <v>7</v>
      </c>
      <c r="D476" s="1"/>
      <c r="E476" s="1"/>
      <c r="F476" s="9"/>
    </row>
    <row r="477" spans="1:6" x14ac:dyDescent="0.25">
      <c r="A477" s="8" t="s">
        <v>10094</v>
      </c>
      <c r="B477" s="1" t="s">
        <v>10095</v>
      </c>
      <c r="C477" s="1" t="s">
        <v>7</v>
      </c>
      <c r="D477" s="1"/>
      <c r="E477" s="1"/>
      <c r="F477" s="9"/>
    </row>
    <row r="478" spans="1:6" x14ac:dyDescent="0.25">
      <c r="A478" s="8" t="s">
        <v>10096</v>
      </c>
      <c r="B478" s="1" t="s">
        <v>10002</v>
      </c>
      <c r="C478" s="1" t="s">
        <v>7</v>
      </c>
      <c r="D478" s="1"/>
      <c r="E478" s="1"/>
      <c r="F478" s="9"/>
    </row>
    <row r="479" spans="1:6" x14ac:dyDescent="0.25">
      <c r="A479" s="8" t="s">
        <v>10097</v>
      </c>
      <c r="B479" s="1" t="s">
        <v>10098</v>
      </c>
      <c r="C479" s="1" t="s">
        <v>14</v>
      </c>
      <c r="D479" s="1"/>
      <c r="E479" s="1"/>
      <c r="F479" s="9"/>
    </row>
    <row r="480" spans="1:6" x14ac:dyDescent="0.25">
      <c r="A480" s="8" t="s">
        <v>10099</v>
      </c>
      <c r="B480" s="1" t="s">
        <v>10100</v>
      </c>
      <c r="C480" s="1" t="s">
        <v>4</v>
      </c>
      <c r="D480" s="1"/>
      <c r="E480" s="1"/>
      <c r="F480" s="9"/>
    </row>
    <row r="481" spans="1:6" x14ac:dyDescent="0.25">
      <c r="A481" s="8" t="s">
        <v>10101</v>
      </c>
      <c r="B481" s="1" t="s">
        <v>10102</v>
      </c>
      <c r="C481" s="1" t="s">
        <v>7</v>
      </c>
      <c r="D481" s="1"/>
      <c r="E481" s="1"/>
      <c r="F481" s="9"/>
    </row>
    <row r="482" spans="1:6" x14ac:dyDescent="0.25">
      <c r="A482" s="8" t="s">
        <v>10103</v>
      </c>
      <c r="B482" s="1" t="s">
        <v>10104</v>
      </c>
      <c r="C482" s="1" t="s">
        <v>4</v>
      </c>
      <c r="D482" s="1"/>
      <c r="E482" s="1"/>
      <c r="F482" s="9"/>
    </row>
    <row r="483" spans="1:6" x14ac:dyDescent="0.25">
      <c r="A483" s="8" t="s">
        <v>10105</v>
      </c>
      <c r="B483" s="1" t="s">
        <v>10106</v>
      </c>
      <c r="C483" s="1" t="s">
        <v>27</v>
      </c>
      <c r="D483" s="1"/>
      <c r="E483" s="1"/>
      <c r="F483" s="9"/>
    </row>
    <row r="484" spans="1:6" x14ac:dyDescent="0.25">
      <c r="A484" s="8" t="s">
        <v>10107</v>
      </c>
      <c r="B484" s="1" t="s">
        <v>10108</v>
      </c>
      <c r="C484" s="1" t="s">
        <v>14</v>
      </c>
      <c r="D484" s="1"/>
      <c r="E484" s="1"/>
      <c r="F484" s="9"/>
    </row>
    <row r="485" spans="1:6" x14ac:dyDescent="0.25">
      <c r="A485" s="8" t="s">
        <v>10109</v>
      </c>
      <c r="B485" s="1" t="s">
        <v>10110</v>
      </c>
      <c r="C485" s="1" t="s">
        <v>4</v>
      </c>
      <c r="D485" s="1"/>
      <c r="E485" s="1"/>
      <c r="F485" s="9"/>
    </row>
    <row r="486" spans="1:6" x14ac:dyDescent="0.25">
      <c r="A486" s="8" t="s">
        <v>10111</v>
      </c>
      <c r="B486" s="1" t="s">
        <v>10112</v>
      </c>
      <c r="C486" s="1" t="s">
        <v>7</v>
      </c>
      <c r="D486" s="1"/>
      <c r="E486" s="1"/>
      <c r="F486" s="9"/>
    </row>
    <row r="487" spans="1:6" x14ac:dyDescent="0.25">
      <c r="A487" s="8" t="s">
        <v>10113</v>
      </c>
      <c r="B487" s="1" t="s">
        <v>10114</v>
      </c>
      <c r="C487" s="1" t="s">
        <v>14</v>
      </c>
      <c r="D487" s="1"/>
      <c r="E487" s="1"/>
      <c r="F487" s="9"/>
    </row>
    <row r="488" spans="1:6" x14ac:dyDescent="0.25">
      <c r="A488" s="8" t="s">
        <v>10115</v>
      </c>
      <c r="B488" s="1" t="s">
        <v>10116</v>
      </c>
      <c r="C488" s="1" t="s">
        <v>7</v>
      </c>
      <c r="D488" s="1"/>
      <c r="E488" s="1"/>
      <c r="F488" s="9"/>
    </row>
    <row r="489" spans="1:6" x14ac:dyDescent="0.25">
      <c r="A489" s="8" t="s">
        <v>10117</v>
      </c>
      <c r="B489" s="1" t="s">
        <v>10118</v>
      </c>
      <c r="C489" s="1" t="s">
        <v>4</v>
      </c>
      <c r="D489" s="1"/>
      <c r="E489" s="1"/>
      <c r="F489" s="9"/>
    </row>
    <row r="490" spans="1:6" x14ac:dyDescent="0.25">
      <c r="A490" s="8" t="s">
        <v>10119</v>
      </c>
      <c r="B490" s="1" t="s">
        <v>10004</v>
      </c>
      <c r="C490" s="1" t="s">
        <v>7</v>
      </c>
      <c r="D490" s="1"/>
      <c r="E490" s="1"/>
      <c r="F490" s="9"/>
    </row>
    <row r="491" spans="1:6" x14ac:dyDescent="0.25">
      <c r="A491" s="8" t="s">
        <v>10120</v>
      </c>
      <c r="B491" s="1" t="s">
        <v>10121</v>
      </c>
      <c r="C491" s="1" t="s">
        <v>7</v>
      </c>
      <c r="D491" s="1"/>
      <c r="E491" s="1"/>
      <c r="F491" s="9"/>
    </row>
    <row r="492" spans="1:6" x14ac:dyDescent="0.25">
      <c r="A492" s="8" t="s">
        <v>10122</v>
      </c>
      <c r="B492" s="1" t="s">
        <v>10123</v>
      </c>
      <c r="C492" s="1" t="s">
        <v>7</v>
      </c>
      <c r="D492" s="1"/>
      <c r="E492" s="1"/>
      <c r="F492" s="9"/>
    </row>
    <row r="493" spans="1:6" x14ac:dyDescent="0.25">
      <c r="A493" s="8" t="s">
        <v>10124</v>
      </c>
      <c r="B493" s="1" t="s">
        <v>10125</v>
      </c>
      <c r="C493" s="1" t="s">
        <v>4</v>
      </c>
      <c r="D493" s="1"/>
      <c r="E493" s="1"/>
      <c r="F493" s="9"/>
    </row>
    <row r="494" spans="1:6" x14ac:dyDescent="0.25">
      <c r="A494" s="8" t="s">
        <v>10126</v>
      </c>
      <c r="B494" s="1" t="s">
        <v>10127</v>
      </c>
      <c r="C494" s="1" t="s">
        <v>27</v>
      </c>
      <c r="D494" s="1"/>
      <c r="E494" s="1"/>
      <c r="F494" s="9"/>
    </row>
    <row r="495" spans="1:6" x14ac:dyDescent="0.25">
      <c r="A495" s="8" t="s">
        <v>10126</v>
      </c>
      <c r="B495" s="1" t="s">
        <v>10127</v>
      </c>
      <c r="C495" s="1" t="s">
        <v>2618</v>
      </c>
      <c r="D495" s="1"/>
      <c r="E495" s="1"/>
      <c r="F495" s="9"/>
    </row>
    <row r="496" spans="1:6" x14ac:dyDescent="0.25">
      <c r="A496" s="8" t="s">
        <v>10128</v>
      </c>
      <c r="B496" s="1" t="s">
        <v>10129</v>
      </c>
      <c r="C496" s="1" t="s">
        <v>27</v>
      </c>
      <c r="D496" s="1"/>
      <c r="E496" s="1"/>
      <c r="F496" s="9"/>
    </row>
    <row r="497" spans="1:6" x14ac:dyDescent="0.25">
      <c r="A497" s="8" t="s">
        <v>10130</v>
      </c>
      <c r="B497" s="1" t="s">
        <v>10131</v>
      </c>
      <c r="C497" s="1" t="s">
        <v>1</v>
      </c>
      <c r="D497" s="1"/>
      <c r="E497" s="1"/>
      <c r="F497" s="9"/>
    </row>
    <row r="498" spans="1:6" x14ac:dyDescent="0.25">
      <c r="A498" s="8" t="s">
        <v>10132</v>
      </c>
      <c r="B498" s="1" t="s">
        <v>10133</v>
      </c>
      <c r="C498" s="1" t="s">
        <v>1</v>
      </c>
      <c r="D498" s="1"/>
      <c r="E498" s="1"/>
      <c r="F498" s="9"/>
    </row>
    <row r="499" spans="1:6" x14ac:dyDescent="0.25">
      <c r="A499" s="8" t="s">
        <v>10132</v>
      </c>
      <c r="B499" s="1" t="s">
        <v>10133</v>
      </c>
      <c r="C499" s="1" t="s">
        <v>2618</v>
      </c>
      <c r="D499" s="1"/>
      <c r="E499" s="1"/>
      <c r="F499" s="9"/>
    </row>
    <row r="500" spans="1:6" x14ac:dyDescent="0.25">
      <c r="A500" s="8" t="s">
        <v>10134</v>
      </c>
      <c r="B500" s="1" t="s">
        <v>10135</v>
      </c>
      <c r="C500" s="1" t="s">
        <v>14</v>
      </c>
      <c r="D500" s="1"/>
      <c r="E500" s="1"/>
      <c r="F500" s="9"/>
    </row>
    <row r="501" spans="1:6" x14ac:dyDescent="0.25">
      <c r="A501" s="8" t="s">
        <v>10136</v>
      </c>
      <c r="B501" s="1" t="s">
        <v>10137</v>
      </c>
      <c r="C501" s="1" t="s">
        <v>1</v>
      </c>
      <c r="D501" s="1"/>
      <c r="E501" s="1"/>
      <c r="F501" s="9"/>
    </row>
    <row r="502" spans="1:6" x14ac:dyDescent="0.25">
      <c r="A502" s="8" t="s">
        <v>10136</v>
      </c>
      <c r="B502" s="1" t="s">
        <v>10137</v>
      </c>
      <c r="C502" s="1" t="s">
        <v>2618</v>
      </c>
      <c r="D502" s="1"/>
      <c r="E502" s="1"/>
      <c r="F502" s="9"/>
    </row>
    <row r="503" spans="1:6" x14ac:dyDescent="0.25">
      <c r="A503" s="8" t="s">
        <v>10138</v>
      </c>
      <c r="B503" s="1" t="s">
        <v>10139</v>
      </c>
      <c r="C503" s="1" t="s">
        <v>14</v>
      </c>
      <c r="D503" s="1"/>
      <c r="E503" s="1"/>
      <c r="F503" s="9"/>
    </row>
    <row r="504" spans="1:6" x14ac:dyDescent="0.25">
      <c r="A504" s="8" t="s">
        <v>10140</v>
      </c>
      <c r="B504" s="1" t="s">
        <v>10141</v>
      </c>
      <c r="C504" s="1" t="s">
        <v>1</v>
      </c>
      <c r="D504" s="1"/>
      <c r="E504" s="1"/>
      <c r="F504" s="9"/>
    </row>
    <row r="505" spans="1:6" x14ac:dyDescent="0.25">
      <c r="A505" s="8" t="s">
        <v>10140</v>
      </c>
      <c r="B505" s="1" t="s">
        <v>10141</v>
      </c>
      <c r="C505" s="1" t="s">
        <v>4139</v>
      </c>
      <c r="D505" s="1"/>
      <c r="E505" s="1"/>
      <c r="F505" s="9"/>
    </row>
    <row r="506" spans="1:6" x14ac:dyDescent="0.25">
      <c r="A506" s="8" t="s">
        <v>10140</v>
      </c>
      <c r="B506" s="1" t="s">
        <v>10141</v>
      </c>
      <c r="C506" s="1" t="s">
        <v>2618</v>
      </c>
      <c r="D506" s="1"/>
      <c r="E506" s="1"/>
      <c r="F506" s="9"/>
    </row>
    <row r="507" spans="1:6" x14ac:dyDescent="0.25">
      <c r="A507" s="8" t="s">
        <v>10142</v>
      </c>
      <c r="B507" s="1" t="s">
        <v>10143</v>
      </c>
      <c r="C507" s="1" t="s">
        <v>4</v>
      </c>
      <c r="D507" s="1"/>
      <c r="E507" s="1"/>
      <c r="F507" s="9"/>
    </row>
    <row r="508" spans="1:6" x14ac:dyDescent="0.25">
      <c r="A508" s="8" t="s">
        <v>10142</v>
      </c>
      <c r="B508" s="1" t="s">
        <v>10143</v>
      </c>
      <c r="C508" s="1" t="s">
        <v>2618</v>
      </c>
      <c r="D508" s="1"/>
      <c r="E508" s="1"/>
      <c r="F508" s="9"/>
    </row>
    <row r="509" spans="1:6" x14ac:dyDescent="0.25">
      <c r="A509" s="8" t="s">
        <v>10144</v>
      </c>
      <c r="B509" s="1" t="s">
        <v>10006</v>
      </c>
      <c r="C509" s="1" t="s">
        <v>7</v>
      </c>
      <c r="D509" s="1"/>
      <c r="E509" s="1"/>
      <c r="F509" s="9"/>
    </row>
    <row r="510" spans="1:6" x14ac:dyDescent="0.25">
      <c r="A510" s="8" t="s">
        <v>10145</v>
      </c>
      <c r="B510" s="1" t="s">
        <v>10146</v>
      </c>
      <c r="C510" s="1" t="s">
        <v>7</v>
      </c>
      <c r="D510" s="1"/>
      <c r="E510" s="1"/>
      <c r="F510" s="9"/>
    </row>
    <row r="511" spans="1:6" x14ac:dyDescent="0.25">
      <c r="A511" s="8" t="s">
        <v>10147</v>
      </c>
      <c r="B511" s="1" t="s">
        <v>10148</v>
      </c>
      <c r="C511" s="1" t="s">
        <v>27</v>
      </c>
      <c r="D511" s="1"/>
      <c r="E511" s="1"/>
      <c r="F511" s="9"/>
    </row>
    <row r="512" spans="1:6" x14ac:dyDescent="0.25">
      <c r="A512" s="8" t="s">
        <v>10149</v>
      </c>
      <c r="B512" s="1" t="s">
        <v>10150</v>
      </c>
      <c r="C512" s="1" t="s">
        <v>7</v>
      </c>
      <c r="D512" s="1"/>
      <c r="E512" s="1"/>
      <c r="F512" s="9"/>
    </row>
    <row r="513" spans="1:6" x14ac:dyDescent="0.25">
      <c r="A513" s="8" t="s">
        <v>10151</v>
      </c>
      <c r="B513" s="1" t="s">
        <v>10152</v>
      </c>
      <c r="C513" s="1" t="s">
        <v>14</v>
      </c>
      <c r="D513" s="1"/>
      <c r="E513" s="1"/>
      <c r="F513" s="9"/>
    </row>
    <row r="514" spans="1:6" x14ac:dyDescent="0.25">
      <c r="A514" s="8" t="s">
        <v>10153</v>
      </c>
      <c r="B514" s="1" t="s">
        <v>10154</v>
      </c>
      <c r="C514" s="1" t="s">
        <v>7</v>
      </c>
      <c r="D514" s="1"/>
      <c r="E514" s="1"/>
      <c r="F514" s="9"/>
    </row>
    <row r="515" spans="1:6" x14ac:dyDescent="0.25">
      <c r="A515" s="8" t="s">
        <v>10155</v>
      </c>
      <c r="B515" s="1" t="s">
        <v>10156</v>
      </c>
      <c r="C515" s="1" t="s">
        <v>4</v>
      </c>
      <c r="D515" s="1"/>
      <c r="E515" s="1"/>
      <c r="F515" s="9"/>
    </row>
    <row r="516" spans="1:6" x14ac:dyDescent="0.25">
      <c r="A516" s="8" t="s">
        <v>10157</v>
      </c>
      <c r="B516" s="1" t="s">
        <v>10158</v>
      </c>
      <c r="C516" s="1" t="s">
        <v>7</v>
      </c>
      <c r="D516" s="1"/>
      <c r="E516" s="1"/>
      <c r="F516" s="9"/>
    </row>
    <row r="517" spans="1:6" x14ac:dyDescent="0.25">
      <c r="A517" s="8" t="s">
        <v>10159</v>
      </c>
      <c r="B517" s="1" t="s">
        <v>10008</v>
      </c>
      <c r="C517" s="1" t="s">
        <v>7</v>
      </c>
      <c r="D517" s="1"/>
      <c r="E517" s="1"/>
      <c r="F517" s="9"/>
    </row>
    <row r="518" spans="1:6" x14ac:dyDescent="0.25">
      <c r="A518" s="8" t="s">
        <v>10160</v>
      </c>
      <c r="B518" s="1" t="s">
        <v>10161</v>
      </c>
      <c r="C518" s="1" t="s">
        <v>14</v>
      </c>
      <c r="D518" s="1"/>
      <c r="E518" s="1"/>
      <c r="F518" s="9"/>
    </row>
    <row r="519" spans="1:6" x14ac:dyDescent="0.25">
      <c r="A519" s="8" t="s">
        <v>10162</v>
      </c>
      <c r="B519" s="1" t="s">
        <v>10163</v>
      </c>
      <c r="C519" s="1" t="s">
        <v>7</v>
      </c>
      <c r="D519" s="1"/>
      <c r="E519" s="1"/>
      <c r="F519" s="9"/>
    </row>
    <row r="520" spans="1:6" x14ac:dyDescent="0.25">
      <c r="A520" s="8" t="s">
        <v>10164</v>
      </c>
      <c r="B520" s="1" t="s">
        <v>10165</v>
      </c>
      <c r="C520" s="1" t="s">
        <v>7</v>
      </c>
      <c r="D520" s="1"/>
      <c r="E520" s="1"/>
      <c r="F520" s="9"/>
    </row>
    <row r="521" spans="1:6" x14ac:dyDescent="0.25">
      <c r="A521" s="8" t="s">
        <v>10166</v>
      </c>
      <c r="B521" s="1" t="s">
        <v>10167</v>
      </c>
      <c r="C521" s="1" t="s">
        <v>7</v>
      </c>
      <c r="D521" s="1"/>
      <c r="E521" s="1"/>
      <c r="F521" s="9"/>
    </row>
    <row r="522" spans="1:6" x14ac:dyDescent="0.25">
      <c r="A522" s="8" t="s">
        <v>10168</v>
      </c>
      <c r="B522" s="1" t="s">
        <v>10169</v>
      </c>
      <c r="C522" s="1" t="s">
        <v>7</v>
      </c>
      <c r="D522" s="1"/>
      <c r="E522" s="1"/>
      <c r="F522" s="9"/>
    </row>
    <row r="523" spans="1:6" x14ac:dyDescent="0.25">
      <c r="A523" s="8" t="s">
        <v>10170</v>
      </c>
      <c r="B523" s="1" t="s">
        <v>10171</v>
      </c>
      <c r="C523" s="1" t="s">
        <v>7</v>
      </c>
      <c r="D523" s="1"/>
      <c r="E523" s="1"/>
      <c r="F523" s="9"/>
    </row>
    <row r="524" spans="1:6" x14ac:dyDescent="0.25">
      <c r="A524" s="8" t="s">
        <v>10172</v>
      </c>
      <c r="B524" s="1" t="s">
        <v>10173</v>
      </c>
      <c r="C524" s="1" t="s">
        <v>7</v>
      </c>
      <c r="D524" s="1"/>
      <c r="E524" s="1"/>
      <c r="F524" s="9"/>
    </row>
    <row r="525" spans="1:6" x14ac:dyDescent="0.25">
      <c r="A525" s="8" t="s">
        <v>10174</v>
      </c>
      <c r="B525" s="1" t="s">
        <v>10175</v>
      </c>
      <c r="C525" s="1" t="s">
        <v>7</v>
      </c>
      <c r="D525" s="1"/>
      <c r="E525" s="1"/>
      <c r="F525" s="9"/>
    </row>
    <row r="526" spans="1:6" x14ac:dyDescent="0.25">
      <c r="A526" s="8" t="s">
        <v>10176</v>
      </c>
      <c r="B526" s="1" t="s">
        <v>10177</v>
      </c>
      <c r="C526" s="1" t="s">
        <v>7</v>
      </c>
      <c r="D526" s="1"/>
      <c r="E526" s="1"/>
      <c r="F526" s="9"/>
    </row>
    <row r="527" spans="1:6" x14ac:dyDescent="0.25">
      <c r="A527" s="8" t="s">
        <v>10178</v>
      </c>
      <c r="B527" s="1" t="s">
        <v>10179</v>
      </c>
      <c r="C527" s="1" t="s">
        <v>7</v>
      </c>
      <c r="D527" s="1"/>
      <c r="E527" s="1"/>
      <c r="F527" s="9"/>
    </row>
    <row r="528" spans="1:6" x14ac:dyDescent="0.25">
      <c r="A528" s="8" t="s">
        <v>10180</v>
      </c>
      <c r="B528" s="1" t="s">
        <v>10181</v>
      </c>
      <c r="C528" s="1" t="s">
        <v>7</v>
      </c>
      <c r="D528" s="1"/>
      <c r="E528" s="1"/>
      <c r="F528" s="9"/>
    </row>
    <row r="529" spans="1:6" x14ac:dyDescent="0.25">
      <c r="A529" s="8" t="s">
        <v>10182</v>
      </c>
      <c r="B529" s="1" t="s">
        <v>10183</v>
      </c>
      <c r="C529" s="1" t="s">
        <v>7</v>
      </c>
      <c r="D529" s="1"/>
      <c r="E529" s="1"/>
      <c r="F529" s="9"/>
    </row>
    <row r="530" spans="1:6" x14ac:dyDescent="0.25">
      <c r="A530" s="8" t="s">
        <v>10184</v>
      </c>
      <c r="B530" s="1" t="s">
        <v>10185</v>
      </c>
      <c r="C530" s="1" t="s">
        <v>27</v>
      </c>
      <c r="D530" s="1"/>
      <c r="E530" s="1"/>
      <c r="F530" s="9"/>
    </row>
    <row r="531" spans="1:6" x14ac:dyDescent="0.25">
      <c r="A531" s="8" t="s">
        <v>10186</v>
      </c>
      <c r="B531" s="1" t="s">
        <v>10187</v>
      </c>
      <c r="C531" s="1" t="s">
        <v>27</v>
      </c>
      <c r="D531" s="1"/>
      <c r="E531" s="1"/>
      <c r="F531" s="9"/>
    </row>
    <row r="532" spans="1:6" x14ac:dyDescent="0.25">
      <c r="A532" s="8" t="s">
        <v>10188</v>
      </c>
      <c r="B532" s="1" t="s">
        <v>10189</v>
      </c>
      <c r="C532" s="1" t="s">
        <v>4</v>
      </c>
      <c r="D532" s="1"/>
      <c r="E532" s="1"/>
      <c r="F532" s="9"/>
    </row>
    <row r="533" spans="1:6" x14ac:dyDescent="0.25">
      <c r="A533" s="8" t="s">
        <v>10190</v>
      </c>
      <c r="B533" s="1" t="s">
        <v>10191</v>
      </c>
      <c r="C533" s="1" t="s">
        <v>1</v>
      </c>
      <c r="D533" s="1"/>
      <c r="E533" s="1"/>
      <c r="F533" s="9"/>
    </row>
    <row r="534" spans="1:6" x14ac:dyDescent="0.25">
      <c r="A534" s="8" t="s">
        <v>10192</v>
      </c>
      <c r="B534" s="1" t="s">
        <v>10193</v>
      </c>
      <c r="C534" s="1" t="s">
        <v>7</v>
      </c>
      <c r="D534" s="1"/>
      <c r="E534" s="1"/>
      <c r="F534" s="9"/>
    </row>
    <row r="535" spans="1:6" x14ac:dyDescent="0.25">
      <c r="A535" s="8" t="s">
        <v>10194</v>
      </c>
      <c r="B535" s="1" t="s">
        <v>10195</v>
      </c>
      <c r="C535" s="1" t="s">
        <v>7</v>
      </c>
      <c r="D535" s="1"/>
      <c r="E535" s="1"/>
      <c r="F535" s="9"/>
    </row>
    <row r="536" spans="1:6" x14ac:dyDescent="0.25">
      <c r="A536" s="8" t="s">
        <v>10196</v>
      </c>
      <c r="B536" s="1" t="s">
        <v>10197</v>
      </c>
      <c r="C536" s="1" t="s">
        <v>4</v>
      </c>
      <c r="D536" s="1"/>
      <c r="E536" s="1"/>
      <c r="F536" s="9"/>
    </row>
    <row r="537" spans="1:6" x14ac:dyDescent="0.25">
      <c r="A537" s="8" t="s">
        <v>10198</v>
      </c>
      <c r="B537" s="1" t="s">
        <v>10199</v>
      </c>
      <c r="C537" s="1" t="s">
        <v>27</v>
      </c>
      <c r="D537" s="1"/>
      <c r="E537" s="1"/>
      <c r="F537" s="9"/>
    </row>
    <row r="538" spans="1:6" x14ac:dyDescent="0.25">
      <c r="A538" s="8" t="s">
        <v>10200</v>
      </c>
      <c r="B538" s="1" t="s">
        <v>10201</v>
      </c>
      <c r="C538" s="1" t="s">
        <v>27</v>
      </c>
      <c r="D538" s="1"/>
      <c r="E538" s="1"/>
      <c r="F538" s="9"/>
    </row>
    <row r="539" spans="1:6" x14ac:dyDescent="0.25">
      <c r="A539" s="8" t="s">
        <v>10202</v>
      </c>
      <c r="B539" s="1" t="s">
        <v>10203</v>
      </c>
      <c r="C539" s="1" t="s">
        <v>1</v>
      </c>
      <c r="D539" s="1"/>
      <c r="E539" s="1"/>
      <c r="F539" s="9"/>
    </row>
    <row r="540" spans="1:6" x14ac:dyDescent="0.25">
      <c r="A540" s="8" t="s">
        <v>10204</v>
      </c>
      <c r="B540" s="1" t="s">
        <v>10205</v>
      </c>
      <c r="C540" s="1" t="s">
        <v>14</v>
      </c>
      <c r="D540" s="1"/>
      <c r="E540" s="1"/>
      <c r="F540" s="9"/>
    </row>
    <row r="541" spans="1:6" x14ac:dyDescent="0.25">
      <c r="A541" s="8" t="s">
        <v>10206</v>
      </c>
      <c r="B541" s="1" t="s">
        <v>10207</v>
      </c>
      <c r="C541" s="1" t="s">
        <v>27</v>
      </c>
      <c r="D541" s="1"/>
      <c r="E541" s="1"/>
      <c r="F541" s="9"/>
    </row>
    <row r="542" spans="1:6" x14ac:dyDescent="0.25">
      <c r="A542" s="8" t="s">
        <v>10208</v>
      </c>
      <c r="B542" s="1" t="s">
        <v>10209</v>
      </c>
      <c r="C542" s="1" t="s">
        <v>27</v>
      </c>
      <c r="D542" s="1"/>
      <c r="E542" s="1"/>
      <c r="F542" s="9"/>
    </row>
    <row r="543" spans="1:6" x14ac:dyDescent="0.25">
      <c r="A543" s="8" t="s">
        <v>10210</v>
      </c>
      <c r="B543" s="1" t="s">
        <v>10211</v>
      </c>
      <c r="C543" s="1" t="s">
        <v>7</v>
      </c>
      <c r="D543" s="1"/>
      <c r="E543" s="1"/>
      <c r="F543" s="9"/>
    </row>
    <row r="544" spans="1:6" x14ac:dyDescent="0.25">
      <c r="A544" s="8" t="s">
        <v>10212</v>
      </c>
      <c r="B544" s="1" t="s">
        <v>10213</v>
      </c>
      <c r="C544" s="1" t="s">
        <v>7</v>
      </c>
      <c r="D544" s="1"/>
      <c r="E544" s="1"/>
      <c r="F544" s="9"/>
    </row>
    <row r="545" spans="1:6" x14ac:dyDescent="0.25">
      <c r="A545" s="8" t="s">
        <v>10214</v>
      </c>
      <c r="B545" s="1" t="s">
        <v>10215</v>
      </c>
      <c r="C545" s="1" t="s">
        <v>7</v>
      </c>
      <c r="D545" s="1"/>
      <c r="E545" s="1"/>
      <c r="F545" s="9"/>
    </row>
    <row r="546" spans="1:6" x14ac:dyDescent="0.25">
      <c r="A546" s="8" t="s">
        <v>10216</v>
      </c>
      <c r="B546" s="1" t="s">
        <v>10217</v>
      </c>
      <c r="C546" s="1" t="s">
        <v>7</v>
      </c>
      <c r="D546" s="1"/>
      <c r="E546" s="1"/>
      <c r="F546" s="9"/>
    </row>
    <row r="547" spans="1:6" x14ac:dyDescent="0.25">
      <c r="A547" s="8" t="s">
        <v>10218</v>
      </c>
      <c r="B547" s="1" t="s">
        <v>10219</v>
      </c>
      <c r="C547" s="1" t="s">
        <v>7</v>
      </c>
      <c r="D547" s="1"/>
      <c r="E547" s="1"/>
      <c r="F547" s="9"/>
    </row>
    <row r="548" spans="1:6" x14ac:dyDescent="0.25">
      <c r="A548" s="8" t="s">
        <v>10220</v>
      </c>
      <c r="B548" s="1" t="s">
        <v>10221</v>
      </c>
      <c r="C548" s="1" t="s">
        <v>27</v>
      </c>
      <c r="D548" s="1"/>
      <c r="E548" s="1"/>
      <c r="F548" s="9"/>
    </row>
    <row r="549" spans="1:6" x14ac:dyDescent="0.25">
      <c r="A549" s="8" t="s">
        <v>10222</v>
      </c>
      <c r="B549" s="1" t="s">
        <v>10223</v>
      </c>
      <c r="C549" s="1" t="s">
        <v>14</v>
      </c>
      <c r="D549" s="1"/>
      <c r="E549" s="1"/>
      <c r="F549" s="9"/>
    </row>
    <row r="550" spans="1:6" x14ac:dyDescent="0.25">
      <c r="A550" s="8" t="s">
        <v>10224</v>
      </c>
      <c r="B550" s="1" t="s">
        <v>10225</v>
      </c>
      <c r="C550" s="1" t="s">
        <v>14</v>
      </c>
      <c r="D550" s="1"/>
      <c r="E550" s="1"/>
      <c r="F550" s="9"/>
    </row>
    <row r="551" spans="1:6" x14ac:dyDescent="0.25">
      <c r="A551" s="8" t="s">
        <v>10226</v>
      </c>
      <c r="B551" s="1" t="s">
        <v>10227</v>
      </c>
      <c r="C551" s="1" t="s">
        <v>7</v>
      </c>
      <c r="D551" s="1"/>
      <c r="E551" s="1"/>
      <c r="F551" s="9"/>
    </row>
    <row r="552" spans="1:6" x14ac:dyDescent="0.25">
      <c r="A552" s="8" t="s">
        <v>10228</v>
      </c>
      <c r="B552" s="1" t="s">
        <v>10229</v>
      </c>
      <c r="C552" s="1" t="s">
        <v>7</v>
      </c>
      <c r="D552" s="1"/>
      <c r="E552" s="1"/>
      <c r="F552" s="9"/>
    </row>
    <row r="553" spans="1:6" x14ac:dyDescent="0.25">
      <c r="A553" s="8" t="s">
        <v>10230</v>
      </c>
      <c r="B553" s="1" t="s">
        <v>10231</v>
      </c>
      <c r="C553" s="1" t="s">
        <v>1</v>
      </c>
      <c r="D553" s="1"/>
      <c r="E553" s="1"/>
      <c r="F553" s="9"/>
    </row>
    <row r="554" spans="1:6" x14ac:dyDescent="0.25">
      <c r="A554" s="13" t="s">
        <v>10010</v>
      </c>
      <c r="B554" s="2" t="s">
        <v>10011</v>
      </c>
      <c r="C554" s="2" t="s">
        <v>14</v>
      </c>
      <c r="D554" s="2" t="s">
        <v>10649</v>
      </c>
      <c r="E554" s="2"/>
      <c r="F554" s="14"/>
    </row>
    <row r="555" spans="1:6" x14ac:dyDescent="0.25">
      <c r="A555" s="8" t="s">
        <v>10012</v>
      </c>
      <c r="B555" s="1" t="s">
        <v>10013</v>
      </c>
      <c r="C555" s="1" t="s">
        <v>14</v>
      </c>
      <c r="D555" s="1" t="s">
        <v>10649</v>
      </c>
      <c r="E555" s="1"/>
      <c r="F555" s="9"/>
    </row>
    <row r="556" spans="1:6" x14ac:dyDescent="0.25">
      <c r="A556" s="8" t="s">
        <v>10014</v>
      </c>
      <c r="B556" s="1" t="s">
        <v>10015</v>
      </c>
      <c r="C556" s="1" t="s">
        <v>14</v>
      </c>
      <c r="D556" s="1" t="s">
        <v>10649</v>
      </c>
      <c r="E556" s="1"/>
      <c r="F556" s="9"/>
    </row>
    <row r="557" spans="1:6" x14ac:dyDescent="0.25">
      <c r="A557" s="8" t="s">
        <v>10016</v>
      </c>
      <c r="B557" s="1" t="s">
        <v>10017</v>
      </c>
      <c r="C557" s="1" t="s">
        <v>14</v>
      </c>
      <c r="D557" s="1" t="s">
        <v>10649</v>
      </c>
      <c r="E557" s="1"/>
      <c r="F557" s="9"/>
    </row>
    <row r="558" spans="1:6" x14ac:dyDescent="0.25">
      <c r="A558" s="8" t="s">
        <v>10018</v>
      </c>
      <c r="B558" s="1" t="s">
        <v>10019</v>
      </c>
      <c r="C558" s="1" t="s">
        <v>14</v>
      </c>
      <c r="D558" s="1" t="s">
        <v>10649</v>
      </c>
      <c r="E558" s="1"/>
      <c r="F558" s="9"/>
    </row>
    <row r="559" spans="1:6" x14ac:dyDescent="0.25">
      <c r="A559" s="8" t="s">
        <v>10020</v>
      </c>
      <c r="B559" s="1" t="s">
        <v>10021</v>
      </c>
      <c r="C559" s="1" t="s">
        <v>14</v>
      </c>
      <c r="D559" s="1" t="s">
        <v>10649</v>
      </c>
      <c r="E559" s="1"/>
      <c r="F559" s="9"/>
    </row>
    <row r="560" spans="1:6" x14ac:dyDescent="0.25">
      <c r="A560" s="8" t="s">
        <v>10022</v>
      </c>
      <c r="B560" s="1" t="s">
        <v>10023</v>
      </c>
      <c r="C560" s="1" t="s">
        <v>14</v>
      </c>
      <c r="D560" s="1" t="s">
        <v>10649</v>
      </c>
      <c r="E560" s="1"/>
      <c r="F560" s="9"/>
    </row>
    <row r="561" spans="1:6" x14ac:dyDescent="0.25">
      <c r="A561" s="8" t="s">
        <v>10024</v>
      </c>
      <c r="B561" s="1" t="s">
        <v>10025</v>
      </c>
      <c r="C561" s="1" t="s">
        <v>14</v>
      </c>
      <c r="D561" s="1" t="s">
        <v>10649</v>
      </c>
      <c r="E561" s="1"/>
      <c r="F561" s="9"/>
    </row>
    <row r="562" spans="1:6" x14ac:dyDescent="0.25">
      <c r="A562" s="8" t="s">
        <v>10026</v>
      </c>
      <c r="B562" s="1" t="s">
        <v>10027</v>
      </c>
      <c r="C562" s="1" t="s">
        <v>14</v>
      </c>
      <c r="D562" s="1" t="s">
        <v>10649</v>
      </c>
      <c r="E562" s="1"/>
      <c r="F562" s="9"/>
    </row>
    <row r="563" spans="1:6" x14ac:dyDescent="0.25">
      <c r="A563" s="8" t="s">
        <v>10028</v>
      </c>
      <c r="B563" s="1" t="s">
        <v>10029</v>
      </c>
      <c r="C563" s="1" t="s">
        <v>14</v>
      </c>
      <c r="D563" s="1" t="s">
        <v>10649</v>
      </c>
      <c r="E563" s="1"/>
      <c r="F563" s="9"/>
    </row>
    <row r="564" spans="1:6" x14ac:dyDescent="0.25">
      <c r="A564" s="8" t="s">
        <v>10030</v>
      </c>
      <c r="B564" s="1" t="s">
        <v>10031</v>
      </c>
      <c r="C564" s="1" t="s">
        <v>14</v>
      </c>
      <c r="D564" s="1" t="s">
        <v>10649</v>
      </c>
      <c r="E564" s="1"/>
      <c r="F564" s="9"/>
    </row>
    <row r="565" spans="1:6" x14ac:dyDescent="0.25">
      <c r="A565" s="8" t="s">
        <v>10032</v>
      </c>
      <c r="B565" s="1" t="s">
        <v>10033</v>
      </c>
      <c r="C565" s="1" t="s">
        <v>14</v>
      </c>
      <c r="D565" s="1" t="s">
        <v>10649</v>
      </c>
      <c r="E565" s="1"/>
      <c r="F565" s="9"/>
    </row>
    <row r="566" spans="1:6" x14ac:dyDescent="0.25">
      <c r="A566" s="8" t="s">
        <v>10034</v>
      </c>
      <c r="B566" s="1" t="s">
        <v>10035</v>
      </c>
      <c r="C566" s="1" t="s">
        <v>14</v>
      </c>
      <c r="D566" s="1" t="s">
        <v>10649</v>
      </c>
      <c r="E566" s="1"/>
      <c r="F566" s="9"/>
    </row>
    <row r="567" spans="1:6" x14ac:dyDescent="0.25">
      <c r="A567" s="8" t="s">
        <v>10036</v>
      </c>
      <c r="B567" s="1" t="s">
        <v>10037</v>
      </c>
      <c r="C567" s="1" t="s">
        <v>14</v>
      </c>
      <c r="D567" s="1" t="s">
        <v>10649</v>
      </c>
      <c r="E567" s="1"/>
      <c r="F567" s="9"/>
    </row>
    <row r="568" spans="1:6" ht="15.75" thickBot="1" x14ac:dyDescent="0.3">
      <c r="A568" s="10" t="s">
        <v>10232</v>
      </c>
      <c r="B568" s="11" t="s">
        <v>10011</v>
      </c>
      <c r="C568" s="11" t="s">
        <v>4</v>
      </c>
      <c r="D568" s="11" t="s">
        <v>10649</v>
      </c>
      <c r="E568" s="11"/>
      <c r="F568" s="12"/>
    </row>
  </sheetData>
  <autoFilter ref="A1:F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1.710937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339</v>
      </c>
    </row>
    <row r="2" spans="1:8" x14ac:dyDescent="0.25">
      <c r="A2" s="5" t="s">
        <v>10233</v>
      </c>
      <c r="B2" s="6" t="s">
        <v>10234</v>
      </c>
      <c r="C2" s="6" t="s">
        <v>27</v>
      </c>
      <c r="D2" s="6"/>
      <c r="E2" s="6"/>
      <c r="F2" s="7"/>
    </row>
    <row r="3" spans="1:8" x14ac:dyDescent="0.25">
      <c r="A3" s="8" t="s">
        <v>10235</v>
      </c>
      <c r="B3" s="1" t="s">
        <v>10236</v>
      </c>
      <c r="C3" s="1" t="s">
        <v>7</v>
      </c>
      <c r="D3" s="1"/>
      <c r="E3" s="1"/>
      <c r="F3" s="9"/>
    </row>
    <row r="4" spans="1:8" x14ac:dyDescent="0.25">
      <c r="A4" s="8" t="s">
        <v>10237</v>
      </c>
      <c r="B4" s="1" t="s">
        <v>10238</v>
      </c>
      <c r="C4" s="1" t="s">
        <v>7</v>
      </c>
      <c r="D4" s="1"/>
      <c r="E4" s="1"/>
      <c r="F4" s="9"/>
    </row>
    <row r="5" spans="1:8" x14ac:dyDescent="0.25">
      <c r="A5" s="8" t="s">
        <v>10239</v>
      </c>
      <c r="B5" s="1" t="s">
        <v>10240</v>
      </c>
      <c r="C5" s="1" t="s">
        <v>7</v>
      </c>
      <c r="D5" s="1"/>
      <c r="E5" s="1"/>
      <c r="F5" s="9"/>
    </row>
    <row r="6" spans="1:8" x14ac:dyDescent="0.25">
      <c r="A6" s="8" t="s">
        <v>10241</v>
      </c>
      <c r="B6" s="1" t="s">
        <v>10242</v>
      </c>
      <c r="C6" s="1" t="s">
        <v>7</v>
      </c>
      <c r="D6" s="1"/>
      <c r="E6" s="1"/>
      <c r="F6" s="9"/>
    </row>
    <row r="7" spans="1:8" x14ac:dyDescent="0.25">
      <c r="A7" s="8" t="s">
        <v>10243</v>
      </c>
      <c r="B7" s="1" t="s">
        <v>10244</v>
      </c>
      <c r="C7" s="1" t="s">
        <v>7</v>
      </c>
      <c r="D7" s="1"/>
      <c r="E7" s="1"/>
      <c r="F7" s="9"/>
    </row>
    <row r="8" spans="1:8" x14ac:dyDescent="0.25">
      <c r="A8" s="8" t="s">
        <v>10245</v>
      </c>
      <c r="B8" s="1" t="s">
        <v>10246</v>
      </c>
      <c r="C8" s="1" t="s">
        <v>27</v>
      </c>
      <c r="D8" s="1"/>
      <c r="E8" s="1"/>
      <c r="F8" s="9"/>
    </row>
    <row r="9" spans="1:8" x14ac:dyDescent="0.25">
      <c r="A9" s="8" t="s">
        <v>10247</v>
      </c>
      <c r="B9" s="1" t="s">
        <v>10248</v>
      </c>
      <c r="C9" s="1" t="s">
        <v>14</v>
      </c>
      <c r="D9" s="1"/>
      <c r="E9" s="1"/>
      <c r="F9" s="9"/>
    </row>
    <row r="10" spans="1:8" x14ac:dyDescent="0.25">
      <c r="A10" s="8" t="s">
        <v>10249</v>
      </c>
      <c r="B10" s="1" t="s">
        <v>10250</v>
      </c>
      <c r="C10" s="1" t="s">
        <v>14</v>
      </c>
      <c r="D10" s="1"/>
      <c r="E10" s="1"/>
      <c r="F10" s="9"/>
    </row>
    <row r="11" spans="1:8" x14ac:dyDescent="0.25">
      <c r="A11" s="8" t="s">
        <v>10251</v>
      </c>
      <c r="B11" s="1" t="s">
        <v>10252</v>
      </c>
      <c r="C11" s="1" t="s">
        <v>7</v>
      </c>
      <c r="D11" s="1"/>
      <c r="E11" s="1"/>
      <c r="F11" s="9"/>
    </row>
    <row r="12" spans="1:8" x14ac:dyDescent="0.25">
      <c r="A12" s="8" t="s">
        <v>10253</v>
      </c>
      <c r="B12" s="1" t="s">
        <v>10254</v>
      </c>
      <c r="C12" s="1" t="s">
        <v>7</v>
      </c>
      <c r="D12" s="1"/>
      <c r="E12" s="1"/>
      <c r="F12" s="9"/>
    </row>
    <row r="13" spans="1:8" x14ac:dyDescent="0.25">
      <c r="A13" s="8" t="s">
        <v>10255</v>
      </c>
      <c r="B13" s="1" t="s">
        <v>10256</v>
      </c>
      <c r="C13" s="1" t="s">
        <v>7</v>
      </c>
      <c r="D13" s="1"/>
      <c r="E13" s="1"/>
      <c r="F13" s="9"/>
    </row>
    <row r="14" spans="1:8" x14ac:dyDescent="0.25">
      <c r="A14" s="8" t="s">
        <v>10257</v>
      </c>
      <c r="B14" s="1" t="s">
        <v>10258</v>
      </c>
      <c r="C14" s="1" t="s">
        <v>7</v>
      </c>
      <c r="D14" s="1"/>
      <c r="E14" s="1"/>
      <c r="F14" s="9"/>
    </row>
    <row r="15" spans="1:8" x14ac:dyDescent="0.25">
      <c r="A15" s="8" t="s">
        <v>10259</v>
      </c>
      <c r="B15" s="1" t="s">
        <v>10260</v>
      </c>
      <c r="C15" s="1" t="s">
        <v>14</v>
      </c>
      <c r="D15" s="1"/>
      <c r="E15" s="1"/>
      <c r="F15" s="9"/>
    </row>
    <row r="16" spans="1:8" x14ac:dyDescent="0.25">
      <c r="A16" s="8" t="s">
        <v>10261</v>
      </c>
      <c r="B16" s="1" t="s">
        <v>10262</v>
      </c>
      <c r="C16" s="1" t="s">
        <v>4</v>
      </c>
      <c r="D16" s="1"/>
      <c r="E16" s="1"/>
      <c r="F16" s="9"/>
    </row>
    <row r="17" spans="1:6" x14ac:dyDescent="0.25">
      <c r="A17" s="8" t="s">
        <v>10263</v>
      </c>
      <c r="B17" s="1" t="s">
        <v>10264</v>
      </c>
      <c r="C17" s="1" t="s">
        <v>27</v>
      </c>
      <c r="D17" s="1"/>
      <c r="E17" s="1"/>
      <c r="F17" s="9"/>
    </row>
    <row r="18" spans="1:6" x14ac:dyDescent="0.25">
      <c r="A18" s="8" t="s">
        <v>10265</v>
      </c>
      <c r="B18" s="1" t="s">
        <v>10266</v>
      </c>
      <c r="C18" s="1" t="s">
        <v>7</v>
      </c>
      <c r="D18" s="1"/>
      <c r="E18" s="1"/>
      <c r="F18" s="9"/>
    </row>
    <row r="19" spans="1:6" x14ac:dyDescent="0.25">
      <c r="A19" s="8" t="s">
        <v>10267</v>
      </c>
      <c r="B19" s="1" t="s">
        <v>10268</v>
      </c>
      <c r="C19" s="1" t="s">
        <v>7</v>
      </c>
      <c r="D19" s="1"/>
      <c r="E19" s="1"/>
      <c r="F19" s="9"/>
    </row>
    <row r="20" spans="1:6" x14ac:dyDescent="0.25">
      <c r="A20" s="8" t="s">
        <v>10269</v>
      </c>
      <c r="B20" s="1" t="s">
        <v>10270</v>
      </c>
      <c r="C20" s="1" t="s">
        <v>7</v>
      </c>
      <c r="D20" s="1"/>
      <c r="E20" s="1"/>
      <c r="F20" s="9"/>
    </row>
    <row r="21" spans="1:6" x14ac:dyDescent="0.25">
      <c r="A21" s="8" t="s">
        <v>10271</v>
      </c>
      <c r="B21" s="1" t="s">
        <v>10272</v>
      </c>
      <c r="C21" s="1" t="s">
        <v>1</v>
      </c>
      <c r="D21" s="1"/>
      <c r="E21" s="1"/>
      <c r="F21" s="9"/>
    </row>
    <row r="22" spans="1:6" x14ac:dyDescent="0.25">
      <c r="A22" s="8" t="s">
        <v>10271</v>
      </c>
      <c r="B22" s="1" t="s">
        <v>10272</v>
      </c>
      <c r="C22" s="1" t="s">
        <v>2618</v>
      </c>
      <c r="D22" s="1"/>
      <c r="E22" s="1"/>
      <c r="F22" s="9"/>
    </row>
    <row r="23" spans="1:6" x14ac:dyDescent="0.25">
      <c r="A23" s="8" t="s">
        <v>10273</v>
      </c>
      <c r="B23" s="1" t="s">
        <v>10274</v>
      </c>
      <c r="C23" s="1" t="s">
        <v>1</v>
      </c>
      <c r="D23" s="1"/>
      <c r="E23" s="1"/>
      <c r="F23" s="9"/>
    </row>
    <row r="24" spans="1:6" x14ac:dyDescent="0.25">
      <c r="A24" s="8" t="s">
        <v>10275</v>
      </c>
      <c r="B24" s="1" t="s">
        <v>10276</v>
      </c>
      <c r="C24" s="1" t="s">
        <v>14</v>
      </c>
      <c r="D24" s="1"/>
      <c r="E24" s="1"/>
      <c r="F24" s="9"/>
    </row>
    <row r="25" spans="1:6" x14ac:dyDescent="0.25">
      <c r="A25" s="8" t="s">
        <v>10277</v>
      </c>
      <c r="B25" s="1" t="s">
        <v>10278</v>
      </c>
      <c r="C25" s="1" t="s">
        <v>4</v>
      </c>
      <c r="D25" s="1"/>
      <c r="E25" s="1"/>
      <c r="F25" s="9"/>
    </row>
    <row r="26" spans="1:6" x14ac:dyDescent="0.25">
      <c r="A26" s="8" t="s">
        <v>10279</v>
      </c>
      <c r="B26" s="1" t="s">
        <v>10280</v>
      </c>
      <c r="C26" s="1" t="s">
        <v>4</v>
      </c>
      <c r="D26" s="1"/>
      <c r="E26" s="1"/>
      <c r="F26" s="9"/>
    </row>
    <row r="27" spans="1:6" x14ac:dyDescent="0.25">
      <c r="A27" s="8" t="s">
        <v>10281</v>
      </c>
      <c r="B27" s="1" t="s">
        <v>10282</v>
      </c>
      <c r="C27" s="1" t="s">
        <v>7</v>
      </c>
      <c r="D27" s="1"/>
      <c r="E27" s="1"/>
      <c r="F27" s="9"/>
    </row>
    <row r="28" spans="1:6" x14ac:dyDescent="0.25">
      <c r="A28" s="8" t="s">
        <v>10283</v>
      </c>
      <c r="B28" s="1" t="s">
        <v>10284</v>
      </c>
      <c r="C28" s="1" t="s">
        <v>14</v>
      </c>
      <c r="D28" s="1"/>
      <c r="E28" s="1"/>
      <c r="F28" s="9"/>
    </row>
    <row r="29" spans="1:6" x14ac:dyDescent="0.25">
      <c r="A29" s="8" t="s">
        <v>10285</v>
      </c>
      <c r="B29" s="1" t="s">
        <v>10286</v>
      </c>
      <c r="C29" s="1" t="s">
        <v>7</v>
      </c>
      <c r="D29" s="1"/>
      <c r="E29" s="1"/>
      <c r="F29" s="9"/>
    </row>
    <row r="30" spans="1:6" x14ac:dyDescent="0.25">
      <c r="A30" s="8" t="s">
        <v>10287</v>
      </c>
      <c r="B30" s="1" t="s">
        <v>10288</v>
      </c>
      <c r="C30" s="1" t="s">
        <v>7</v>
      </c>
      <c r="D30" s="1"/>
      <c r="E30" s="1"/>
      <c r="F30" s="9"/>
    </row>
    <row r="31" spans="1:6" x14ac:dyDescent="0.25">
      <c r="A31" s="8" t="s">
        <v>10289</v>
      </c>
      <c r="B31" s="1" t="s">
        <v>10290</v>
      </c>
      <c r="C31" s="1" t="s">
        <v>27</v>
      </c>
      <c r="D31" s="1"/>
      <c r="E31" s="1"/>
      <c r="F31" s="9"/>
    </row>
    <row r="32" spans="1:6" x14ac:dyDescent="0.25">
      <c r="A32" s="8" t="s">
        <v>10291</v>
      </c>
      <c r="B32" s="1" t="s">
        <v>10292</v>
      </c>
      <c r="C32" s="1" t="s">
        <v>7</v>
      </c>
      <c r="D32" s="1"/>
      <c r="E32" s="1"/>
      <c r="F32" s="9"/>
    </row>
    <row r="33" spans="1:6" x14ac:dyDescent="0.25">
      <c r="A33" s="8" t="s">
        <v>10293</v>
      </c>
      <c r="B33" s="1" t="s">
        <v>10294</v>
      </c>
      <c r="C33" s="1" t="s">
        <v>7</v>
      </c>
      <c r="D33" s="1"/>
      <c r="E33" s="1"/>
      <c r="F33" s="9"/>
    </row>
    <row r="34" spans="1:6" x14ac:dyDescent="0.25">
      <c r="A34" s="8" t="s">
        <v>10295</v>
      </c>
      <c r="B34" s="1" t="s">
        <v>10296</v>
      </c>
      <c r="C34" s="1" t="s">
        <v>14</v>
      </c>
      <c r="D34" s="1"/>
      <c r="E34" s="1"/>
      <c r="F34" s="9"/>
    </row>
    <row r="35" spans="1:6" x14ac:dyDescent="0.25">
      <c r="A35" s="8" t="s">
        <v>10297</v>
      </c>
      <c r="B35" s="1" t="s">
        <v>10298</v>
      </c>
      <c r="C35" s="1" t="s">
        <v>14</v>
      </c>
      <c r="D35" s="1"/>
      <c r="E35" s="1"/>
      <c r="F35" s="9"/>
    </row>
    <row r="36" spans="1:6" x14ac:dyDescent="0.25">
      <c r="A36" s="8" t="s">
        <v>10299</v>
      </c>
      <c r="B36" s="1" t="s">
        <v>10300</v>
      </c>
      <c r="C36" s="1" t="s">
        <v>27</v>
      </c>
      <c r="D36" s="1"/>
      <c r="E36" s="1"/>
      <c r="F36" s="9"/>
    </row>
    <row r="37" spans="1:6" x14ac:dyDescent="0.25">
      <c r="A37" s="8" t="s">
        <v>10301</v>
      </c>
      <c r="B37" s="1" t="s">
        <v>10302</v>
      </c>
      <c r="C37" s="1" t="s">
        <v>7</v>
      </c>
      <c r="D37" s="1"/>
      <c r="E37" s="1"/>
      <c r="F37" s="9"/>
    </row>
    <row r="38" spans="1:6" x14ac:dyDescent="0.25">
      <c r="A38" s="8" t="s">
        <v>10303</v>
      </c>
      <c r="B38" s="1" t="s">
        <v>10304</v>
      </c>
      <c r="C38" s="1" t="s">
        <v>4</v>
      </c>
      <c r="D38" s="1"/>
      <c r="E38" s="1"/>
      <c r="F38" s="9"/>
    </row>
    <row r="39" spans="1:6" x14ac:dyDescent="0.25">
      <c r="A39" s="8" t="s">
        <v>10305</v>
      </c>
      <c r="B39" s="1" t="s">
        <v>10306</v>
      </c>
      <c r="C39" s="1" t="s">
        <v>14</v>
      </c>
      <c r="D39" s="1"/>
      <c r="E39" s="1"/>
      <c r="F39" s="9"/>
    </row>
    <row r="40" spans="1:6" x14ac:dyDescent="0.25">
      <c r="A40" s="8" t="s">
        <v>10307</v>
      </c>
      <c r="B40" s="1" t="s">
        <v>10308</v>
      </c>
      <c r="C40" s="1" t="s">
        <v>14</v>
      </c>
      <c r="D40" s="1"/>
      <c r="E40" s="1"/>
      <c r="F40" s="9"/>
    </row>
    <row r="41" spans="1:6" x14ac:dyDescent="0.25">
      <c r="A41" s="8" t="s">
        <v>10309</v>
      </c>
      <c r="B41" s="1" t="s">
        <v>10310</v>
      </c>
      <c r="C41" s="1" t="s">
        <v>27</v>
      </c>
      <c r="D41" s="1"/>
      <c r="E41" s="1"/>
      <c r="F41" s="9"/>
    </row>
    <row r="42" spans="1:6" x14ac:dyDescent="0.25">
      <c r="A42" s="8" t="s">
        <v>10311</v>
      </c>
      <c r="B42" s="1" t="s">
        <v>10312</v>
      </c>
      <c r="C42" s="1" t="s">
        <v>27</v>
      </c>
      <c r="D42" s="1"/>
      <c r="E42" s="1"/>
      <c r="F42" s="9"/>
    </row>
    <row r="43" spans="1:6" x14ac:dyDescent="0.25">
      <c r="A43" s="8" t="s">
        <v>10313</v>
      </c>
      <c r="B43" s="1" t="s">
        <v>10314</v>
      </c>
      <c r="C43" s="1" t="s">
        <v>7</v>
      </c>
      <c r="D43" s="1"/>
      <c r="E43" s="1"/>
      <c r="F43" s="9"/>
    </row>
    <row r="44" spans="1:6" x14ac:dyDescent="0.25">
      <c r="A44" s="8" t="s">
        <v>10315</v>
      </c>
      <c r="B44" s="1" t="s">
        <v>10316</v>
      </c>
      <c r="C44" s="1" t="s">
        <v>7</v>
      </c>
      <c r="D44" s="1"/>
      <c r="E44" s="1"/>
      <c r="F44" s="9"/>
    </row>
    <row r="45" spans="1:6" x14ac:dyDescent="0.25">
      <c r="A45" s="8" t="s">
        <v>10317</v>
      </c>
      <c r="B45" s="1" t="s">
        <v>10318</v>
      </c>
      <c r="C45" s="1" t="s">
        <v>7</v>
      </c>
      <c r="D45" s="1"/>
      <c r="E45" s="1"/>
      <c r="F45" s="9"/>
    </row>
    <row r="46" spans="1:6" x14ac:dyDescent="0.25">
      <c r="A46" s="8" t="s">
        <v>10319</v>
      </c>
      <c r="B46" s="1" t="s">
        <v>10320</v>
      </c>
      <c r="C46" s="1" t="s">
        <v>7</v>
      </c>
      <c r="D46" s="1"/>
      <c r="E46" s="1"/>
      <c r="F46" s="9"/>
    </row>
    <row r="47" spans="1:6" x14ac:dyDescent="0.25">
      <c r="A47" s="8" t="s">
        <v>10321</v>
      </c>
      <c r="B47" s="1" t="s">
        <v>10322</v>
      </c>
      <c r="C47" s="1" t="s">
        <v>1</v>
      </c>
      <c r="D47" s="1"/>
      <c r="E47" s="1"/>
      <c r="F47" s="9"/>
    </row>
    <row r="48" spans="1:6" x14ac:dyDescent="0.25">
      <c r="A48" s="8" t="s">
        <v>10321</v>
      </c>
      <c r="B48" s="1" t="s">
        <v>10322</v>
      </c>
      <c r="C48" s="1" t="s">
        <v>2618</v>
      </c>
      <c r="D48" s="1"/>
      <c r="E48" s="1"/>
      <c r="F48" s="9"/>
    </row>
    <row r="49" spans="1:6" x14ac:dyDescent="0.25">
      <c r="A49" s="8" t="s">
        <v>10323</v>
      </c>
      <c r="B49" s="1" t="s">
        <v>10324</v>
      </c>
      <c r="C49" s="1" t="s">
        <v>4</v>
      </c>
      <c r="D49" s="1"/>
      <c r="E49" s="1"/>
      <c r="F49" s="9"/>
    </row>
    <row r="50" spans="1:6" x14ac:dyDescent="0.25">
      <c r="A50" s="8" t="s">
        <v>10325</v>
      </c>
      <c r="B50" s="1" t="s">
        <v>10326</v>
      </c>
      <c r="C50" s="1" t="s">
        <v>27</v>
      </c>
      <c r="D50" s="1"/>
      <c r="E50" s="1"/>
      <c r="F50" s="9"/>
    </row>
    <row r="51" spans="1:6" x14ac:dyDescent="0.25">
      <c r="A51" s="8" t="s">
        <v>10327</v>
      </c>
      <c r="B51" s="1" t="s">
        <v>10328</v>
      </c>
      <c r="C51" s="1" t="s">
        <v>14</v>
      </c>
      <c r="D51" s="1"/>
      <c r="E51" s="1"/>
      <c r="F51" s="9"/>
    </row>
    <row r="52" spans="1:6" x14ac:dyDescent="0.25">
      <c r="A52" s="8" t="s">
        <v>10329</v>
      </c>
      <c r="B52" s="1" t="s">
        <v>10330</v>
      </c>
      <c r="C52" s="1" t="s">
        <v>14</v>
      </c>
      <c r="D52" s="1"/>
      <c r="E52" s="1"/>
      <c r="F52" s="9"/>
    </row>
    <row r="53" spans="1:6" x14ac:dyDescent="0.25">
      <c r="A53" s="8" t="s">
        <v>10329</v>
      </c>
      <c r="B53" s="1" t="s">
        <v>10330</v>
      </c>
      <c r="C53" s="1" t="s">
        <v>2618</v>
      </c>
      <c r="D53" s="1"/>
      <c r="E53" s="1"/>
      <c r="F53" s="9"/>
    </row>
    <row r="54" spans="1:6" x14ac:dyDescent="0.25">
      <c r="A54" s="8" t="s">
        <v>10331</v>
      </c>
      <c r="B54" s="1" t="s">
        <v>10332</v>
      </c>
      <c r="C54" s="1" t="s">
        <v>4</v>
      </c>
      <c r="D54" s="1"/>
      <c r="E54" s="1"/>
      <c r="F54" s="9"/>
    </row>
    <row r="55" spans="1:6" x14ac:dyDescent="0.25">
      <c r="A55" s="8" t="s">
        <v>10331</v>
      </c>
      <c r="B55" s="1" t="s">
        <v>10332</v>
      </c>
      <c r="C55" s="1" t="s">
        <v>2618</v>
      </c>
      <c r="D55" s="1"/>
      <c r="E55" s="1"/>
      <c r="F55" s="9"/>
    </row>
    <row r="56" spans="1:6" x14ac:dyDescent="0.25">
      <c r="A56" s="8" t="s">
        <v>10333</v>
      </c>
      <c r="B56" s="1" t="s">
        <v>10334</v>
      </c>
      <c r="C56" s="1" t="s">
        <v>7</v>
      </c>
      <c r="D56" s="1"/>
      <c r="E56" s="1"/>
      <c r="F56" s="9"/>
    </row>
    <row r="57" spans="1:6" x14ac:dyDescent="0.25">
      <c r="A57" s="8" t="s">
        <v>10335</v>
      </c>
      <c r="B57" s="1" t="s">
        <v>10336</v>
      </c>
      <c r="C57" s="1" t="s">
        <v>4</v>
      </c>
      <c r="D57" s="1"/>
      <c r="E57" s="1"/>
      <c r="F57" s="9"/>
    </row>
    <row r="58" spans="1:6" x14ac:dyDescent="0.25">
      <c r="A58" s="8" t="s">
        <v>10335</v>
      </c>
      <c r="B58" s="1" t="s">
        <v>10336</v>
      </c>
      <c r="C58" s="1" t="s">
        <v>2618</v>
      </c>
      <c r="D58" s="1"/>
      <c r="E58" s="1"/>
      <c r="F58" s="9"/>
    </row>
    <row r="59" spans="1:6" x14ac:dyDescent="0.25">
      <c r="A59" s="8" t="s">
        <v>10337</v>
      </c>
      <c r="B59" s="1" t="s">
        <v>10338</v>
      </c>
      <c r="C59" s="1" t="s">
        <v>4</v>
      </c>
      <c r="D59" s="1"/>
      <c r="E59" s="1"/>
      <c r="F59" s="9"/>
    </row>
    <row r="60" spans="1:6" x14ac:dyDescent="0.25">
      <c r="A60" s="8" t="s">
        <v>10339</v>
      </c>
      <c r="B60" s="1" t="s">
        <v>10340</v>
      </c>
      <c r="C60" s="1" t="s">
        <v>7</v>
      </c>
      <c r="D60" s="1"/>
      <c r="E60" s="1"/>
      <c r="F60" s="9"/>
    </row>
    <row r="61" spans="1:6" x14ac:dyDescent="0.25">
      <c r="A61" s="8" t="s">
        <v>10341</v>
      </c>
      <c r="B61" s="1" t="s">
        <v>10342</v>
      </c>
      <c r="C61" s="1" t="s">
        <v>27</v>
      </c>
      <c r="D61" s="1"/>
      <c r="E61" s="1"/>
      <c r="F61" s="9"/>
    </row>
    <row r="62" spans="1:6" x14ac:dyDescent="0.25">
      <c r="A62" s="8" t="s">
        <v>10343</v>
      </c>
      <c r="B62" s="1" t="s">
        <v>10344</v>
      </c>
      <c r="C62" s="1" t="s">
        <v>7</v>
      </c>
      <c r="D62" s="1"/>
      <c r="E62" s="1"/>
      <c r="F62" s="9"/>
    </row>
    <row r="63" spans="1:6" x14ac:dyDescent="0.25">
      <c r="A63" s="8" t="s">
        <v>10345</v>
      </c>
      <c r="B63" s="1" t="s">
        <v>10346</v>
      </c>
      <c r="C63" s="1" t="s">
        <v>27</v>
      </c>
      <c r="D63" s="1"/>
      <c r="E63" s="1"/>
      <c r="F63" s="9"/>
    </row>
    <row r="64" spans="1:6" x14ac:dyDescent="0.25">
      <c r="A64" s="8" t="s">
        <v>10347</v>
      </c>
      <c r="B64" s="1" t="s">
        <v>10348</v>
      </c>
      <c r="C64" s="1" t="s">
        <v>14</v>
      </c>
      <c r="D64" s="1"/>
      <c r="E64" s="1"/>
      <c r="F64" s="9"/>
    </row>
    <row r="65" spans="1:6" x14ac:dyDescent="0.25">
      <c r="A65" s="8" t="s">
        <v>10349</v>
      </c>
      <c r="B65" s="1" t="s">
        <v>10350</v>
      </c>
      <c r="C65" s="1" t="s">
        <v>27</v>
      </c>
      <c r="D65" s="1"/>
      <c r="E65" s="1"/>
      <c r="F65" s="9"/>
    </row>
    <row r="66" spans="1:6" x14ac:dyDescent="0.25">
      <c r="A66" s="8" t="s">
        <v>10351</v>
      </c>
      <c r="B66" s="1" t="s">
        <v>10352</v>
      </c>
      <c r="C66" s="1" t="s">
        <v>1</v>
      </c>
      <c r="D66" s="1"/>
      <c r="E66" s="1"/>
      <c r="F66" s="9"/>
    </row>
    <row r="67" spans="1:6" x14ac:dyDescent="0.25">
      <c r="A67" s="8" t="s">
        <v>10353</v>
      </c>
      <c r="B67" s="1" t="s">
        <v>10354</v>
      </c>
      <c r="C67" s="1" t="s">
        <v>27</v>
      </c>
      <c r="D67" s="1"/>
      <c r="E67" s="1"/>
      <c r="F67" s="9"/>
    </row>
    <row r="68" spans="1:6" x14ac:dyDescent="0.25">
      <c r="A68" s="8" t="s">
        <v>10355</v>
      </c>
      <c r="B68" s="1" t="s">
        <v>10356</v>
      </c>
      <c r="C68" s="1" t="s">
        <v>27</v>
      </c>
      <c r="D68" s="1"/>
      <c r="E68" s="1"/>
      <c r="F68" s="9"/>
    </row>
    <row r="69" spans="1:6" x14ac:dyDescent="0.25">
      <c r="A69" s="8" t="s">
        <v>10357</v>
      </c>
      <c r="B69" s="1" t="s">
        <v>10358</v>
      </c>
      <c r="C69" s="1" t="s">
        <v>7</v>
      </c>
      <c r="D69" s="1"/>
      <c r="E69" s="1"/>
      <c r="F69" s="9"/>
    </row>
    <row r="70" spans="1:6" x14ac:dyDescent="0.25">
      <c r="A70" s="8" t="s">
        <v>10359</v>
      </c>
      <c r="B70" s="1" t="s">
        <v>10360</v>
      </c>
      <c r="C70" s="1" t="s">
        <v>1</v>
      </c>
      <c r="D70" s="1"/>
      <c r="E70" s="1"/>
      <c r="F70" s="9"/>
    </row>
    <row r="71" spans="1:6" x14ac:dyDescent="0.25">
      <c r="A71" s="8" t="s">
        <v>10361</v>
      </c>
      <c r="B71" s="1" t="s">
        <v>10362</v>
      </c>
      <c r="C71" s="1" t="s">
        <v>1</v>
      </c>
      <c r="D71" s="1"/>
      <c r="E71" s="1"/>
      <c r="F71" s="9"/>
    </row>
    <row r="72" spans="1:6" x14ac:dyDescent="0.25">
      <c r="A72" s="8" t="s">
        <v>10363</v>
      </c>
      <c r="B72" s="1" t="s">
        <v>10364</v>
      </c>
      <c r="C72" s="1" t="s">
        <v>7</v>
      </c>
      <c r="D72" s="1"/>
      <c r="E72" s="1"/>
      <c r="F72" s="9"/>
    </row>
    <row r="73" spans="1:6" x14ac:dyDescent="0.25">
      <c r="A73" s="8" t="s">
        <v>10365</v>
      </c>
      <c r="B73" s="1" t="s">
        <v>10366</v>
      </c>
      <c r="C73" s="1" t="s">
        <v>7</v>
      </c>
      <c r="D73" s="1"/>
      <c r="E73" s="1"/>
      <c r="F73" s="9"/>
    </row>
    <row r="74" spans="1:6" x14ac:dyDescent="0.25">
      <c r="A74" s="8" t="s">
        <v>10367</v>
      </c>
      <c r="B74" s="1" t="s">
        <v>10368</v>
      </c>
      <c r="C74" s="1" t="s">
        <v>7</v>
      </c>
      <c r="D74" s="1"/>
      <c r="E74" s="1"/>
      <c r="F74" s="9"/>
    </row>
    <row r="75" spans="1:6" x14ac:dyDescent="0.25">
      <c r="A75" s="8" t="s">
        <v>10369</v>
      </c>
      <c r="B75" s="1" t="s">
        <v>10370</v>
      </c>
      <c r="C75" s="1" t="s">
        <v>7</v>
      </c>
      <c r="D75" s="1"/>
      <c r="E75" s="1"/>
      <c r="F75" s="9"/>
    </row>
    <row r="76" spans="1:6" x14ac:dyDescent="0.25">
      <c r="A76" s="8" t="s">
        <v>10371</v>
      </c>
      <c r="B76" s="1" t="s">
        <v>10372</v>
      </c>
      <c r="C76" s="1" t="s">
        <v>7</v>
      </c>
      <c r="D76" s="1"/>
      <c r="E76" s="1"/>
      <c r="F76" s="9"/>
    </row>
    <row r="77" spans="1:6" x14ac:dyDescent="0.25">
      <c r="A77" s="8" t="s">
        <v>10373</v>
      </c>
      <c r="B77" s="1" t="s">
        <v>10374</v>
      </c>
      <c r="C77" s="1" t="s">
        <v>7</v>
      </c>
      <c r="D77" s="1"/>
      <c r="E77" s="1"/>
      <c r="F77" s="9"/>
    </row>
    <row r="78" spans="1:6" x14ac:dyDescent="0.25">
      <c r="A78" s="8" t="s">
        <v>10375</v>
      </c>
      <c r="B78" s="1" t="s">
        <v>10376</v>
      </c>
      <c r="C78" s="1" t="s">
        <v>4</v>
      </c>
      <c r="D78" s="1"/>
      <c r="E78" s="1"/>
      <c r="F78" s="9"/>
    </row>
    <row r="79" spans="1:6" x14ac:dyDescent="0.25">
      <c r="A79" s="8" t="s">
        <v>10377</v>
      </c>
      <c r="B79" s="1" t="s">
        <v>10378</v>
      </c>
      <c r="C79" s="1" t="s">
        <v>14</v>
      </c>
      <c r="D79" s="1"/>
      <c r="E79" s="1"/>
      <c r="F79" s="9"/>
    </row>
    <row r="80" spans="1:6" x14ac:dyDescent="0.25">
      <c r="A80" s="8" t="s">
        <v>10379</v>
      </c>
      <c r="B80" s="1" t="s">
        <v>10380</v>
      </c>
      <c r="C80" s="1" t="s">
        <v>7</v>
      </c>
      <c r="D80" s="1"/>
      <c r="E80" s="1"/>
      <c r="F80" s="9"/>
    </row>
    <row r="81" spans="1:6" x14ac:dyDescent="0.25">
      <c r="A81" s="8" t="s">
        <v>10381</v>
      </c>
      <c r="B81" s="1" t="s">
        <v>10382</v>
      </c>
      <c r="C81" s="1" t="s">
        <v>7</v>
      </c>
      <c r="D81" s="1"/>
      <c r="E81" s="1"/>
      <c r="F81" s="9"/>
    </row>
    <row r="82" spans="1:6" x14ac:dyDescent="0.25">
      <c r="A82" s="8" t="s">
        <v>10383</v>
      </c>
      <c r="B82" s="1" t="s">
        <v>10384</v>
      </c>
      <c r="C82" s="1" t="s">
        <v>7</v>
      </c>
      <c r="D82" s="1"/>
      <c r="E82" s="1"/>
      <c r="F82" s="9"/>
    </row>
    <row r="83" spans="1:6" x14ac:dyDescent="0.25">
      <c r="A83" s="8" t="s">
        <v>10385</v>
      </c>
      <c r="B83" s="1" t="s">
        <v>10386</v>
      </c>
      <c r="C83" s="1" t="s">
        <v>7</v>
      </c>
      <c r="D83" s="1"/>
      <c r="E83" s="1"/>
      <c r="F83" s="9"/>
    </row>
    <row r="84" spans="1:6" x14ac:dyDescent="0.25">
      <c r="A84" s="8" t="s">
        <v>10387</v>
      </c>
      <c r="B84" s="1" t="s">
        <v>10388</v>
      </c>
      <c r="C84" s="1" t="s">
        <v>7</v>
      </c>
      <c r="D84" s="1"/>
      <c r="E84" s="1"/>
      <c r="F84" s="9"/>
    </row>
    <row r="85" spans="1:6" x14ac:dyDescent="0.25">
      <c r="A85" s="8" t="s">
        <v>10389</v>
      </c>
      <c r="B85" s="1" t="s">
        <v>10390</v>
      </c>
      <c r="C85" s="1" t="s">
        <v>1</v>
      </c>
      <c r="D85" s="1"/>
      <c r="E85" s="1"/>
      <c r="F85" s="9"/>
    </row>
    <row r="86" spans="1:6" x14ac:dyDescent="0.25">
      <c r="A86" s="8" t="s">
        <v>10391</v>
      </c>
      <c r="B86" s="1" t="s">
        <v>10392</v>
      </c>
      <c r="C86" s="1" t="s">
        <v>7</v>
      </c>
      <c r="D86" s="1"/>
      <c r="E86" s="1"/>
      <c r="F86" s="9"/>
    </row>
    <row r="87" spans="1:6" x14ac:dyDescent="0.25">
      <c r="A87" s="8" t="s">
        <v>10393</v>
      </c>
      <c r="B87" s="1" t="s">
        <v>10394</v>
      </c>
      <c r="C87" s="1" t="s">
        <v>7</v>
      </c>
      <c r="D87" s="1"/>
      <c r="E87" s="1"/>
      <c r="F87" s="9"/>
    </row>
    <row r="88" spans="1:6" x14ac:dyDescent="0.25">
      <c r="A88" s="8" t="s">
        <v>10395</v>
      </c>
      <c r="B88" s="1" t="s">
        <v>10396</v>
      </c>
      <c r="C88" s="1" t="s">
        <v>7</v>
      </c>
      <c r="D88" s="1"/>
      <c r="E88" s="1"/>
      <c r="F88" s="9"/>
    </row>
    <row r="89" spans="1:6" x14ac:dyDescent="0.25">
      <c r="A89" s="8" t="s">
        <v>10397</v>
      </c>
      <c r="B89" s="1" t="s">
        <v>10398</v>
      </c>
      <c r="C89" s="1" t="s">
        <v>27</v>
      </c>
      <c r="D89" s="1"/>
      <c r="E89" s="1"/>
      <c r="F89" s="9"/>
    </row>
    <row r="90" spans="1:6" x14ac:dyDescent="0.25">
      <c r="A90" s="8" t="s">
        <v>10399</v>
      </c>
      <c r="B90" s="1" t="s">
        <v>10400</v>
      </c>
      <c r="C90" s="1" t="s">
        <v>27</v>
      </c>
      <c r="D90" s="1"/>
      <c r="E90" s="1"/>
      <c r="F90" s="9"/>
    </row>
    <row r="91" spans="1:6" x14ac:dyDescent="0.25">
      <c r="A91" s="8" t="s">
        <v>10401</v>
      </c>
      <c r="B91" s="1" t="s">
        <v>10402</v>
      </c>
      <c r="C91" s="1" t="s">
        <v>27</v>
      </c>
      <c r="D91" s="1"/>
      <c r="E91" s="1"/>
      <c r="F91" s="9"/>
    </row>
    <row r="92" spans="1:6" x14ac:dyDescent="0.25">
      <c r="A92" s="8" t="s">
        <v>10403</v>
      </c>
      <c r="B92" s="1" t="s">
        <v>10404</v>
      </c>
      <c r="C92" s="1" t="s">
        <v>1</v>
      </c>
      <c r="D92" s="1"/>
      <c r="E92" s="1"/>
      <c r="F92" s="9"/>
    </row>
    <row r="93" spans="1:6" x14ac:dyDescent="0.25">
      <c r="A93" s="8" t="s">
        <v>10403</v>
      </c>
      <c r="B93" s="1" t="s">
        <v>10404</v>
      </c>
      <c r="C93" s="1" t="s">
        <v>4139</v>
      </c>
      <c r="D93" s="1"/>
      <c r="E93" s="1"/>
      <c r="F93" s="9"/>
    </row>
    <row r="94" spans="1:6" x14ac:dyDescent="0.25">
      <c r="A94" s="8" t="s">
        <v>10405</v>
      </c>
      <c r="B94" s="1" t="s">
        <v>10406</v>
      </c>
      <c r="C94" s="1" t="s">
        <v>14</v>
      </c>
      <c r="D94" s="1"/>
      <c r="E94" s="1"/>
      <c r="F94" s="9"/>
    </row>
    <row r="95" spans="1:6" x14ac:dyDescent="0.25">
      <c r="A95" s="8" t="s">
        <v>10407</v>
      </c>
      <c r="B95" s="1" t="s">
        <v>10408</v>
      </c>
      <c r="C95" s="1" t="s">
        <v>27</v>
      </c>
      <c r="D95" s="1"/>
      <c r="E95" s="1"/>
      <c r="F95" s="9"/>
    </row>
    <row r="96" spans="1:6" x14ac:dyDescent="0.25">
      <c r="A96" s="8" t="s">
        <v>10409</v>
      </c>
      <c r="B96" s="1" t="s">
        <v>10410</v>
      </c>
      <c r="C96" s="1" t="s">
        <v>27</v>
      </c>
      <c r="D96" s="1"/>
      <c r="E96" s="1"/>
      <c r="F96" s="9"/>
    </row>
    <row r="97" spans="1:6" x14ac:dyDescent="0.25">
      <c r="A97" s="8" t="s">
        <v>10411</v>
      </c>
      <c r="B97" s="1" t="s">
        <v>10412</v>
      </c>
      <c r="C97" s="1" t="s">
        <v>27</v>
      </c>
      <c r="D97" s="1"/>
      <c r="E97" s="1"/>
      <c r="F97" s="9"/>
    </row>
    <row r="98" spans="1:6" x14ac:dyDescent="0.25">
      <c r="A98" s="8" t="s">
        <v>10413</v>
      </c>
      <c r="B98" s="1" t="s">
        <v>10414</v>
      </c>
      <c r="C98" s="1" t="s">
        <v>7</v>
      </c>
      <c r="D98" s="1"/>
      <c r="E98" s="1"/>
      <c r="F98" s="9"/>
    </row>
    <row r="99" spans="1:6" x14ac:dyDescent="0.25">
      <c r="A99" s="8" t="s">
        <v>10415</v>
      </c>
      <c r="B99" s="1" t="s">
        <v>10416</v>
      </c>
      <c r="C99" s="1" t="s">
        <v>7</v>
      </c>
      <c r="D99" s="1"/>
      <c r="E99" s="1"/>
      <c r="F99" s="9"/>
    </row>
    <row r="100" spans="1:6" x14ac:dyDescent="0.25">
      <c r="A100" s="8" t="s">
        <v>10417</v>
      </c>
      <c r="B100" s="1" t="s">
        <v>10418</v>
      </c>
      <c r="C100" s="1" t="s">
        <v>7</v>
      </c>
      <c r="D100" s="1"/>
      <c r="E100" s="1"/>
      <c r="F100" s="9"/>
    </row>
    <row r="101" spans="1:6" x14ac:dyDescent="0.25">
      <c r="A101" s="8" t="s">
        <v>10419</v>
      </c>
      <c r="B101" s="1" t="s">
        <v>10420</v>
      </c>
      <c r="C101" s="1" t="s">
        <v>7</v>
      </c>
      <c r="D101" s="1"/>
      <c r="E101" s="1"/>
      <c r="F101" s="9"/>
    </row>
    <row r="102" spans="1:6" x14ac:dyDescent="0.25">
      <c r="A102" s="8" t="s">
        <v>10421</v>
      </c>
      <c r="B102" s="1" t="s">
        <v>10422</v>
      </c>
      <c r="C102" s="1" t="s">
        <v>7</v>
      </c>
      <c r="D102" s="1"/>
      <c r="E102" s="1"/>
      <c r="F102" s="9"/>
    </row>
    <row r="103" spans="1:6" x14ac:dyDescent="0.25">
      <c r="A103" s="8" t="s">
        <v>10423</v>
      </c>
      <c r="B103" s="1" t="s">
        <v>10424</v>
      </c>
      <c r="C103" s="1" t="s">
        <v>4</v>
      </c>
      <c r="D103" s="1"/>
      <c r="E103" s="1"/>
      <c r="F103" s="9"/>
    </row>
    <row r="104" spans="1:6" x14ac:dyDescent="0.25">
      <c r="A104" s="8" t="s">
        <v>10425</v>
      </c>
      <c r="B104" s="1" t="s">
        <v>10426</v>
      </c>
      <c r="C104" s="1" t="s">
        <v>27</v>
      </c>
      <c r="D104" s="1"/>
      <c r="E104" s="1"/>
      <c r="F104" s="9"/>
    </row>
    <row r="105" spans="1:6" x14ac:dyDescent="0.25">
      <c r="A105" s="8" t="s">
        <v>10427</v>
      </c>
      <c r="B105" s="1" t="s">
        <v>10428</v>
      </c>
      <c r="C105" s="1" t="s">
        <v>7</v>
      </c>
      <c r="D105" s="1"/>
      <c r="E105" s="1"/>
      <c r="F105" s="9"/>
    </row>
    <row r="106" spans="1:6" x14ac:dyDescent="0.25">
      <c r="A106" s="8" t="s">
        <v>10429</v>
      </c>
      <c r="B106" s="1" t="s">
        <v>10430</v>
      </c>
      <c r="C106" s="1" t="s">
        <v>7</v>
      </c>
      <c r="D106" s="1"/>
      <c r="E106" s="1"/>
      <c r="F106" s="9"/>
    </row>
    <row r="107" spans="1:6" x14ac:dyDescent="0.25">
      <c r="A107" s="8" t="s">
        <v>10431</v>
      </c>
      <c r="B107" s="1" t="s">
        <v>10432</v>
      </c>
      <c r="C107" s="1" t="s">
        <v>7</v>
      </c>
      <c r="D107" s="1"/>
      <c r="E107" s="1"/>
      <c r="F107" s="9"/>
    </row>
    <row r="108" spans="1:6" x14ac:dyDescent="0.25">
      <c r="A108" s="8" t="s">
        <v>10433</v>
      </c>
      <c r="B108" s="1" t="s">
        <v>10248</v>
      </c>
      <c r="C108" s="1" t="s">
        <v>14</v>
      </c>
      <c r="D108" s="1" t="s">
        <v>10649</v>
      </c>
      <c r="E108" s="1"/>
      <c r="F108" s="9"/>
    </row>
    <row r="109" spans="1:6" x14ac:dyDescent="0.25">
      <c r="A109" s="8" t="s">
        <v>10434</v>
      </c>
      <c r="B109" s="1" t="s">
        <v>10250</v>
      </c>
      <c r="C109" s="1" t="s">
        <v>14</v>
      </c>
      <c r="D109" s="1" t="s">
        <v>10649</v>
      </c>
      <c r="E109" s="1"/>
      <c r="F109" s="9"/>
    </row>
    <row r="110" spans="1:6" x14ac:dyDescent="0.25">
      <c r="A110" s="8" t="s">
        <v>10435</v>
      </c>
      <c r="B110" s="1" t="s">
        <v>10260</v>
      </c>
      <c r="C110" s="1" t="s">
        <v>14</v>
      </c>
      <c r="D110" s="1" t="s">
        <v>10649</v>
      </c>
      <c r="E110" s="1"/>
      <c r="F110" s="9"/>
    </row>
    <row r="111" spans="1:6" x14ac:dyDescent="0.25">
      <c r="A111" s="8" t="s">
        <v>10436</v>
      </c>
      <c r="B111" s="1" t="s">
        <v>10276</v>
      </c>
      <c r="C111" s="1" t="s">
        <v>14</v>
      </c>
      <c r="D111" s="1" t="s">
        <v>10649</v>
      </c>
      <c r="E111" s="1"/>
      <c r="F111" s="9"/>
    </row>
    <row r="112" spans="1:6" x14ac:dyDescent="0.25">
      <c r="A112" s="8" t="s">
        <v>10437</v>
      </c>
      <c r="B112" s="1" t="s">
        <v>10284</v>
      </c>
      <c r="C112" s="1" t="s">
        <v>14</v>
      </c>
      <c r="D112" s="1" t="s">
        <v>10649</v>
      </c>
      <c r="E112" s="1"/>
      <c r="F112" s="9"/>
    </row>
    <row r="113" spans="1:6" x14ac:dyDescent="0.25">
      <c r="A113" s="8" t="s">
        <v>10438</v>
      </c>
      <c r="B113" s="1" t="s">
        <v>10296</v>
      </c>
      <c r="C113" s="1" t="s">
        <v>14</v>
      </c>
      <c r="D113" s="1" t="s">
        <v>10649</v>
      </c>
      <c r="E113" s="1"/>
      <c r="F113" s="9"/>
    </row>
    <row r="114" spans="1:6" x14ac:dyDescent="0.25">
      <c r="A114" s="8" t="s">
        <v>10439</v>
      </c>
      <c r="B114" s="1" t="s">
        <v>10298</v>
      </c>
      <c r="C114" s="1" t="s">
        <v>14</v>
      </c>
      <c r="D114" s="1" t="s">
        <v>10649</v>
      </c>
      <c r="E114" s="1"/>
      <c r="F114" s="9"/>
    </row>
    <row r="115" spans="1:6" x14ac:dyDescent="0.25">
      <c r="A115" s="8" t="s">
        <v>10440</v>
      </c>
      <c r="B115" s="1" t="s">
        <v>10306</v>
      </c>
      <c r="C115" s="1" t="s">
        <v>14</v>
      </c>
      <c r="D115" s="1" t="s">
        <v>10649</v>
      </c>
      <c r="E115" s="1"/>
      <c r="F115" s="9"/>
    </row>
    <row r="116" spans="1:6" x14ac:dyDescent="0.25">
      <c r="A116" s="8" t="s">
        <v>10441</v>
      </c>
      <c r="B116" s="1" t="s">
        <v>10308</v>
      </c>
      <c r="C116" s="1" t="s">
        <v>14</v>
      </c>
      <c r="D116" s="1" t="s">
        <v>10649</v>
      </c>
      <c r="E116" s="1"/>
      <c r="F116" s="9"/>
    </row>
    <row r="117" spans="1:6" x14ac:dyDescent="0.25">
      <c r="A117" s="8" t="s">
        <v>10442</v>
      </c>
      <c r="B117" s="1" t="s">
        <v>10328</v>
      </c>
      <c r="C117" s="1" t="s">
        <v>14</v>
      </c>
      <c r="D117" s="1" t="s">
        <v>10649</v>
      </c>
      <c r="E117" s="1"/>
      <c r="F117" s="9"/>
    </row>
    <row r="118" spans="1:6" x14ac:dyDescent="0.25">
      <c r="A118" s="8" t="s">
        <v>10443</v>
      </c>
      <c r="B118" s="1" t="s">
        <v>10330</v>
      </c>
      <c r="C118" s="1" t="s">
        <v>14</v>
      </c>
      <c r="D118" s="1" t="s">
        <v>10649</v>
      </c>
      <c r="E118" s="1"/>
      <c r="F118" s="9"/>
    </row>
    <row r="119" spans="1:6" x14ac:dyDescent="0.25">
      <c r="A119" s="8" t="s">
        <v>10444</v>
      </c>
      <c r="B119" s="1" t="s">
        <v>10348</v>
      </c>
      <c r="C119" s="1" t="s">
        <v>14</v>
      </c>
      <c r="D119" s="1" t="s">
        <v>10649</v>
      </c>
      <c r="E119" s="1"/>
      <c r="F119" s="9"/>
    </row>
    <row r="120" spans="1:6" x14ac:dyDescent="0.25">
      <c r="A120" s="8" t="s">
        <v>10445</v>
      </c>
      <c r="B120" s="1" t="s">
        <v>10378</v>
      </c>
      <c r="C120" s="1" t="s">
        <v>14</v>
      </c>
      <c r="D120" s="1" t="s">
        <v>10649</v>
      </c>
      <c r="E120" s="1"/>
      <c r="F120" s="9"/>
    </row>
    <row r="121" spans="1:6" x14ac:dyDescent="0.25">
      <c r="A121" s="8" t="s">
        <v>10446</v>
      </c>
      <c r="B121" s="1" t="s">
        <v>10406</v>
      </c>
      <c r="C121" s="1" t="s">
        <v>14</v>
      </c>
      <c r="D121" s="1" t="s">
        <v>10649</v>
      </c>
      <c r="E121" s="1"/>
      <c r="F121" s="9"/>
    </row>
    <row r="122" spans="1:6" ht="15.75" thickBot="1" x14ac:dyDescent="0.3">
      <c r="A122" s="10" t="s">
        <v>10447</v>
      </c>
      <c r="B122" s="11" t="s">
        <v>10234</v>
      </c>
      <c r="C122" s="11" t="s">
        <v>4</v>
      </c>
      <c r="D122" s="11" t="s">
        <v>10649</v>
      </c>
      <c r="E122" s="11"/>
      <c r="F122" s="12"/>
    </row>
    <row r="123" spans="1:6" x14ac:dyDescent="0.25">
      <c r="A123" s="13" t="s">
        <v>10448</v>
      </c>
      <c r="B123" s="2" t="s">
        <v>10449</v>
      </c>
      <c r="C123" s="2" t="s">
        <v>27</v>
      </c>
      <c r="D123" s="2"/>
      <c r="E123" s="2"/>
      <c r="F123" s="14"/>
    </row>
    <row r="124" spans="1:6" x14ac:dyDescent="0.25">
      <c r="A124" s="8" t="s">
        <v>10450</v>
      </c>
      <c r="B124" s="1" t="s">
        <v>10451</v>
      </c>
      <c r="C124" s="1" t="s">
        <v>7</v>
      </c>
      <c r="D124" s="1"/>
      <c r="E124" s="1"/>
      <c r="F124" s="9"/>
    </row>
    <row r="125" spans="1:6" x14ac:dyDescent="0.25">
      <c r="A125" s="8" t="s">
        <v>10452</v>
      </c>
      <c r="B125" s="1" t="s">
        <v>10453</v>
      </c>
      <c r="C125" s="1" t="s">
        <v>27</v>
      </c>
      <c r="D125" s="1"/>
      <c r="E125" s="1"/>
      <c r="F125" s="9"/>
    </row>
    <row r="126" spans="1:6" x14ac:dyDescent="0.25">
      <c r="A126" s="8" t="s">
        <v>10454</v>
      </c>
      <c r="B126" s="1" t="s">
        <v>10455</v>
      </c>
      <c r="C126" s="1" t="s">
        <v>7</v>
      </c>
      <c r="D126" s="1"/>
      <c r="E126" s="1"/>
      <c r="F126" s="9"/>
    </row>
    <row r="127" spans="1:6" x14ac:dyDescent="0.25">
      <c r="A127" s="8" t="s">
        <v>10456</v>
      </c>
      <c r="B127" s="1" t="s">
        <v>10457</v>
      </c>
      <c r="C127" s="1" t="s">
        <v>7</v>
      </c>
      <c r="D127" s="1"/>
      <c r="E127" s="1"/>
      <c r="F127" s="9"/>
    </row>
    <row r="128" spans="1:6" x14ac:dyDescent="0.25">
      <c r="A128" s="8" t="s">
        <v>10458</v>
      </c>
      <c r="B128" s="1" t="s">
        <v>10459</v>
      </c>
      <c r="C128" s="1" t="s">
        <v>7</v>
      </c>
      <c r="D128" s="1"/>
      <c r="E128" s="1"/>
      <c r="F128" s="9"/>
    </row>
    <row r="129" spans="1:6" x14ac:dyDescent="0.25">
      <c r="A129" s="8" t="s">
        <v>10460</v>
      </c>
      <c r="B129" s="1" t="s">
        <v>10461</v>
      </c>
      <c r="C129" s="1" t="s">
        <v>7</v>
      </c>
      <c r="D129" s="1"/>
      <c r="E129" s="1"/>
      <c r="F129" s="9"/>
    </row>
    <row r="130" spans="1:6" x14ac:dyDescent="0.25">
      <c r="A130" s="8" t="s">
        <v>10462</v>
      </c>
      <c r="B130" s="1" t="s">
        <v>10463</v>
      </c>
      <c r="C130" s="1" t="s">
        <v>7</v>
      </c>
      <c r="D130" s="1"/>
      <c r="E130" s="1"/>
      <c r="F130" s="9"/>
    </row>
    <row r="131" spans="1:6" x14ac:dyDescent="0.25">
      <c r="A131" s="8" t="s">
        <v>10464</v>
      </c>
      <c r="B131" s="1" t="s">
        <v>10465</v>
      </c>
      <c r="C131" s="1" t="s">
        <v>14</v>
      </c>
      <c r="D131" s="1"/>
      <c r="E131" s="1"/>
      <c r="F131" s="9"/>
    </row>
    <row r="132" spans="1:6" x14ac:dyDescent="0.25">
      <c r="A132" s="8" t="s">
        <v>10466</v>
      </c>
      <c r="B132" s="1" t="s">
        <v>10467</v>
      </c>
      <c r="C132" s="1" t="s">
        <v>7</v>
      </c>
      <c r="D132" s="1"/>
      <c r="E132" s="1"/>
      <c r="F132" s="9"/>
    </row>
    <row r="133" spans="1:6" x14ac:dyDescent="0.25">
      <c r="A133" s="8" t="s">
        <v>10468</v>
      </c>
      <c r="B133" s="1" t="s">
        <v>10469</v>
      </c>
      <c r="C133" s="1" t="s">
        <v>7</v>
      </c>
      <c r="D133" s="1"/>
      <c r="E133" s="1"/>
      <c r="F133" s="9"/>
    </row>
    <row r="134" spans="1:6" x14ac:dyDescent="0.25">
      <c r="A134" s="8" t="s">
        <v>10470</v>
      </c>
      <c r="B134" s="1" t="s">
        <v>10471</v>
      </c>
      <c r="C134" s="1" t="s">
        <v>7</v>
      </c>
      <c r="D134" s="1"/>
      <c r="E134" s="1"/>
      <c r="F134" s="9"/>
    </row>
    <row r="135" spans="1:6" x14ac:dyDescent="0.25">
      <c r="A135" s="8" t="s">
        <v>10472</v>
      </c>
      <c r="B135" s="1" t="s">
        <v>10473</v>
      </c>
      <c r="C135" s="1" t="s">
        <v>7</v>
      </c>
      <c r="D135" s="1"/>
      <c r="E135" s="1"/>
      <c r="F135" s="9"/>
    </row>
    <row r="136" spans="1:6" x14ac:dyDescent="0.25">
      <c r="A136" s="8" t="s">
        <v>10474</v>
      </c>
      <c r="B136" s="1" t="s">
        <v>10475</v>
      </c>
      <c r="C136" s="1" t="s">
        <v>7</v>
      </c>
      <c r="D136" s="1"/>
      <c r="E136" s="1"/>
      <c r="F136" s="9"/>
    </row>
    <row r="137" spans="1:6" x14ac:dyDescent="0.25">
      <c r="A137" s="8" t="s">
        <v>10476</v>
      </c>
      <c r="B137" s="1" t="s">
        <v>10477</v>
      </c>
      <c r="C137" s="1" t="s">
        <v>27</v>
      </c>
      <c r="D137" s="1"/>
      <c r="E137" s="1"/>
      <c r="F137" s="9"/>
    </row>
    <row r="138" spans="1:6" x14ac:dyDescent="0.25">
      <c r="A138" s="8" t="s">
        <v>10478</v>
      </c>
      <c r="B138" s="1" t="s">
        <v>10479</v>
      </c>
      <c r="C138" s="1" t="s">
        <v>7</v>
      </c>
      <c r="D138" s="1"/>
      <c r="E138" s="1"/>
      <c r="F138" s="9"/>
    </row>
    <row r="139" spans="1:6" x14ac:dyDescent="0.25">
      <c r="A139" s="8" t="s">
        <v>10480</v>
      </c>
      <c r="B139" s="1" t="s">
        <v>10481</v>
      </c>
      <c r="C139" s="1" t="s">
        <v>7</v>
      </c>
      <c r="D139" s="1"/>
      <c r="E139" s="1"/>
      <c r="F139" s="9"/>
    </row>
    <row r="140" spans="1:6" x14ac:dyDescent="0.25">
      <c r="A140" s="8" t="s">
        <v>10482</v>
      </c>
      <c r="B140" s="1" t="s">
        <v>10483</v>
      </c>
      <c r="C140" s="1" t="s">
        <v>7</v>
      </c>
      <c r="D140" s="1"/>
      <c r="E140" s="1"/>
      <c r="F140" s="9"/>
    </row>
    <row r="141" spans="1:6" x14ac:dyDescent="0.25">
      <c r="A141" s="8" t="s">
        <v>10484</v>
      </c>
      <c r="B141" s="1" t="s">
        <v>10485</v>
      </c>
      <c r="C141" s="1" t="s">
        <v>7</v>
      </c>
      <c r="D141" s="1"/>
      <c r="E141" s="1"/>
      <c r="F141" s="9"/>
    </row>
    <row r="142" spans="1:6" x14ac:dyDescent="0.25">
      <c r="A142" s="8" t="s">
        <v>10486</v>
      </c>
      <c r="B142" s="1" t="s">
        <v>10487</v>
      </c>
      <c r="C142" s="1" t="s">
        <v>27</v>
      </c>
      <c r="D142" s="1"/>
      <c r="E142" s="1"/>
      <c r="F142" s="9"/>
    </row>
    <row r="143" spans="1:6" x14ac:dyDescent="0.25">
      <c r="A143" s="8" t="s">
        <v>10488</v>
      </c>
      <c r="B143" s="1" t="s">
        <v>10489</v>
      </c>
      <c r="C143" s="1" t="s">
        <v>4</v>
      </c>
      <c r="D143" s="1"/>
      <c r="E143" s="1"/>
      <c r="F143" s="9"/>
    </row>
    <row r="144" spans="1:6" x14ac:dyDescent="0.25">
      <c r="A144" s="8" t="s">
        <v>10490</v>
      </c>
      <c r="B144" s="1" t="s">
        <v>10491</v>
      </c>
      <c r="C144" s="1" t="s">
        <v>27</v>
      </c>
      <c r="D144" s="1"/>
      <c r="E144" s="1"/>
      <c r="F144" s="9"/>
    </row>
    <row r="145" spans="1:6" x14ac:dyDescent="0.25">
      <c r="A145" s="8" t="s">
        <v>10492</v>
      </c>
      <c r="B145" s="1" t="s">
        <v>10493</v>
      </c>
      <c r="C145" s="1" t="s">
        <v>7</v>
      </c>
      <c r="D145" s="1"/>
      <c r="E145" s="1"/>
      <c r="F145" s="9"/>
    </row>
    <row r="146" spans="1:6" x14ac:dyDescent="0.25">
      <c r="A146" s="8" t="s">
        <v>10494</v>
      </c>
      <c r="B146" s="1" t="s">
        <v>10495</v>
      </c>
      <c r="C146" s="1" t="s">
        <v>7</v>
      </c>
      <c r="D146" s="1"/>
      <c r="E146" s="1"/>
      <c r="F146" s="9"/>
    </row>
    <row r="147" spans="1:6" x14ac:dyDescent="0.25">
      <c r="A147" s="8" t="s">
        <v>10496</v>
      </c>
      <c r="B147" s="1" t="s">
        <v>10497</v>
      </c>
      <c r="C147" s="1" t="s">
        <v>4</v>
      </c>
      <c r="D147" s="1"/>
      <c r="E147" s="1"/>
      <c r="F147" s="9"/>
    </row>
    <row r="148" spans="1:6" x14ac:dyDescent="0.25">
      <c r="A148" s="8" t="s">
        <v>10498</v>
      </c>
      <c r="B148" s="1" t="s">
        <v>10499</v>
      </c>
      <c r="C148" s="1" t="s">
        <v>27</v>
      </c>
      <c r="D148" s="1"/>
      <c r="E148" s="1"/>
      <c r="F148" s="9"/>
    </row>
    <row r="149" spans="1:6" x14ac:dyDescent="0.25">
      <c r="A149" s="8" t="s">
        <v>10500</v>
      </c>
      <c r="B149" s="1" t="s">
        <v>10501</v>
      </c>
      <c r="C149" s="1" t="s">
        <v>7</v>
      </c>
      <c r="D149" s="1"/>
      <c r="E149" s="1"/>
      <c r="F149" s="9"/>
    </row>
    <row r="150" spans="1:6" x14ac:dyDescent="0.25">
      <c r="A150" s="8" t="s">
        <v>10502</v>
      </c>
      <c r="B150" s="1" t="s">
        <v>10503</v>
      </c>
      <c r="C150" s="1" t="s">
        <v>7</v>
      </c>
      <c r="D150" s="1"/>
      <c r="E150" s="1"/>
      <c r="F150" s="9"/>
    </row>
    <row r="151" spans="1:6" x14ac:dyDescent="0.25">
      <c r="A151" s="8" t="s">
        <v>10504</v>
      </c>
      <c r="B151" s="1" t="s">
        <v>10505</v>
      </c>
      <c r="C151" s="1" t="s">
        <v>7</v>
      </c>
      <c r="D151" s="1"/>
      <c r="E151" s="1"/>
      <c r="F151" s="9"/>
    </row>
    <row r="152" spans="1:6" x14ac:dyDescent="0.25">
      <c r="A152" s="8" t="s">
        <v>10506</v>
      </c>
      <c r="B152" s="1" t="s">
        <v>10507</v>
      </c>
      <c r="C152" s="1" t="s">
        <v>27</v>
      </c>
      <c r="D152" s="1"/>
      <c r="E152" s="1"/>
      <c r="F152" s="9"/>
    </row>
    <row r="153" spans="1:6" x14ac:dyDescent="0.25">
      <c r="A153" s="8" t="s">
        <v>10508</v>
      </c>
      <c r="B153" s="1" t="s">
        <v>10509</v>
      </c>
      <c r="C153" s="1" t="s">
        <v>4</v>
      </c>
      <c r="D153" s="1"/>
      <c r="E153" s="1"/>
      <c r="F153" s="9"/>
    </row>
    <row r="154" spans="1:6" x14ac:dyDescent="0.25">
      <c r="A154" s="8" t="s">
        <v>10510</v>
      </c>
      <c r="B154" s="1" t="s">
        <v>10511</v>
      </c>
      <c r="C154" s="1" t="s">
        <v>7</v>
      </c>
      <c r="D154" s="1"/>
      <c r="E154" s="1"/>
      <c r="F154" s="9"/>
    </row>
    <row r="155" spans="1:6" x14ac:dyDescent="0.25">
      <c r="A155" s="8" t="s">
        <v>10512</v>
      </c>
      <c r="B155" s="1" t="s">
        <v>10513</v>
      </c>
      <c r="C155" s="1" t="s">
        <v>4</v>
      </c>
      <c r="D155" s="1"/>
      <c r="E155" s="1"/>
      <c r="F155" s="9"/>
    </row>
    <row r="156" spans="1:6" x14ac:dyDescent="0.25">
      <c r="A156" s="8" t="s">
        <v>10514</v>
      </c>
      <c r="B156" s="1" t="s">
        <v>10515</v>
      </c>
      <c r="C156" s="1" t="s">
        <v>1</v>
      </c>
      <c r="D156" s="1"/>
      <c r="E156" s="1"/>
      <c r="F156" s="9"/>
    </row>
    <row r="157" spans="1:6" x14ac:dyDescent="0.25">
      <c r="A157" s="8" t="s">
        <v>10516</v>
      </c>
      <c r="B157" s="1" t="s">
        <v>10517</v>
      </c>
      <c r="C157" s="1" t="s">
        <v>7</v>
      </c>
      <c r="D157" s="1"/>
      <c r="E157" s="1"/>
      <c r="F157" s="9"/>
    </row>
    <row r="158" spans="1:6" x14ac:dyDescent="0.25">
      <c r="A158" s="8" t="s">
        <v>10518</v>
      </c>
      <c r="B158" s="1" t="s">
        <v>10519</v>
      </c>
      <c r="C158" s="1" t="s">
        <v>7</v>
      </c>
      <c r="D158" s="1"/>
      <c r="E158" s="1"/>
      <c r="F158" s="9"/>
    </row>
    <row r="159" spans="1:6" x14ac:dyDescent="0.25">
      <c r="A159" s="8" t="s">
        <v>10520</v>
      </c>
      <c r="B159" s="1" t="s">
        <v>10521</v>
      </c>
      <c r="C159" s="1" t="s">
        <v>7</v>
      </c>
      <c r="D159" s="1"/>
      <c r="E159" s="1"/>
      <c r="F159" s="9"/>
    </row>
    <row r="160" spans="1:6" x14ac:dyDescent="0.25">
      <c r="A160" s="8" t="s">
        <v>10522</v>
      </c>
      <c r="B160" s="1" t="s">
        <v>10523</v>
      </c>
      <c r="C160" s="1" t="s">
        <v>7</v>
      </c>
      <c r="D160" s="1"/>
      <c r="E160" s="1"/>
      <c r="F160" s="9"/>
    </row>
    <row r="161" spans="1:6" x14ac:dyDescent="0.25">
      <c r="A161" s="8" t="s">
        <v>10524</v>
      </c>
      <c r="B161" s="1" t="s">
        <v>10525</v>
      </c>
      <c r="C161" s="1" t="s">
        <v>1</v>
      </c>
      <c r="D161" s="1"/>
      <c r="E161" s="1"/>
      <c r="F161" s="9"/>
    </row>
    <row r="162" spans="1:6" x14ac:dyDescent="0.25">
      <c r="A162" s="8" t="s">
        <v>10524</v>
      </c>
      <c r="B162" s="1" t="s">
        <v>10525</v>
      </c>
      <c r="C162" s="1" t="s">
        <v>2618</v>
      </c>
      <c r="D162" s="1"/>
      <c r="E162" s="1"/>
      <c r="F162" s="9"/>
    </row>
    <row r="163" spans="1:6" x14ac:dyDescent="0.25">
      <c r="A163" s="8" t="s">
        <v>10526</v>
      </c>
      <c r="B163" s="1" t="s">
        <v>10527</v>
      </c>
      <c r="C163" s="1" t="s">
        <v>27</v>
      </c>
      <c r="D163" s="1"/>
      <c r="E163" s="1"/>
      <c r="F163" s="9"/>
    </row>
    <row r="164" spans="1:6" x14ac:dyDescent="0.25">
      <c r="A164" s="8" t="s">
        <v>10528</v>
      </c>
      <c r="B164" s="1" t="s">
        <v>10529</v>
      </c>
      <c r="C164" s="1" t="s">
        <v>4</v>
      </c>
      <c r="D164" s="1"/>
      <c r="E164" s="1"/>
      <c r="F164" s="9"/>
    </row>
    <row r="165" spans="1:6" x14ac:dyDescent="0.25">
      <c r="A165" s="8" t="s">
        <v>10530</v>
      </c>
      <c r="B165" s="1" t="s">
        <v>10531</v>
      </c>
      <c r="C165" s="1" t="s">
        <v>2618</v>
      </c>
      <c r="D165" s="1"/>
      <c r="E165" s="1"/>
      <c r="F165" s="9"/>
    </row>
    <row r="166" spans="1:6" x14ac:dyDescent="0.25">
      <c r="A166" s="8" t="s">
        <v>10532</v>
      </c>
      <c r="B166" s="1" t="s">
        <v>10533</v>
      </c>
      <c r="C166" s="1" t="s">
        <v>14</v>
      </c>
      <c r="D166" s="1"/>
      <c r="E166" s="1"/>
      <c r="F166" s="9"/>
    </row>
    <row r="167" spans="1:6" x14ac:dyDescent="0.25">
      <c r="A167" s="8" t="s">
        <v>10534</v>
      </c>
      <c r="B167" s="1" t="s">
        <v>10535</v>
      </c>
      <c r="C167" s="1" t="s">
        <v>27</v>
      </c>
      <c r="D167" s="1"/>
      <c r="E167" s="1"/>
      <c r="F167" s="9"/>
    </row>
    <row r="168" spans="1:6" x14ac:dyDescent="0.25">
      <c r="A168" s="8" t="s">
        <v>10534</v>
      </c>
      <c r="B168" s="1" t="s">
        <v>10535</v>
      </c>
      <c r="C168" s="1" t="s">
        <v>14</v>
      </c>
      <c r="D168" s="1"/>
      <c r="E168" s="1"/>
      <c r="F168" s="9"/>
    </row>
    <row r="169" spans="1:6" x14ac:dyDescent="0.25">
      <c r="A169" s="8" t="s">
        <v>10536</v>
      </c>
      <c r="B169" s="1" t="s">
        <v>10537</v>
      </c>
      <c r="C169" s="1" t="s">
        <v>1</v>
      </c>
      <c r="D169" s="1"/>
      <c r="E169" s="1"/>
      <c r="F169" s="9"/>
    </row>
    <row r="170" spans="1:6" x14ac:dyDescent="0.25">
      <c r="A170" s="8" t="s">
        <v>10538</v>
      </c>
      <c r="B170" s="1" t="s">
        <v>10539</v>
      </c>
      <c r="C170" s="1" t="s">
        <v>4</v>
      </c>
      <c r="D170" s="1"/>
      <c r="E170" s="1"/>
      <c r="F170" s="9"/>
    </row>
    <row r="171" spans="1:6" x14ac:dyDescent="0.25">
      <c r="A171" s="8" t="s">
        <v>10538</v>
      </c>
      <c r="B171" s="1" t="s">
        <v>10539</v>
      </c>
      <c r="C171" s="1" t="s">
        <v>2618</v>
      </c>
      <c r="D171" s="1"/>
      <c r="E171" s="1"/>
      <c r="F171" s="9"/>
    </row>
    <row r="172" spans="1:6" x14ac:dyDescent="0.25">
      <c r="A172" s="8" t="s">
        <v>10540</v>
      </c>
      <c r="B172" s="1" t="s">
        <v>10541</v>
      </c>
      <c r="C172" s="1" t="s">
        <v>1</v>
      </c>
      <c r="D172" s="1"/>
      <c r="E172" s="1"/>
      <c r="F172" s="9"/>
    </row>
    <row r="173" spans="1:6" x14ac:dyDescent="0.25">
      <c r="A173" s="8" t="s">
        <v>10540</v>
      </c>
      <c r="B173" s="1" t="s">
        <v>10541</v>
      </c>
      <c r="C173" s="1" t="s">
        <v>4139</v>
      </c>
      <c r="D173" s="1"/>
      <c r="E173" s="1"/>
      <c r="F173" s="9"/>
    </row>
    <row r="174" spans="1:6" x14ac:dyDescent="0.25">
      <c r="A174" s="8" t="s">
        <v>10540</v>
      </c>
      <c r="B174" s="1" t="s">
        <v>10541</v>
      </c>
      <c r="C174" s="1" t="s">
        <v>2618</v>
      </c>
      <c r="D174" s="1"/>
      <c r="E174" s="1"/>
      <c r="F174" s="9"/>
    </row>
    <row r="175" spans="1:6" x14ac:dyDescent="0.25">
      <c r="A175" s="8" t="s">
        <v>10542</v>
      </c>
      <c r="B175" s="1" t="s">
        <v>10543</v>
      </c>
      <c r="C175" s="1" t="s">
        <v>14</v>
      </c>
      <c r="D175" s="1"/>
      <c r="E175" s="1"/>
      <c r="F175" s="9"/>
    </row>
    <row r="176" spans="1:6" x14ac:dyDescent="0.25">
      <c r="A176" s="8" t="s">
        <v>10544</v>
      </c>
      <c r="B176" s="1" t="s">
        <v>10545</v>
      </c>
      <c r="C176" s="1" t="s">
        <v>27</v>
      </c>
      <c r="D176" s="1"/>
      <c r="E176" s="1"/>
      <c r="F176" s="9"/>
    </row>
    <row r="177" spans="1:6" x14ac:dyDescent="0.25">
      <c r="A177" s="8" t="s">
        <v>10546</v>
      </c>
      <c r="B177" s="1" t="s">
        <v>10547</v>
      </c>
      <c r="C177" s="1" t="s">
        <v>27</v>
      </c>
      <c r="D177" s="1"/>
      <c r="E177" s="1"/>
      <c r="F177" s="9"/>
    </row>
    <row r="178" spans="1:6" x14ac:dyDescent="0.25">
      <c r="A178" s="8" t="s">
        <v>10548</v>
      </c>
      <c r="B178" s="1" t="s">
        <v>10549</v>
      </c>
      <c r="C178" s="1" t="s">
        <v>4</v>
      </c>
      <c r="D178" s="1"/>
      <c r="E178" s="1"/>
      <c r="F178" s="9"/>
    </row>
    <row r="179" spans="1:6" x14ac:dyDescent="0.25">
      <c r="A179" s="8" t="s">
        <v>10548</v>
      </c>
      <c r="B179" s="1" t="s">
        <v>10549</v>
      </c>
      <c r="C179" s="1" t="s">
        <v>2618</v>
      </c>
      <c r="D179" s="1"/>
      <c r="E179" s="1"/>
      <c r="F179" s="9"/>
    </row>
    <row r="180" spans="1:6" x14ac:dyDescent="0.25">
      <c r="A180" s="8" t="s">
        <v>10550</v>
      </c>
      <c r="B180" s="1" t="s">
        <v>10551</v>
      </c>
      <c r="C180" s="1" t="s">
        <v>4</v>
      </c>
      <c r="D180" s="1"/>
      <c r="E180" s="1"/>
      <c r="F180" s="9"/>
    </row>
    <row r="181" spans="1:6" x14ac:dyDescent="0.25">
      <c r="A181" s="8" t="s">
        <v>10552</v>
      </c>
      <c r="B181" s="1" t="s">
        <v>10553</v>
      </c>
      <c r="C181" s="1" t="s">
        <v>7</v>
      </c>
      <c r="D181" s="1"/>
      <c r="E181" s="1"/>
      <c r="F181" s="9"/>
    </row>
    <row r="182" spans="1:6" x14ac:dyDescent="0.25">
      <c r="A182" s="8" t="s">
        <v>10554</v>
      </c>
      <c r="B182" s="1" t="s">
        <v>10555</v>
      </c>
      <c r="C182" s="1" t="s">
        <v>27</v>
      </c>
      <c r="D182" s="1"/>
      <c r="E182" s="1"/>
      <c r="F182" s="9"/>
    </row>
    <row r="183" spans="1:6" x14ac:dyDescent="0.25">
      <c r="A183" s="8" t="s">
        <v>10556</v>
      </c>
      <c r="B183" s="1" t="s">
        <v>10557</v>
      </c>
      <c r="C183" s="1" t="s">
        <v>7</v>
      </c>
      <c r="D183" s="1"/>
      <c r="E183" s="1"/>
      <c r="F183" s="9"/>
    </row>
    <row r="184" spans="1:6" x14ac:dyDescent="0.25">
      <c r="A184" s="8" t="s">
        <v>10558</v>
      </c>
      <c r="B184" s="1" t="s">
        <v>10559</v>
      </c>
      <c r="C184" s="1" t="s">
        <v>27</v>
      </c>
      <c r="D184" s="1"/>
      <c r="E184" s="1"/>
      <c r="F184" s="9"/>
    </row>
    <row r="185" spans="1:6" x14ac:dyDescent="0.25">
      <c r="A185" s="8" t="s">
        <v>10560</v>
      </c>
      <c r="B185" s="1" t="s">
        <v>10561</v>
      </c>
      <c r="C185" s="1" t="s">
        <v>27</v>
      </c>
      <c r="D185" s="1"/>
      <c r="E185" s="1"/>
      <c r="F185" s="9"/>
    </row>
    <row r="186" spans="1:6" x14ac:dyDescent="0.25">
      <c r="A186" s="8" t="s">
        <v>10562</v>
      </c>
      <c r="B186" s="1" t="s">
        <v>10563</v>
      </c>
      <c r="C186" s="1" t="s">
        <v>27</v>
      </c>
      <c r="D186" s="1"/>
      <c r="E186" s="1"/>
      <c r="F186" s="9"/>
    </row>
    <row r="187" spans="1:6" x14ac:dyDescent="0.25">
      <c r="A187" s="8" t="s">
        <v>10564</v>
      </c>
      <c r="B187" s="1" t="s">
        <v>10565</v>
      </c>
      <c r="C187" s="1" t="s">
        <v>7</v>
      </c>
      <c r="D187" s="1"/>
      <c r="E187" s="1"/>
      <c r="F187" s="9"/>
    </row>
    <row r="188" spans="1:6" x14ac:dyDescent="0.25">
      <c r="A188" s="8" t="s">
        <v>10566</v>
      </c>
      <c r="B188" s="1" t="s">
        <v>10567</v>
      </c>
      <c r="C188" s="1" t="s">
        <v>7</v>
      </c>
      <c r="D188" s="1"/>
      <c r="E188" s="1"/>
      <c r="F188" s="9"/>
    </row>
    <row r="189" spans="1:6" x14ac:dyDescent="0.25">
      <c r="A189" s="8" t="s">
        <v>10568</v>
      </c>
      <c r="B189" s="1" t="s">
        <v>10569</v>
      </c>
      <c r="C189" s="1" t="s">
        <v>1</v>
      </c>
      <c r="D189" s="1"/>
      <c r="E189" s="1"/>
      <c r="F189" s="9"/>
    </row>
    <row r="190" spans="1:6" x14ac:dyDescent="0.25">
      <c r="A190" s="8" t="s">
        <v>10570</v>
      </c>
      <c r="B190" s="1" t="s">
        <v>10571</v>
      </c>
      <c r="C190" s="1" t="s">
        <v>14</v>
      </c>
      <c r="D190" s="1"/>
      <c r="E190" s="1"/>
      <c r="F190" s="9"/>
    </row>
    <row r="191" spans="1:6" x14ac:dyDescent="0.25">
      <c r="A191" s="8" t="s">
        <v>10572</v>
      </c>
      <c r="B191" s="1" t="s">
        <v>10573</v>
      </c>
      <c r="C191" s="1" t="s">
        <v>1</v>
      </c>
      <c r="D191" s="1"/>
      <c r="E191" s="1"/>
      <c r="F191" s="9"/>
    </row>
    <row r="192" spans="1:6" x14ac:dyDescent="0.25">
      <c r="A192" s="8" t="s">
        <v>10574</v>
      </c>
      <c r="B192" s="1" t="s">
        <v>10575</v>
      </c>
      <c r="C192" s="1" t="s">
        <v>7</v>
      </c>
      <c r="D192" s="1"/>
      <c r="E192" s="1"/>
      <c r="F192" s="9"/>
    </row>
    <row r="193" spans="1:6" x14ac:dyDescent="0.25">
      <c r="A193" s="8" t="s">
        <v>10576</v>
      </c>
      <c r="B193" s="1" t="s">
        <v>10577</v>
      </c>
      <c r="C193" s="1" t="s">
        <v>7</v>
      </c>
      <c r="D193" s="1"/>
      <c r="E193" s="1"/>
      <c r="F193" s="9"/>
    </row>
    <row r="194" spans="1:6" x14ac:dyDescent="0.25">
      <c r="A194" s="8" t="s">
        <v>10578</v>
      </c>
      <c r="B194" s="1" t="s">
        <v>10579</v>
      </c>
      <c r="C194" s="1" t="s">
        <v>14</v>
      </c>
      <c r="D194" s="1"/>
      <c r="E194" s="1"/>
      <c r="F194" s="9"/>
    </row>
    <row r="195" spans="1:6" x14ac:dyDescent="0.25">
      <c r="A195" s="8" t="s">
        <v>10580</v>
      </c>
      <c r="B195" s="1" t="s">
        <v>10581</v>
      </c>
      <c r="C195" s="1" t="s">
        <v>7</v>
      </c>
      <c r="D195" s="1"/>
      <c r="E195" s="1"/>
      <c r="F195" s="9"/>
    </row>
    <row r="196" spans="1:6" x14ac:dyDescent="0.25">
      <c r="A196" s="8" t="s">
        <v>10582</v>
      </c>
      <c r="B196" s="1" t="s">
        <v>10583</v>
      </c>
      <c r="C196" s="1" t="s">
        <v>27</v>
      </c>
      <c r="D196" s="1"/>
      <c r="E196" s="1"/>
      <c r="F196" s="9"/>
    </row>
    <row r="197" spans="1:6" x14ac:dyDescent="0.25">
      <c r="A197" s="8" t="s">
        <v>10584</v>
      </c>
      <c r="B197" s="1" t="s">
        <v>10585</v>
      </c>
      <c r="C197" s="1" t="s">
        <v>7</v>
      </c>
      <c r="D197" s="1"/>
      <c r="E197" s="1"/>
      <c r="F197" s="9"/>
    </row>
    <row r="198" spans="1:6" x14ac:dyDescent="0.25">
      <c r="A198" s="8" t="s">
        <v>10586</v>
      </c>
      <c r="B198" s="1" t="s">
        <v>10587</v>
      </c>
      <c r="C198" s="1" t="s">
        <v>7</v>
      </c>
      <c r="D198" s="1"/>
      <c r="E198" s="1"/>
      <c r="F198" s="9"/>
    </row>
    <row r="199" spans="1:6" x14ac:dyDescent="0.25">
      <c r="A199" s="8" t="s">
        <v>10588</v>
      </c>
      <c r="B199" s="1" t="s">
        <v>10589</v>
      </c>
      <c r="C199" s="1" t="s">
        <v>7</v>
      </c>
      <c r="D199" s="1"/>
      <c r="E199" s="1"/>
      <c r="F199" s="9"/>
    </row>
    <row r="200" spans="1:6" x14ac:dyDescent="0.25">
      <c r="A200" s="8" t="s">
        <v>10590</v>
      </c>
      <c r="B200" s="1" t="s">
        <v>10591</v>
      </c>
      <c r="C200" s="1" t="s">
        <v>7</v>
      </c>
      <c r="D200" s="1"/>
      <c r="E200" s="1"/>
      <c r="F200" s="9"/>
    </row>
    <row r="201" spans="1:6" x14ac:dyDescent="0.25">
      <c r="A201" s="8" t="s">
        <v>10592</v>
      </c>
      <c r="B201" s="1" t="s">
        <v>10593</v>
      </c>
      <c r="C201" s="1" t="s">
        <v>14</v>
      </c>
      <c r="D201" s="1"/>
      <c r="E201" s="1"/>
      <c r="F201" s="9"/>
    </row>
    <row r="202" spans="1:6" x14ac:dyDescent="0.25">
      <c r="A202" s="8" t="s">
        <v>10594</v>
      </c>
      <c r="B202" s="1" t="s">
        <v>10595</v>
      </c>
      <c r="C202" s="1" t="s">
        <v>27</v>
      </c>
      <c r="D202" s="1"/>
      <c r="E202" s="1"/>
      <c r="F202" s="9"/>
    </row>
    <row r="203" spans="1:6" x14ac:dyDescent="0.25">
      <c r="A203" s="8" t="s">
        <v>10596</v>
      </c>
      <c r="B203" s="1" t="s">
        <v>10597</v>
      </c>
      <c r="C203" s="1" t="s">
        <v>1</v>
      </c>
      <c r="D203" s="1"/>
      <c r="E203" s="1"/>
      <c r="F203" s="9"/>
    </row>
    <row r="204" spans="1:6" x14ac:dyDescent="0.25">
      <c r="A204" s="8" t="s">
        <v>10598</v>
      </c>
      <c r="B204" s="1" t="s">
        <v>10599</v>
      </c>
      <c r="C204" s="1" t="s">
        <v>4</v>
      </c>
      <c r="D204" s="1"/>
      <c r="E204" s="1"/>
      <c r="F204" s="9"/>
    </row>
    <row r="205" spans="1:6" x14ac:dyDescent="0.25">
      <c r="A205" s="8" t="s">
        <v>10600</v>
      </c>
      <c r="B205" s="1" t="s">
        <v>10601</v>
      </c>
      <c r="C205" s="1" t="s">
        <v>7</v>
      </c>
      <c r="D205" s="1"/>
      <c r="E205" s="1"/>
      <c r="F205" s="9"/>
    </row>
    <row r="206" spans="1:6" x14ac:dyDescent="0.25">
      <c r="A206" s="8" t="s">
        <v>10602</v>
      </c>
      <c r="B206" s="1" t="s">
        <v>10603</v>
      </c>
      <c r="C206" s="1" t="s">
        <v>7</v>
      </c>
      <c r="D206" s="1"/>
      <c r="E206" s="1"/>
      <c r="F206" s="9"/>
    </row>
    <row r="207" spans="1:6" x14ac:dyDescent="0.25">
      <c r="A207" s="8" t="s">
        <v>10604</v>
      </c>
      <c r="B207" s="1" t="s">
        <v>10605</v>
      </c>
      <c r="C207" s="1" t="s">
        <v>7</v>
      </c>
      <c r="D207" s="1"/>
      <c r="E207" s="1"/>
      <c r="F207" s="9"/>
    </row>
    <row r="208" spans="1:6" x14ac:dyDescent="0.25">
      <c r="A208" s="8" t="s">
        <v>10606</v>
      </c>
      <c r="B208" s="1" t="s">
        <v>10607</v>
      </c>
      <c r="C208" s="1" t="s">
        <v>14</v>
      </c>
      <c r="D208" s="1"/>
      <c r="E208" s="1"/>
      <c r="F208" s="9"/>
    </row>
    <row r="209" spans="1:6" x14ac:dyDescent="0.25">
      <c r="A209" s="8" t="s">
        <v>10608</v>
      </c>
      <c r="B209" s="1" t="s">
        <v>10609</v>
      </c>
      <c r="C209" s="1" t="s">
        <v>7</v>
      </c>
      <c r="D209" s="1"/>
      <c r="E209" s="1"/>
      <c r="F209" s="9"/>
    </row>
    <row r="210" spans="1:6" x14ac:dyDescent="0.25">
      <c r="A210" s="8" t="s">
        <v>10610</v>
      </c>
      <c r="B210" s="1" t="s">
        <v>10611</v>
      </c>
      <c r="C210" s="1" t="s">
        <v>27</v>
      </c>
      <c r="D210" s="1"/>
      <c r="E210" s="1"/>
      <c r="F210" s="9"/>
    </row>
    <row r="211" spans="1:6" x14ac:dyDescent="0.25">
      <c r="A211" s="8" t="s">
        <v>10612</v>
      </c>
      <c r="B211" s="1" t="s">
        <v>10613</v>
      </c>
      <c r="C211" s="1" t="s">
        <v>14</v>
      </c>
      <c r="D211" s="1"/>
      <c r="E211" s="1"/>
      <c r="F211" s="9"/>
    </row>
    <row r="212" spans="1:6" x14ac:dyDescent="0.25">
      <c r="A212" s="8" t="s">
        <v>10614</v>
      </c>
      <c r="B212" s="1" t="s">
        <v>10615</v>
      </c>
      <c r="C212" s="1" t="s">
        <v>27</v>
      </c>
      <c r="D212" s="1"/>
      <c r="E212" s="1"/>
      <c r="F212" s="9"/>
    </row>
    <row r="213" spans="1:6" x14ac:dyDescent="0.25">
      <c r="A213" s="8" t="s">
        <v>10616</v>
      </c>
      <c r="B213" s="1" t="s">
        <v>10617</v>
      </c>
      <c r="C213" s="1" t="s">
        <v>1</v>
      </c>
      <c r="D213" s="1"/>
      <c r="E213" s="1"/>
      <c r="F213" s="9"/>
    </row>
    <row r="214" spans="1:6" x14ac:dyDescent="0.25">
      <c r="A214" s="8" t="s">
        <v>10618</v>
      </c>
      <c r="B214" s="1" t="s">
        <v>10619</v>
      </c>
      <c r="C214" s="1" t="s">
        <v>4</v>
      </c>
      <c r="D214" s="1"/>
      <c r="E214" s="1"/>
      <c r="F214" s="9"/>
    </row>
    <row r="215" spans="1:6" x14ac:dyDescent="0.25">
      <c r="A215" s="8" t="s">
        <v>10620</v>
      </c>
      <c r="B215" s="1" t="s">
        <v>10621</v>
      </c>
      <c r="C215" s="1" t="s">
        <v>7</v>
      </c>
      <c r="D215" s="1"/>
      <c r="E215" s="1"/>
      <c r="F215" s="9"/>
    </row>
    <row r="216" spans="1:6" x14ac:dyDescent="0.25">
      <c r="A216" s="8" t="s">
        <v>10622</v>
      </c>
      <c r="B216" s="1" t="s">
        <v>10623</v>
      </c>
      <c r="C216" s="1" t="s">
        <v>7</v>
      </c>
      <c r="D216" s="1"/>
      <c r="E216" s="1"/>
      <c r="F216" s="9"/>
    </row>
    <row r="217" spans="1:6" x14ac:dyDescent="0.25">
      <c r="A217" s="8" t="s">
        <v>10624</v>
      </c>
      <c r="B217" s="1" t="s">
        <v>10625</v>
      </c>
      <c r="C217" s="1" t="s">
        <v>7</v>
      </c>
      <c r="D217" s="1"/>
      <c r="E217" s="1"/>
      <c r="F217" s="9"/>
    </row>
    <row r="218" spans="1:6" x14ac:dyDescent="0.25">
      <c r="A218" s="8" t="s">
        <v>10626</v>
      </c>
      <c r="B218" s="1" t="s">
        <v>10627</v>
      </c>
      <c r="C218" s="1" t="s">
        <v>7</v>
      </c>
      <c r="D218" s="1"/>
      <c r="E218" s="1"/>
      <c r="F218" s="9"/>
    </row>
    <row r="219" spans="1:6" x14ac:dyDescent="0.25">
      <c r="A219" s="8" t="s">
        <v>10628</v>
      </c>
      <c r="B219" s="1" t="s">
        <v>10629</v>
      </c>
      <c r="C219" s="1" t="s">
        <v>7</v>
      </c>
      <c r="D219" s="1"/>
      <c r="E219" s="1"/>
      <c r="F219" s="9"/>
    </row>
    <row r="220" spans="1:6" x14ac:dyDescent="0.25">
      <c r="A220" s="8" t="s">
        <v>10630</v>
      </c>
      <c r="B220" s="1" t="s">
        <v>10631</v>
      </c>
      <c r="C220" s="1" t="s">
        <v>14</v>
      </c>
      <c r="D220" s="1"/>
      <c r="E220" s="1"/>
      <c r="F220" s="9"/>
    </row>
    <row r="221" spans="1:6" x14ac:dyDescent="0.25">
      <c r="A221" s="8" t="s">
        <v>10632</v>
      </c>
      <c r="B221" s="1" t="s">
        <v>10633</v>
      </c>
      <c r="C221" s="1" t="s">
        <v>7</v>
      </c>
      <c r="D221" s="1"/>
      <c r="E221" s="1"/>
      <c r="F221" s="9"/>
    </row>
    <row r="222" spans="1:6" x14ac:dyDescent="0.25">
      <c r="A222" s="8" t="s">
        <v>10634</v>
      </c>
      <c r="B222" s="1" t="s">
        <v>10635</v>
      </c>
      <c r="C222" s="1" t="s">
        <v>14</v>
      </c>
      <c r="D222" s="1"/>
      <c r="E222" s="1"/>
      <c r="F222" s="9"/>
    </row>
    <row r="223" spans="1:6" x14ac:dyDescent="0.25">
      <c r="A223" s="8" t="s">
        <v>10636</v>
      </c>
      <c r="B223" s="1" t="s">
        <v>10637</v>
      </c>
      <c r="C223" s="1" t="s">
        <v>14</v>
      </c>
      <c r="D223" s="1"/>
      <c r="E223" s="1"/>
      <c r="F223" s="9"/>
    </row>
    <row r="224" spans="1:6" x14ac:dyDescent="0.25">
      <c r="A224" s="8" t="s">
        <v>10638</v>
      </c>
      <c r="B224" s="1" t="s">
        <v>10639</v>
      </c>
      <c r="C224" s="1" t="s">
        <v>14</v>
      </c>
      <c r="D224" s="1"/>
      <c r="E224" s="1"/>
      <c r="F224" s="9"/>
    </row>
    <row r="225" spans="1:6" x14ac:dyDescent="0.25">
      <c r="A225" s="8" t="s">
        <v>10640</v>
      </c>
      <c r="B225" s="1" t="s">
        <v>10641</v>
      </c>
      <c r="C225" s="1" t="s">
        <v>7</v>
      </c>
      <c r="D225" s="1"/>
      <c r="E225" s="1"/>
      <c r="F225" s="9"/>
    </row>
    <row r="226" spans="1:6" x14ac:dyDescent="0.25">
      <c r="A226" s="8" t="s">
        <v>10642</v>
      </c>
      <c r="B226" s="1" t="s">
        <v>10643</v>
      </c>
      <c r="C226" s="1" t="s">
        <v>7</v>
      </c>
      <c r="D226" s="1"/>
      <c r="E226" s="1"/>
      <c r="F226" s="9"/>
    </row>
    <row r="227" spans="1:6" x14ac:dyDescent="0.25">
      <c r="A227" s="8" t="s">
        <v>10644</v>
      </c>
      <c r="B227" s="1" t="s">
        <v>10645</v>
      </c>
      <c r="C227" s="1" t="s">
        <v>27</v>
      </c>
      <c r="D227" s="1"/>
      <c r="E227" s="1"/>
      <c r="F227" s="9"/>
    </row>
    <row r="228" spans="1:6" x14ac:dyDescent="0.25">
      <c r="A228" s="8" t="s">
        <v>10646</v>
      </c>
      <c r="B228" s="1" t="s">
        <v>10647</v>
      </c>
      <c r="C228" s="1" t="s">
        <v>14</v>
      </c>
      <c r="D228" s="1"/>
      <c r="E228" s="1"/>
      <c r="F228" s="62"/>
    </row>
    <row r="229" spans="1:6" x14ac:dyDescent="0.25">
      <c r="A229" s="16" t="s">
        <v>26694</v>
      </c>
      <c r="B229" s="15" t="s">
        <v>10503</v>
      </c>
      <c r="C229" s="1" t="s">
        <v>14</v>
      </c>
      <c r="D229" s="15" t="s">
        <v>10649</v>
      </c>
      <c r="E229" s="15"/>
      <c r="F229" s="62"/>
    </row>
    <row r="230" spans="1:6" x14ac:dyDescent="0.25">
      <c r="A230" s="16" t="s">
        <v>26695</v>
      </c>
      <c r="B230" s="15" t="s">
        <v>10591</v>
      </c>
      <c r="C230" s="1" t="s">
        <v>14</v>
      </c>
      <c r="D230" s="15" t="s">
        <v>10649</v>
      </c>
      <c r="E230" s="15"/>
      <c r="F230" s="62"/>
    </row>
    <row r="231" spans="1:6" x14ac:dyDescent="0.25">
      <c r="A231" s="16" t="s">
        <v>26696</v>
      </c>
      <c r="B231" s="15" t="s">
        <v>26697</v>
      </c>
      <c r="C231" s="1" t="s">
        <v>14</v>
      </c>
      <c r="D231" s="15" t="s">
        <v>10649</v>
      </c>
      <c r="E231" s="15"/>
      <c r="F231" s="62"/>
    </row>
    <row r="232" spans="1:6" x14ac:dyDescent="0.25">
      <c r="A232" s="16" t="s">
        <v>26698</v>
      </c>
      <c r="B232" s="15" t="s">
        <v>26699</v>
      </c>
      <c r="C232" s="1" t="s">
        <v>14</v>
      </c>
      <c r="D232" s="15" t="s">
        <v>10649</v>
      </c>
      <c r="E232" s="15"/>
      <c r="F232" s="62"/>
    </row>
    <row r="233" spans="1:6" ht="15.75" thickBot="1" x14ac:dyDescent="0.3">
      <c r="A233" s="16" t="s">
        <v>10648</v>
      </c>
      <c r="B233" s="15" t="s">
        <v>10449</v>
      </c>
      <c r="C233" s="15" t="s">
        <v>4</v>
      </c>
      <c r="D233" s="15" t="s">
        <v>10649</v>
      </c>
      <c r="E233" s="15"/>
      <c r="F233" s="65"/>
    </row>
    <row r="234" spans="1:6" x14ac:dyDescent="0.25">
      <c r="A234" s="5" t="s">
        <v>26703</v>
      </c>
      <c r="B234" s="6" t="s">
        <v>26704</v>
      </c>
      <c r="C234" s="6" t="s">
        <v>27</v>
      </c>
      <c r="D234" s="6"/>
      <c r="E234" s="6"/>
      <c r="F234" s="7"/>
    </row>
    <row r="235" spans="1:6" x14ac:dyDescent="0.25">
      <c r="A235" s="8" t="s">
        <v>26705</v>
      </c>
      <c r="B235" s="1" t="s">
        <v>26706</v>
      </c>
      <c r="C235" s="1" t="s">
        <v>7</v>
      </c>
      <c r="D235" s="1"/>
      <c r="E235" s="1"/>
      <c r="F235" s="9"/>
    </row>
    <row r="236" spans="1:6" x14ac:dyDescent="0.25">
      <c r="A236" s="8" t="s">
        <v>26707</v>
      </c>
      <c r="B236" s="1" t="s">
        <v>26708</v>
      </c>
      <c r="C236" s="1" t="s">
        <v>7</v>
      </c>
      <c r="D236" s="1"/>
      <c r="E236" s="1"/>
      <c r="F236" s="9"/>
    </row>
    <row r="237" spans="1:6" x14ac:dyDescent="0.25">
      <c r="A237" s="8" t="s">
        <v>26709</v>
      </c>
      <c r="B237" s="1" t="s">
        <v>26710</v>
      </c>
      <c r="C237" s="1" t="s">
        <v>14</v>
      </c>
      <c r="D237" s="1"/>
      <c r="E237" s="1"/>
      <c r="F237" s="9"/>
    </row>
    <row r="238" spans="1:6" x14ac:dyDescent="0.25">
      <c r="A238" s="8" t="s">
        <v>26711</v>
      </c>
      <c r="B238" s="1" t="s">
        <v>26712</v>
      </c>
      <c r="C238" s="1" t="s">
        <v>14</v>
      </c>
      <c r="D238" s="1"/>
      <c r="E238" s="1"/>
      <c r="F238" s="9"/>
    </row>
    <row r="239" spans="1:6" x14ac:dyDescent="0.25">
      <c r="A239" s="8" t="s">
        <v>26713</v>
      </c>
      <c r="B239" s="1" t="s">
        <v>26714</v>
      </c>
      <c r="C239" s="1" t="s">
        <v>7</v>
      </c>
      <c r="D239" s="1"/>
      <c r="E239" s="1"/>
      <c r="F239" s="9"/>
    </row>
    <row r="240" spans="1:6" x14ac:dyDescent="0.25">
      <c r="A240" s="8" t="s">
        <v>26715</v>
      </c>
      <c r="B240" s="1" t="s">
        <v>26716</v>
      </c>
      <c r="C240" s="1" t="s">
        <v>7</v>
      </c>
      <c r="D240" s="1"/>
      <c r="E240" s="1"/>
      <c r="F240" s="9"/>
    </row>
    <row r="241" spans="1:6" x14ac:dyDescent="0.25">
      <c r="A241" s="8" t="s">
        <v>26717</v>
      </c>
      <c r="B241" s="1" t="s">
        <v>26718</v>
      </c>
      <c r="C241" s="1" t="s">
        <v>7</v>
      </c>
      <c r="D241" s="1"/>
      <c r="E241" s="1"/>
      <c r="F241" s="9"/>
    </row>
    <row r="242" spans="1:6" x14ac:dyDescent="0.25">
      <c r="A242" s="8" t="s">
        <v>26719</v>
      </c>
      <c r="B242" s="1" t="s">
        <v>26720</v>
      </c>
      <c r="C242" s="1" t="s">
        <v>7</v>
      </c>
      <c r="D242" s="1"/>
      <c r="E242" s="1"/>
      <c r="F242" s="9"/>
    </row>
    <row r="243" spans="1:6" x14ac:dyDescent="0.25">
      <c r="A243" s="8" t="s">
        <v>26721</v>
      </c>
      <c r="B243" s="1" t="s">
        <v>26722</v>
      </c>
      <c r="C243" s="1" t="s">
        <v>7</v>
      </c>
      <c r="D243" s="1"/>
      <c r="E243" s="1"/>
      <c r="F243" s="9"/>
    </row>
    <row r="244" spans="1:6" x14ac:dyDescent="0.25">
      <c r="A244" s="8" t="s">
        <v>26723</v>
      </c>
      <c r="B244" s="1" t="s">
        <v>26724</v>
      </c>
      <c r="C244" s="1" t="s">
        <v>14</v>
      </c>
      <c r="D244" s="1"/>
      <c r="E244" s="1"/>
      <c r="F244" s="9"/>
    </row>
    <row r="245" spans="1:6" x14ac:dyDescent="0.25">
      <c r="A245" s="8" t="s">
        <v>26725</v>
      </c>
      <c r="B245" s="1" t="s">
        <v>26726</v>
      </c>
      <c r="C245" s="1" t="s">
        <v>7</v>
      </c>
      <c r="D245" s="1"/>
      <c r="E245" s="1"/>
      <c r="F245" s="9"/>
    </row>
    <row r="246" spans="1:6" x14ac:dyDescent="0.25">
      <c r="A246" s="8" t="s">
        <v>26727</v>
      </c>
      <c r="B246" s="1" t="s">
        <v>26728</v>
      </c>
      <c r="C246" s="1" t="s">
        <v>27</v>
      </c>
      <c r="D246" s="1"/>
      <c r="E246" s="1"/>
      <c r="F246" s="9"/>
    </row>
    <row r="247" spans="1:6" x14ac:dyDescent="0.25">
      <c r="A247" s="8" t="s">
        <v>26729</v>
      </c>
      <c r="B247" s="1" t="s">
        <v>26730</v>
      </c>
      <c r="C247" s="1" t="s">
        <v>7</v>
      </c>
      <c r="D247" s="1"/>
      <c r="E247" s="1"/>
      <c r="F247" s="9"/>
    </row>
    <row r="248" spans="1:6" x14ac:dyDescent="0.25">
      <c r="A248" s="8" t="s">
        <v>26731</v>
      </c>
      <c r="B248" s="1" t="s">
        <v>26732</v>
      </c>
      <c r="C248" s="1" t="s">
        <v>7</v>
      </c>
      <c r="D248" s="1"/>
      <c r="E248" s="1"/>
      <c r="F248" s="9"/>
    </row>
    <row r="249" spans="1:6" x14ac:dyDescent="0.25">
      <c r="A249" s="8" t="s">
        <v>26733</v>
      </c>
      <c r="B249" s="1" t="s">
        <v>26734</v>
      </c>
      <c r="C249" s="1" t="s">
        <v>7</v>
      </c>
      <c r="D249" s="1"/>
      <c r="E249" s="1"/>
      <c r="F249" s="9"/>
    </row>
    <row r="250" spans="1:6" x14ac:dyDescent="0.25">
      <c r="A250" s="8" t="s">
        <v>26735</v>
      </c>
      <c r="B250" s="1" t="s">
        <v>26736</v>
      </c>
      <c r="C250" s="1" t="s">
        <v>7</v>
      </c>
      <c r="D250" s="1"/>
      <c r="E250" s="1"/>
      <c r="F250" s="9"/>
    </row>
    <row r="251" spans="1:6" x14ac:dyDescent="0.25">
      <c r="A251" s="8" t="s">
        <v>26737</v>
      </c>
      <c r="B251" s="1" t="s">
        <v>26738</v>
      </c>
      <c r="C251" s="1" t="s">
        <v>7</v>
      </c>
      <c r="D251" s="1"/>
      <c r="E251" s="1"/>
      <c r="F251" s="9"/>
    </row>
    <row r="252" spans="1:6" x14ac:dyDescent="0.25">
      <c r="A252" s="8" t="s">
        <v>26739</v>
      </c>
      <c r="B252" s="1" t="s">
        <v>26740</v>
      </c>
      <c r="C252" s="1" t="s">
        <v>7</v>
      </c>
      <c r="D252" s="1"/>
      <c r="E252" s="1"/>
      <c r="F252" s="9"/>
    </row>
    <row r="253" spans="1:6" x14ac:dyDescent="0.25">
      <c r="A253" s="8" t="s">
        <v>26741</v>
      </c>
      <c r="B253" s="1" t="s">
        <v>26742</v>
      </c>
      <c r="C253" s="1" t="s">
        <v>7</v>
      </c>
      <c r="D253" s="1"/>
      <c r="E253" s="1"/>
      <c r="F253" s="9"/>
    </row>
    <row r="254" spans="1:6" x14ac:dyDescent="0.25">
      <c r="A254" s="8" t="s">
        <v>26743</v>
      </c>
      <c r="B254" s="1" t="s">
        <v>26744</v>
      </c>
      <c r="C254" s="1" t="s">
        <v>14</v>
      </c>
      <c r="D254" s="1"/>
      <c r="E254" s="1"/>
      <c r="F254" s="9"/>
    </row>
    <row r="255" spans="1:6" x14ac:dyDescent="0.25">
      <c r="A255" s="8" t="s">
        <v>26745</v>
      </c>
      <c r="B255" s="1" t="s">
        <v>26746</v>
      </c>
      <c r="C255" s="1" t="s">
        <v>1</v>
      </c>
      <c r="D255" s="1"/>
      <c r="E255" s="1"/>
      <c r="F255" s="9"/>
    </row>
    <row r="256" spans="1:6" x14ac:dyDescent="0.25">
      <c r="A256" s="8" t="s">
        <v>26747</v>
      </c>
      <c r="B256" s="1" t="s">
        <v>26748</v>
      </c>
      <c r="C256" s="1" t="s">
        <v>7</v>
      </c>
      <c r="D256" s="1"/>
      <c r="E256" s="1"/>
      <c r="F256" s="9"/>
    </row>
    <row r="257" spans="1:6" x14ac:dyDescent="0.25">
      <c r="A257" s="8" t="s">
        <v>26749</v>
      </c>
      <c r="B257" s="1" t="s">
        <v>26750</v>
      </c>
      <c r="C257" s="1" t="s">
        <v>14</v>
      </c>
      <c r="D257" s="1"/>
      <c r="E257" s="1"/>
      <c r="F257" s="9"/>
    </row>
    <row r="258" spans="1:6" x14ac:dyDescent="0.25">
      <c r="A258" s="8" t="s">
        <v>26751</v>
      </c>
      <c r="B258" s="1" t="s">
        <v>26752</v>
      </c>
      <c r="C258" s="1" t="s">
        <v>7</v>
      </c>
      <c r="D258" s="1"/>
      <c r="E258" s="1"/>
      <c r="F258" s="9"/>
    </row>
    <row r="259" spans="1:6" x14ac:dyDescent="0.25">
      <c r="A259" s="8" t="s">
        <v>26753</v>
      </c>
      <c r="B259" s="1" t="s">
        <v>26754</v>
      </c>
      <c r="C259" s="1" t="s">
        <v>14</v>
      </c>
      <c r="D259" s="1"/>
      <c r="E259" s="1"/>
      <c r="F259" s="9"/>
    </row>
    <row r="260" spans="1:6" x14ac:dyDescent="0.25">
      <c r="A260" s="8" t="s">
        <v>26755</v>
      </c>
      <c r="B260" s="1" t="s">
        <v>26756</v>
      </c>
      <c r="C260" s="1" t="s">
        <v>7</v>
      </c>
      <c r="D260" s="1"/>
      <c r="E260" s="1"/>
      <c r="F260" s="9"/>
    </row>
    <row r="261" spans="1:6" x14ac:dyDescent="0.25">
      <c r="A261" s="8" t="s">
        <v>26757</v>
      </c>
      <c r="B261" s="1" t="s">
        <v>26758</v>
      </c>
      <c r="C261" s="1" t="s">
        <v>14</v>
      </c>
      <c r="D261" s="1"/>
      <c r="E261" s="1"/>
      <c r="F261" s="9"/>
    </row>
    <row r="262" spans="1:6" x14ac:dyDescent="0.25">
      <c r="A262" s="8" t="s">
        <v>26759</v>
      </c>
      <c r="B262" s="1" t="s">
        <v>26760</v>
      </c>
      <c r="C262" s="1" t="s">
        <v>4</v>
      </c>
      <c r="D262" s="1"/>
      <c r="E262" s="1"/>
      <c r="F262" s="9"/>
    </row>
    <row r="263" spans="1:6" x14ac:dyDescent="0.25">
      <c r="A263" s="8" t="s">
        <v>26761</v>
      </c>
      <c r="B263" s="1" t="s">
        <v>26762</v>
      </c>
      <c r="C263" s="1" t="s">
        <v>7</v>
      </c>
      <c r="D263" s="1"/>
      <c r="E263" s="1"/>
      <c r="F263" s="9"/>
    </row>
    <row r="264" spans="1:6" x14ac:dyDescent="0.25">
      <c r="A264" s="8" t="s">
        <v>26763</v>
      </c>
      <c r="B264" s="1" t="s">
        <v>26764</v>
      </c>
      <c r="C264" s="1" t="s">
        <v>7</v>
      </c>
      <c r="D264" s="1"/>
      <c r="E264" s="1"/>
      <c r="F264" s="9"/>
    </row>
    <row r="265" spans="1:6" x14ac:dyDescent="0.25">
      <c r="A265" s="8" t="s">
        <v>26765</v>
      </c>
      <c r="B265" s="1" t="s">
        <v>26766</v>
      </c>
      <c r="C265" s="1" t="s">
        <v>7</v>
      </c>
      <c r="D265" s="1"/>
      <c r="E265" s="1"/>
      <c r="F265" s="9"/>
    </row>
    <row r="266" spans="1:6" x14ac:dyDescent="0.25">
      <c r="A266" s="8" t="s">
        <v>26767</v>
      </c>
      <c r="B266" s="1" t="s">
        <v>26768</v>
      </c>
      <c r="C266" s="1" t="s">
        <v>27</v>
      </c>
      <c r="D266" s="1"/>
      <c r="E266" s="1"/>
      <c r="F266" s="9"/>
    </row>
    <row r="267" spans="1:6" x14ac:dyDescent="0.25">
      <c r="A267" s="8" t="s">
        <v>26769</v>
      </c>
      <c r="B267" s="1" t="s">
        <v>26770</v>
      </c>
      <c r="C267" s="1" t="s">
        <v>27</v>
      </c>
      <c r="D267" s="1"/>
      <c r="E267" s="1"/>
      <c r="F267" s="9"/>
    </row>
    <row r="268" spans="1:6" x14ac:dyDescent="0.25">
      <c r="A268" s="8" t="s">
        <v>26771</v>
      </c>
      <c r="B268" s="1" t="s">
        <v>26772</v>
      </c>
      <c r="C268" s="1" t="s">
        <v>1</v>
      </c>
      <c r="D268" s="1"/>
      <c r="E268" s="1"/>
      <c r="F268" s="9"/>
    </row>
    <row r="269" spans="1:6" x14ac:dyDescent="0.25">
      <c r="A269" s="8" t="s">
        <v>26773</v>
      </c>
      <c r="B269" s="1" t="s">
        <v>26774</v>
      </c>
      <c r="C269" s="1" t="s">
        <v>7</v>
      </c>
      <c r="D269" s="1"/>
      <c r="E269" s="1"/>
      <c r="F269" s="9"/>
    </row>
    <row r="270" spans="1:6" x14ac:dyDescent="0.25">
      <c r="A270" s="8" t="s">
        <v>26775</v>
      </c>
      <c r="B270" s="1" t="s">
        <v>26776</v>
      </c>
      <c r="C270" s="1" t="s">
        <v>4</v>
      </c>
      <c r="D270" s="1"/>
      <c r="E270" s="1"/>
      <c r="F270" s="9"/>
    </row>
    <row r="271" spans="1:6" x14ac:dyDescent="0.25">
      <c r="A271" s="8" t="s">
        <v>26777</v>
      </c>
      <c r="B271" s="1" t="s">
        <v>26778</v>
      </c>
      <c r="C271" s="1" t="s">
        <v>27</v>
      </c>
      <c r="D271" s="1"/>
      <c r="E271" s="1"/>
      <c r="F271" s="9"/>
    </row>
    <row r="272" spans="1:6" x14ac:dyDescent="0.25">
      <c r="A272" s="8" t="s">
        <v>26779</v>
      </c>
      <c r="B272" s="1" t="s">
        <v>26780</v>
      </c>
      <c r="C272" s="1" t="s">
        <v>7</v>
      </c>
      <c r="D272" s="1"/>
      <c r="E272" s="1"/>
      <c r="F272" s="9"/>
    </row>
    <row r="273" spans="1:6" x14ac:dyDescent="0.25">
      <c r="A273" s="8" t="s">
        <v>26781</v>
      </c>
      <c r="B273" s="1" t="s">
        <v>26782</v>
      </c>
      <c r="C273" s="1" t="s">
        <v>14</v>
      </c>
      <c r="D273" s="1"/>
      <c r="E273" s="1"/>
      <c r="F273" s="9"/>
    </row>
    <row r="274" spans="1:6" x14ac:dyDescent="0.25">
      <c r="A274" s="8" t="s">
        <v>26783</v>
      </c>
      <c r="B274" s="1" t="s">
        <v>26784</v>
      </c>
      <c r="C274" s="1" t="s">
        <v>7</v>
      </c>
      <c r="D274" s="1"/>
      <c r="E274" s="1"/>
      <c r="F274" s="9"/>
    </row>
    <row r="275" spans="1:6" x14ac:dyDescent="0.25">
      <c r="A275" s="8" t="s">
        <v>26785</v>
      </c>
      <c r="B275" s="1" t="s">
        <v>26786</v>
      </c>
      <c r="C275" s="1" t="s">
        <v>27</v>
      </c>
      <c r="D275" s="1"/>
      <c r="E275" s="1"/>
      <c r="F275" s="9"/>
    </row>
    <row r="276" spans="1:6" x14ac:dyDescent="0.25">
      <c r="A276" s="8" t="s">
        <v>26787</v>
      </c>
      <c r="B276" s="1" t="s">
        <v>26788</v>
      </c>
      <c r="C276" s="1" t="s">
        <v>1</v>
      </c>
      <c r="D276" s="1"/>
      <c r="E276" s="1"/>
      <c r="F276" s="9"/>
    </row>
    <row r="277" spans="1:6" x14ac:dyDescent="0.25">
      <c r="A277" s="8" t="s">
        <v>26789</v>
      </c>
      <c r="B277" s="1" t="s">
        <v>26790</v>
      </c>
      <c r="C277" s="1" t="s">
        <v>27</v>
      </c>
      <c r="D277" s="1"/>
      <c r="E277" s="1"/>
      <c r="F277" s="9"/>
    </row>
    <row r="278" spans="1:6" x14ac:dyDescent="0.25">
      <c r="A278" s="8" t="s">
        <v>26791</v>
      </c>
      <c r="B278" s="1" t="s">
        <v>26792</v>
      </c>
      <c r="C278" s="1" t="s">
        <v>7</v>
      </c>
      <c r="D278" s="1"/>
      <c r="E278" s="1"/>
      <c r="F278" s="9"/>
    </row>
    <row r="279" spans="1:6" x14ac:dyDescent="0.25">
      <c r="A279" s="8" t="s">
        <v>26793</v>
      </c>
      <c r="B279" s="1" t="s">
        <v>26794</v>
      </c>
      <c r="C279" s="1" t="s">
        <v>7</v>
      </c>
      <c r="D279" s="1"/>
      <c r="E279" s="1"/>
      <c r="F279" s="9"/>
    </row>
    <row r="280" spans="1:6" x14ac:dyDescent="0.25">
      <c r="A280" s="8" t="s">
        <v>26795</v>
      </c>
      <c r="B280" s="1" t="s">
        <v>26796</v>
      </c>
      <c r="C280" s="1" t="s">
        <v>27</v>
      </c>
      <c r="D280" s="1"/>
      <c r="E280" s="1"/>
      <c r="F280" s="9"/>
    </row>
    <row r="281" spans="1:6" x14ac:dyDescent="0.25">
      <c r="A281" s="8" t="s">
        <v>26797</v>
      </c>
      <c r="B281" s="1" t="s">
        <v>26798</v>
      </c>
      <c r="C281" s="1" t="s">
        <v>4</v>
      </c>
      <c r="D281" s="1"/>
      <c r="E281" s="1"/>
      <c r="F281" s="9"/>
    </row>
    <row r="282" spans="1:6" x14ac:dyDescent="0.25">
      <c r="A282" s="8" t="s">
        <v>26799</v>
      </c>
      <c r="B282" s="1" t="s">
        <v>26800</v>
      </c>
      <c r="C282" s="1" t="s">
        <v>4</v>
      </c>
      <c r="D282" s="1"/>
      <c r="E282" s="1"/>
      <c r="F282" s="9"/>
    </row>
    <row r="283" spans="1:6" x14ac:dyDescent="0.25">
      <c r="A283" s="8" t="s">
        <v>26801</v>
      </c>
      <c r="B283" s="1" t="s">
        <v>26800</v>
      </c>
      <c r="C283" s="1" t="s">
        <v>2618</v>
      </c>
      <c r="D283" s="1"/>
      <c r="E283" s="1"/>
      <c r="F283" s="9"/>
    </row>
    <row r="284" spans="1:6" x14ac:dyDescent="0.25">
      <c r="A284" s="8" t="s">
        <v>26802</v>
      </c>
      <c r="B284" s="1" t="s">
        <v>26803</v>
      </c>
      <c r="C284" s="1" t="s">
        <v>4</v>
      </c>
      <c r="D284" s="1"/>
      <c r="E284" s="1"/>
      <c r="F284" s="9"/>
    </row>
    <row r="285" spans="1:6" x14ac:dyDescent="0.25">
      <c r="A285" s="8" t="s">
        <v>26804</v>
      </c>
      <c r="B285" s="1" t="s">
        <v>26803</v>
      </c>
      <c r="C285" s="1" t="s">
        <v>2618</v>
      </c>
      <c r="D285" s="1"/>
      <c r="E285" s="1"/>
      <c r="F285" s="9"/>
    </row>
    <row r="286" spans="1:6" x14ac:dyDescent="0.25">
      <c r="A286" s="8" t="s">
        <v>26805</v>
      </c>
      <c r="B286" s="1" t="s">
        <v>26806</v>
      </c>
      <c r="C286" s="1" t="s">
        <v>4</v>
      </c>
      <c r="D286" s="1"/>
      <c r="E286" s="1"/>
      <c r="F286" s="9"/>
    </row>
    <row r="287" spans="1:6" x14ac:dyDescent="0.25">
      <c r="A287" s="8" t="s">
        <v>26807</v>
      </c>
      <c r="B287" s="1" t="s">
        <v>26806</v>
      </c>
      <c r="C287" s="1" t="s">
        <v>2618</v>
      </c>
      <c r="D287" s="1"/>
      <c r="E287" s="1"/>
      <c r="F287" s="9"/>
    </row>
    <row r="288" spans="1:6" x14ac:dyDescent="0.25">
      <c r="A288" s="8" t="s">
        <v>26808</v>
      </c>
      <c r="B288" s="1" t="s">
        <v>26809</v>
      </c>
      <c r="C288" s="1" t="s">
        <v>1</v>
      </c>
      <c r="D288" s="1"/>
      <c r="E288" s="1"/>
      <c r="F288" s="9"/>
    </row>
    <row r="289" spans="1:6" x14ac:dyDescent="0.25">
      <c r="A289" s="8" t="s">
        <v>26810</v>
      </c>
      <c r="B289" s="1" t="s">
        <v>26809</v>
      </c>
      <c r="C289" s="1" t="s">
        <v>2618</v>
      </c>
      <c r="D289" s="1"/>
      <c r="E289" s="1"/>
      <c r="F289" s="9"/>
    </row>
    <row r="290" spans="1:6" x14ac:dyDescent="0.25">
      <c r="A290" s="8" t="s">
        <v>26811</v>
      </c>
      <c r="B290" s="1" t="s">
        <v>26812</v>
      </c>
      <c r="C290" s="1" t="s">
        <v>27</v>
      </c>
      <c r="D290" s="1"/>
      <c r="E290" s="1"/>
      <c r="F290" s="9"/>
    </row>
    <row r="291" spans="1:6" x14ac:dyDescent="0.25">
      <c r="A291" s="8" t="s">
        <v>26813</v>
      </c>
      <c r="B291" s="1" t="s">
        <v>26814</v>
      </c>
      <c r="C291" s="1" t="s">
        <v>27</v>
      </c>
      <c r="D291" s="1"/>
      <c r="E291" s="1"/>
      <c r="F291" s="9"/>
    </row>
    <row r="292" spans="1:6" x14ac:dyDescent="0.25">
      <c r="A292" s="8" t="s">
        <v>26815</v>
      </c>
      <c r="B292" s="1" t="s">
        <v>26816</v>
      </c>
      <c r="C292" s="1" t="s">
        <v>1</v>
      </c>
      <c r="D292" s="1"/>
      <c r="E292" s="1"/>
      <c r="F292" s="9"/>
    </row>
    <row r="293" spans="1:6" x14ac:dyDescent="0.25">
      <c r="A293" s="8" t="s">
        <v>26817</v>
      </c>
      <c r="B293" s="1" t="s">
        <v>26816</v>
      </c>
      <c r="C293" s="1" t="s">
        <v>4139</v>
      </c>
      <c r="D293" s="1"/>
      <c r="E293" s="1"/>
      <c r="F293" s="9"/>
    </row>
    <row r="294" spans="1:6" x14ac:dyDescent="0.25">
      <c r="A294" s="8" t="s">
        <v>26818</v>
      </c>
      <c r="B294" s="1" t="s">
        <v>26816</v>
      </c>
      <c r="C294" s="1" t="s">
        <v>2618</v>
      </c>
      <c r="D294" s="1"/>
      <c r="E294" s="1"/>
      <c r="F294" s="9"/>
    </row>
    <row r="295" spans="1:6" x14ac:dyDescent="0.25">
      <c r="A295" s="8" t="s">
        <v>26819</v>
      </c>
      <c r="B295" s="1" t="s">
        <v>26820</v>
      </c>
      <c r="C295" s="1" t="s">
        <v>7</v>
      </c>
      <c r="D295" s="1"/>
      <c r="E295" s="1"/>
      <c r="F295" s="9"/>
    </row>
    <row r="296" spans="1:6" x14ac:dyDescent="0.25">
      <c r="A296" s="8" t="s">
        <v>26821</v>
      </c>
      <c r="B296" s="1" t="s">
        <v>26822</v>
      </c>
      <c r="C296" s="1" t="s">
        <v>14</v>
      </c>
      <c r="D296" s="1"/>
      <c r="E296" s="1"/>
      <c r="F296" s="9"/>
    </row>
    <row r="297" spans="1:6" x14ac:dyDescent="0.25">
      <c r="A297" s="8" t="s">
        <v>26823</v>
      </c>
      <c r="B297" s="1" t="s">
        <v>26824</v>
      </c>
      <c r="C297" s="1" t="s">
        <v>7</v>
      </c>
      <c r="D297" s="1"/>
      <c r="E297" s="1"/>
      <c r="F297" s="9"/>
    </row>
    <row r="298" spans="1:6" x14ac:dyDescent="0.25">
      <c r="A298" s="8" t="s">
        <v>26825</v>
      </c>
      <c r="B298" s="1" t="s">
        <v>26826</v>
      </c>
      <c r="C298" s="1" t="s">
        <v>7</v>
      </c>
      <c r="D298" s="1"/>
      <c r="E298" s="1"/>
      <c r="F298" s="9"/>
    </row>
    <row r="299" spans="1:6" x14ac:dyDescent="0.25">
      <c r="A299" s="8" t="s">
        <v>26827</v>
      </c>
      <c r="B299" s="1" t="s">
        <v>26828</v>
      </c>
      <c r="C299" s="1" t="s">
        <v>14</v>
      </c>
      <c r="D299" s="1"/>
      <c r="E299" s="1"/>
      <c r="F299" s="9"/>
    </row>
    <row r="300" spans="1:6" x14ac:dyDescent="0.25">
      <c r="A300" s="8" t="s">
        <v>26829</v>
      </c>
      <c r="B300" s="1" t="s">
        <v>26830</v>
      </c>
      <c r="C300" s="1" t="s">
        <v>4</v>
      </c>
      <c r="D300" s="1"/>
      <c r="E300" s="1"/>
      <c r="F300" s="9"/>
    </row>
    <row r="301" spans="1:6" x14ac:dyDescent="0.25">
      <c r="A301" s="8" t="s">
        <v>26831</v>
      </c>
      <c r="B301" s="1" t="s">
        <v>26832</v>
      </c>
      <c r="C301" s="1" t="s">
        <v>7</v>
      </c>
      <c r="D301" s="1"/>
      <c r="E301" s="1"/>
      <c r="F301" s="9"/>
    </row>
    <row r="302" spans="1:6" x14ac:dyDescent="0.25">
      <c r="A302" s="8" t="s">
        <v>26833</v>
      </c>
      <c r="B302" s="1" t="s">
        <v>26834</v>
      </c>
      <c r="C302" s="1" t="s">
        <v>7</v>
      </c>
      <c r="D302" s="1"/>
      <c r="E302" s="1"/>
      <c r="F302" s="9"/>
    </row>
    <row r="303" spans="1:6" x14ac:dyDescent="0.25">
      <c r="A303" s="8" t="s">
        <v>26835</v>
      </c>
      <c r="B303" s="1" t="s">
        <v>26836</v>
      </c>
      <c r="C303" s="1" t="s">
        <v>14</v>
      </c>
      <c r="D303" s="1"/>
      <c r="E303" s="1"/>
      <c r="F303" s="9"/>
    </row>
    <row r="304" spans="1:6" x14ac:dyDescent="0.25">
      <c r="A304" s="8" t="s">
        <v>26837</v>
      </c>
      <c r="B304" s="1" t="s">
        <v>26838</v>
      </c>
      <c r="C304" s="1" t="s">
        <v>7</v>
      </c>
      <c r="D304" s="1"/>
      <c r="E304" s="1"/>
      <c r="F304" s="9"/>
    </row>
    <row r="305" spans="1:6" x14ac:dyDescent="0.25">
      <c r="A305" s="8" t="s">
        <v>26839</v>
      </c>
      <c r="B305" s="1" t="s">
        <v>26840</v>
      </c>
      <c r="C305" s="1" t="s">
        <v>1</v>
      </c>
      <c r="D305" s="1"/>
      <c r="E305" s="1"/>
      <c r="F305" s="9"/>
    </row>
    <row r="306" spans="1:6" x14ac:dyDescent="0.25">
      <c r="A306" s="8" t="s">
        <v>26841</v>
      </c>
      <c r="B306" s="1" t="s">
        <v>26697</v>
      </c>
      <c r="C306" s="1" t="s">
        <v>7</v>
      </c>
      <c r="D306" s="1"/>
      <c r="E306" s="1"/>
      <c r="F306" s="9"/>
    </row>
    <row r="307" spans="1:6" x14ac:dyDescent="0.25">
      <c r="A307" s="8" t="s">
        <v>26842</v>
      </c>
      <c r="B307" s="1" t="s">
        <v>26843</v>
      </c>
      <c r="C307" s="1" t="s">
        <v>7</v>
      </c>
      <c r="D307" s="1"/>
      <c r="E307" s="1"/>
      <c r="F307" s="9"/>
    </row>
    <row r="308" spans="1:6" x14ac:dyDescent="0.25">
      <c r="A308" s="8" t="s">
        <v>26844</v>
      </c>
      <c r="B308" s="1" t="s">
        <v>26845</v>
      </c>
      <c r="C308" s="1" t="s">
        <v>7</v>
      </c>
      <c r="D308" s="1"/>
      <c r="E308" s="1"/>
      <c r="F308" s="9"/>
    </row>
    <row r="309" spans="1:6" x14ac:dyDescent="0.25">
      <c r="A309" s="8" t="s">
        <v>26846</v>
      </c>
      <c r="B309" s="1" t="s">
        <v>26847</v>
      </c>
      <c r="C309" s="1" t="s">
        <v>7</v>
      </c>
      <c r="D309" s="1"/>
      <c r="E309" s="1"/>
      <c r="F309" s="9"/>
    </row>
    <row r="310" spans="1:6" x14ac:dyDescent="0.25">
      <c r="A310" s="8" t="s">
        <v>26848</v>
      </c>
      <c r="B310" s="1" t="s">
        <v>26849</v>
      </c>
      <c r="C310" s="1" t="s">
        <v>7</v>
      </c>
      <c r="D310" s="1"/>
      <c r="E310" s="1"/>
      <c r="F310" s="9"/>
    </row>
    <row r="311" spans="1:6" x14ac:dyDescent="0.25">
      <c r="A311" s="8" t="s">
        <v>26850</v>
      </c>
      <c r="B311" s="1" t="s">
        <v>26851</v>
      </c>
      <c r="C311" s="1" t="s">
        <v>7</v>
      </c>
      <c r="D311" s="1"/>
      <c r="E311" s="1"/>
      <c r="F311" s="9"/>
    </row>
    <row r="312" spans="1:6" x14ac:dyDescent="0.25">
      <c r="A312" s="8" t="s">
        <v>26852</v>
      </c>
      <c r="B312" s="1" t="s">
        <v>26699</v>
      </c>
      <c r="C312" s="1" t="s">
        <v>7</v>
      </c>
      <c r="D312" s="1"/>
      <c r="E312" s="1"/>
      <c r="F312" s="9"/>
    </row>
    <row r="313" spans="1:6" x14ac:dyDescent="0.25">
      <c r="A313" s="8" t="s">
        <v>26853</v>
      </c>
      <c r="B313" s="1" t="s">
        <v>26854</v>
      </c>
      <c r="C313" s="1" t="s">
        <v>27</v>
      </c>
      <c r="D313" s="1"/>
      <c r="E313" s="1"/>
      <c r="F313" s="9"/>
    </row>
    <row r="314" spans="1:6" x14ac:dyDescent="0.25">
      <c r="A314" s="8" t="s">
        <v>26855</v>
      </c>
      <c r="B314" s="1" t="s">
        <v>26856</v>
      </c>
      <c r="C314" s="1" t="s">
        <v>7</v>
      </c>
      <c r="D314" s="1"/>
      <c r="E314" s="1"/>
      <c r="F314" s="9"/>
    </row>
    <row r="315" spans="1:6" x14ac:dyDescent="0.25">
      <c r="A315" s="8" t="s">
        <v>26857</v>
      </c>
      <c r="B315" s="1" t="s">
        <v>26858</v>
      </c>
      <c r="C315" s="1" t="s">
        <v>14</v>
      </c>
      <c r="D315" s="1"/>
      <c r="E315" s="1"/>
      <c r="F315" s="9"/>
    </row>
    <row r="316" spans="1:6" x14ac:dyDescent="0.25">
      <c r="A316" s="8" t="s">
        <v>26859</v>
      </c>
      <c r="B316" s="1" t="s">
        <v>26860</v>
      </c>
      <c r="C316" s="1" t="s">
        <v>1</v>
      </c>
      <c r="D316" s="1"/>
      <c r="E316" s="1"/>
      <c r="F316" s="9"/>
    </row>
    <row r="317" spans="1:6" x14ac:dyDescent="0.25">
      <c r="A317" s="8" t="s">
        <v>26861</v>
      </c>
      <c r="B317" s="1" t="s">
        <v>26862</v>
      </c>
      <c r="C317" s="1" t="s">
        <v>7</v>
      </c>
      <c r="D317" s="1"/>
      <c r="E317" s="1"/>
      <c r="F317" s="9"/>
    </row>
    <row r="318" spans="1:6" x14ac:dyDescent="0.25">
      <c r="A318" s="8" t="s">
        <v>26863</v>
      </c>
      <c r="B318" s="1" t="s">
        <v>26864</v>
      </c>
      <c r="C318" s="1" t="s">
        <v>7</v>
      </c>
      <c r="D318" s="1"/>
      <c r="E318" s="1"/>
      <c r="F318" s="9"/>
    </row>
    <row r="319" spans="1:6" x14ac:dyDescent="0.25">
      <c r="A319" s="8" t="s">
        <v>26865</v>
      </c>
      <c r="B319" s="1" t="s">
        <v>26866</v>
      </c>
      <c r="C319" s="1" t="s">
        <v>27</v>
      </c>
      <c r="D319" s="1"/>
      <c r="E319" s="1"/>
      <c r="F319" s="9"/>
    </row>
    <row r="320" spans="1:6" x14ac:dyDescent="0.25">
      <c r="A320" s="8" t="s">
        <v>26867</v>
      </c>
      <c r="B320" s="1" t="s">
        <v>26868</v>
      </c>
      <c r="C320" s="1" t="s">
        <v>7</v>
      </c>
      <c r="D320" s="1"/>
      <c r="E320" s="1"/>
      <c r="F320" s="9"/>
    </row>
    <row r="321" spans="1:6" x14ac:dyDescent="0.25">
      <c r="A321" s="8" t="s">
        <v>26869</v>
      </c>
      <c r="B321" s="1" t="s">
        <v>26870</v>
      </c>
      <c r="C321" s="1" t="s">
        <v>7</v>
      </c>
      <c r="D321" s="1"/>
      <c r="E321" s="1"/>
      <c r="F321" s="9"/>
    </row>
    <row r="322" spans="1:6" x14ac:dyDescent="0.25">
      <c r="A322" s="8" t="s">
        <v>26871</v>
      </c>
      <c r="B322" s="1" t="s">
        <v>26872</v>
      </c>
      <c r="C322" s="1" t="s">
        <v>4</v>
      </c>
      <c r="D322" s="1"/>
      <c r="E322" s="1"/>
      <c r="F322" s="9"/>
    </row>
    <row r="323" spans="1:6" x14ac:dyDescent="0.25">
      <c r="A323" s="8" t="s">
        <v>26873</v>
      </c>
      <c r="B323" s="1" t="s">
        <v>26874</v>
      </c>
      <c r="C323" s="1" t="s">
        <v>14</v>
      </c>
      <c r="D323" s="1"/>
      <c r="E323" s="1"/>
      <c r="F323" s="9"/>
    </row>
    <row r="324" spans="1:6" x14ac:dyDescent="0.25">
      <c r="A324" s="8" t="s">
        <v>26875</v>
      </c>
      <c r="B324" s="1" t="s">
        <v>26876</v>
      </c>
      <c r="C324" s="1" t="s">
        <v>27</v>
      </c>
      <c r="D324" s="1"/>
      <c r="E324" s="1"/>
      <c r="F324" s="9"/>
    </row>
    <row r="325" spans="1:6" x14ac:dyDescent="0.25">
      <c r="A325" s="8" t="s">
        <v>26877</v>
      </c>
      <c r="B325" s="1" t="s">
        <v>26878</v>
      </c>
      <c r="C325" s="1" t="s">
        <v>27</v>
      </c>
      <c r="D325" s="1"/>
      <c r="E325" s="1"/>
      <c r="F325" s="9"/>
    </row>
    <row r="326" spans="1:6" x14ac:dyDescent="0.25">
      <c r="A326" s="8" t="s">
        <v>26879</v>
      </c>
      <c r="B326" s="1" t="s">
        <v>26880</v>
      </c>
      <c r="C326" s="1" t="s">
        <v>27</v>
      </c>
      <c r="D326" s="1"/>
      <c r="E326" s="1"/>
      <c r="F326" s="9"/>
    </row>
    <row r="327" spans="1:6" x14ac:dyDescent="0.25">
      <c r="A327" s="8" t="s">
        <v>26881</v>
      </c>
      <c r="B327" s="1" t="s">
        <v>26882</v>
      </c>
      <c r="C327" s="1" t="s">
        <v>27</v>
      </c>
      <c r="D327" s="1"/>
      <c r="E327" s="1"/>
      <c r="F327" s="9"/>
    </row>
    <row r="328" spans="1:6" x14ac:dyDescent="0.25">
      <c r="A328" s="8" t="s">
        <v>26883</v>
      </c>
      <c r="B328" s="1" t="s">
        <v>26884</v>
      </c>
      <c r="C328" s="1" t="s">
        <v>27</v>
      </c>
      <c r="D328" s="1"/>
      <c r="E328" s="1"/>
      <c r="F328" s="9"/>
    </row>
    <row r="329" spans="1:6" x14ac:dyDescent="0.25">
      <c r="A329" s="8" t="s">
        <v>26885</v>
      </c>
      <c r="B329" s="1" t="s">
        <v>26886</v>
      </c>
      <c r="C329" s="1" t="s">
        <v>7</v>
      </c>
      <c r="D329" s="1"/>
      <c r="E329" s="1"/>
      <c r="F329" s="9"/>
    </row>
    <row r="330" spans="1:6" x14ac:dyDescent="0.25">
      <c r="A330" s="8" t="s">
        <v>26887</v>
      </c>
      <c r="B330" s="1" t="s">
        <v>26888</v>
      </c>
      <c r="C330" s="1" t="s">
        <v>7</v>
      </c>
      <c r="D330" s="1"/>
      <c r="E330" s="1"/>
      <c r="F330" s="9"/>
    </row>
    <row r="331" spans="1:6" x14ac:dyDescent="0.25">
      <c r="A331" s="8" t="s">
        <v>26889</v>
      </c>
      <c r="B331" s="1" t="s">
        <v>26890</v>
      </c>
      <c r="C331" s="1" t="s">
        <v>27</v>
      </c>
      <c r="D331" s="1"/>
      <c r="E331" s="1"/>
      <c r="F331" s="9"/>
    </row>
    <row r="332" spans="1:6" x14ac:dyDescent="0.25">
      <c r="A332" s="8" t="s">
        <v>26891</v>
      </c>
      <c r="B332" s="1" t="s">
        <v>26892</v>
      </c>
      <c r="C332" s="1" t="s">
        <v>4</v>
      </c>
      <c r="D332" s="1"/>
      <c r="E332" s="1"/>
      <c r="F332" s="9"/>
    </row>
    <row r="333" spans="1:6" x14ac:dyDescent="0.25">
      <c r="A333" s="8" t="s">
        <v>26893</v>
      </c>
      <c r="B333" s="1" t="s">
        <v>26894</v>
      </c>
      <c r="C333" s="1" t="s">
        <v>7</v>
      </c>
      <c r="D333" s="1"/>
      <c r="E333" s="1"/>
      <c r="F333" s="9"/>
    </row>
    <row r="334" spans="1:6" x14ac:dyDescent="0.25">
      <c r="A334" s="8" t="s">
        <v>26895</v>
      </c>
      <c r="B334" s="1" t="s">
        <v>26896</v>
      </c>
      <c r="C334" s="1" t="s">
        <v>14</v>
      </c>
      <c r="D334" s="1"/>
      <c r="E334" s="1"/>
      <c r="F334" s="9"/>
    </row>
    <row r="335" spans="1:6" x14ac:dyDescent="0.25">
      <c r="A335" s="8" t="s">
        <v>26897</v>
      </c>
      <c r="B335" s="1" t="s">
        <v>26898</v>
      </c>
      <c r="C335" s="1" t="s">
        <v>4</v>
      </c>
      <c r="D335" s="1"/>
      <c r="E335" s="1"/>
      <c r="F335" s="9"/>
    </row>
    <row r="336" spans="1:6" x14ac:dyDescent="0.25">
      <c r="A336" s="8" t="s">
        <v>26899</v>
      </c>
      <c r="B336" s="1" t="s">
        <v>26900</v>
      </c>
      <c r="C336" s="1" t="s">
        <v>27</v>
      </c>
      <c r="D336" s="1"/>
      <c r="E336" s="1"/>
      <c r="F336" s="9"/>
    </row>
    <row r="337" spans="1:6" x14ac:dyDescent="0.25">
      <c r="A337" s="8" t="s">
        <v>26901</v>
      </c>
      <c r="B337" s="1" t="s">
        <v>26902</v>
      </c>
      <c r="C337" s="1" t="s">
        <v>27</v>
      </c>
      <c r="D337" s="1"/>
      <c r="E337" s="1"/>
      <c r="F337" s="9"/>
    </row>
    <row r="338" spans="1:6" x14ac:dyDescent="0.25">
      <c r="A338" s="8" t="s">
        <v>26903</v>
      </c>
      <c r="B338" s="1" t="s">
        <v>26904</v>
      </c>
      <c r="C338" s="1" t="s">
        <v>1</v>
      </c>
      <c r="D338" s="1"/>
      <c r="E338" s="1"/>
      <c r="F338" s="9"/>
    </row>
    <row r="339" spans="1:6" x14ac:dyDescent="0.25">
      <c r="A339" s="8" t="s">
        <v>26905</v>
      </c>
      <c r="B339" s="1" t="s">
        <v>26906</v>
      </c>
      <c r="C339" s="1" t="s">
        <v>7</v>
      </c>
      <c r="D339" s="1"/>
      <c r="E339" s="1"/>
      <c r="F339" s="9"/>
    </row>
    <row r="340" spans="1:6" ht="15.75" thickBot="1" x14ac:dyDescent="0.3">
      <c r="A340" s="10" t="s">
        <v>26907</v>
      </c>
      <c r="B340" s="11" t="s">
        <v>26704</v>
      </c>
      <c r="C340" s="11" t="s">
        <v>4</v>
      </c>
      <c r="D340" s="11" t="s">
        <v>10649</v>
      </c>
      <c r="E340" s="11"/>
      <c r="F340" s="12"/>
    </row>
  </sheetData>
  <autoFilter ref="A1:F1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3.1406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767</v>
      </c>
    </row>
    <row r="2" spans="1:8" x14ac:dyDescent="0.25">
      <c r="A2" s="5" t="s">
        <v>10650</v>
      </c>
      <c r="B2" s="6" t="s">
        <v>10651</v>
      </c>
      <c r="C2" s="6" t="s">
        <v>7</v>
      </c>
      <c r="D2" s="6"/>
      <c r="E2" s="6"/>
      <c r="F2" s="7"/>
    </row>
    <row r="3" spans="1:8" x14ac:dyDescent="0.25">
      <c r="A3" s="8" t="s">
        <v>10652</v>
      </c>
      <c r="B3" s="1" t="s">
        <v>10653</v>
      </c>
      <c r="C3" s="1" t="s">
        <v>27</v>
      </c>
      <c r="D3" s="1"/>
      <c r="E3" s="1"/>
      <c r="F3" s="9"/>
    </row>
    <row r="4" spans="1:8" x14ac:dyDescent="0.25">
      <c r="A4" s="8" t="s">
        <v>10654</v>
      </c>
      <c r="B4" s="1" t="s">
        <v>10655</v>
      </c>
      <c r="C4" s="1" t="s">
        <v>27</v>
      </c>
      <c r="D4" s="1"/>
      <c r="E4" s="1"/>
      <c r="F4" s="9"/>
    </row>
    <row r="5" spans="1:8" x14ac:dyDescent="0.25">
      <c r="A5" s="8" t="s">
        <v>10656</v>
      </c>
      <c r="B5" s="1" t="s">
        <v>10657</v>
      </c>
      <c r="C5" s="1" t="s">
        <v>7</v>
      </c>
      <c r="D5" s="1"/>
      <c r="E5" s="1"/>
      <c r="F5" s="9"/>
    </row>
    <row r="6" spans="1:8" x14ac:dyDescent="0.25">
      <c r="A6" s="8" t="s">
        <v>10658</v>
      </c>
      <c r="B6" s="1" t="s">
        <v>10659</v>
      </c>
      <c r="C6" s="1" t="s">
        <v>7</v>
      </c>
      <c r="D6" s="1"/>
      <c r="E6" s="1"/>
      <c r="F6" s="9"/>
    </row>
    <row r="7" spans="1:8" x14ac:dyDescent="0.25">
      <c r="A7" s="8" t="s">
        <v>10660</v>
      </c>
      <c r="B7" s="1" t="s">
        <v>10661</v>
      </c>
      <c r="C7" s="1" t="s">
        <v>27</v>
      </c>
      <c r="D7" s="1"/>
      <c r="E7" s="1"/>
      <c r="F7" s="9"/>
    </row>
    <row r="8" spans="1:8" x14ac:dyDescent="0.25">
      <c r="A8" s="8" t="s">
        <v>10662</v>
      </c>
      <c r="B8" s="1" t="s">
        <v>10663</v>
      </c>
      <c r="C8" s="1" t="s">
        <v>7</v>
      </c>
      <c r="D8" s="1"/>
      <c r="E8" s="1"/>
      <c r="F8" s="9"/>
    </row>
    <row r="9" spans="1:8" x14ac:dyDescent="0.25">
      <c r="A9" s="8" t="s">
        <v>10664</v>
      </c>
      <c r="B9" s="1" t="s">
        <v>520</v>
      </c>
      <c r="C9" s="1" t="s">
        <v>7</v>
      </c>
      <c r="D9" s="1"/>
      <c r="E9" s="1"/>
      <c r="F9" s="9"/>
    </row>
    <row r="10" spans="1:8" x14ac:dyDescent="0.25">
      <c r="A10" s="8" t="s">
        <v>10665</v>
      </c>
      <c r="B10" s="1" t="s">
        <v>524</v>
      </c>
      <c r="C10" s="1" t="s">
        <v>7</v>
      </c>
      <c r="D10" s="1"/>
      <c r="E10" s="1"/>
      <c r="F10" s="9"/>
    </row>
    <row r="11" spans="1:8" x14ac:dyDescent="0.25">
      <c r="A11" s="8" t="s">
        <v>10666</v>
      </c>
      <c r="B11" s="1" t="s">
        <v>530</v>
      </c>
      <c r="C11" s="1" t="s">
        <v>7</v>
      </c>
      <c r="D11" s="1"/>
      <c r="E11" s="1"/>
      <c r="F11" s="9"/>
    </row>
    <row r="12" spans="1:8" x14ac:dyDescent="0.25">
      <c r="A12" s="8" t="s">
        <v>10667</v>
      </c>
      <c r="B12" s="1" t="s">
        <v>532</v>
      </c>
      <c r="C12" s="1" t="s">
        <v>7</v>
      </c>
      <c r="D12" s="1"/>
      <c r="E12" s="1"/>
      <c r="F12" s="9"/>
    </row>
    <row r="13" spans="1:8" x14ac:dyDescent="0.25">
      <c r="A13" s="8" t="s">
        <v>10668</v>
      </c>
      <c r="B13" s="1" t="s">
        <v>10669</v>
      </c>
      <c r="C13" s="1" t="s">
        <v>7</v>
      </c>
      <c r="D13" s="1"/>
      <c r="E13" s="1"/>
      <c r="F13" s="9"/>
    </row>
    <row r="14" spans="1:8" x14ac:dyDescent="0.25">
      <c r="A14" s="8" t="s">
        <v>10670</v>
      </c>
      <c r="B14" s="1" t="s">
        <v>10671</v>
      </c>
      <c r="C14" s="1" t="s">
        <v>7</v>
      </c>
      <c r="D14" s="1"/>
      <c r="E14" s="1"/>
      <c r="F14" s="9"/>
    </row>
    <row r="15" spans="1:8" x14ac:dyDescent="0.25">
      <c r="A15" s="8" t="s">
        <v>10672</v>
      </c>
      <c r="B15" s="1" t="s">
        <v>10673</v>
      </c>
      <c r="C15" s="1" t="s">
        <v>7</v>
      </c>
      <c r="D15" s="1"/>
      <c r="E15" s="1"/>
      <c r="F15" s="9"/>
    </row>
    <row r="16" spans="1:8" x14ac:dyDescent="0.25">
      <c r="A16" s="8" t="s">
        <v>10674</v>
      </c>
      <c r="B16" s="1" t="s">
        <v>10675</v>
      </c>
      <c r="C16" s="1" t="s">
        <v>14</v>
      </c>
      <c r="D16" s="1"/>
      <c r="E16" s="1"/>
      <c r="F16" s="9"/>
    </row>
    <row r="17" spans="1:6" x14ac:dyDescent="0.25">
      <c r="A17" s="8" t="s">
        <v>10676</v>
      </c>
      <c r="B17" s="1" t="s">
        <v>10677</v>
      </c>
      <c r="C17" s="1" t="s">
        <v>7</v>
      </c>
      <c r="D17" s="1"/>
      <c r="E17" s="1"/>
      <c r="F17" s="9"/>
    </row>
    <row r="18" spans="1:6" x14ac:dyDescent="0.25">
      <c r="A18" s="8" t="s">
        <v>10678</v>
      </c>
      <c r="B18" s="1" t="s">
        <v>10679</v>
      </c>
      <c r="C18" s="1" t="s">
        <v>7</v>
      </c>
      <c r="D18" s="1"/>
      <c r="E18" s="1"/>
      <c r="F18" s="9"/>
    </row>
    <row r="19" spans="1:6" x14ac:dyDescent="0.25">
      <c r="A19" s="8" t="s">
        <v>10680</v>
      </c>
      <c r="B19" s="1" t="s">
        <v>10681</v>
      </c>
      <c r="C19" s="1" t="s">
        <v>7</v>
      </c>
      <c r="D19" s="1"/>
      <c r="E19" s="1"/>
      <c r="F19" s="9"/>
    </row>
    <row r="20" spans="1:6" x14ac:dyDescent="0.25">
      <c r="A20" s="8" t="s">
        <v>10682</v>
      </c>
      <c r="B20" s="1" t="s">
        <v>10683</v>
      </c>
      <c r="C20" s="1" t="s">
        <v>7</v>
      </c>
      <c r="D20" s="1"/>
      <c r="E20" s="1"/>
      <c r="F20" s="9"/>
    </row>
    <row r="21" spans="1:6" x14ac:dyDescent="0.25">
      <c r="A21" s="8" t="s">
        <v>10684</v>
      </c>
      <c r="B21" s="1" t="s">
        <v>10685</v>
      </c>
      <c r="C21" s="1" t="s">
        <v>7</v>
      </c>
      <c r="D21" s="1"/>
      <c r="E21" s="1"/>
      <c r="F21" s="9"/>
    </row>
    <row r="22" spans="1:6" x14ac:dyDescent="0.25">
      <c r="A22" s="8" t="s">
        <v>10686</v>
      </c>
      <c r="B22" s="1" t="s">
        <v>10687</v>
      </c>
      <c r="C22" s="1" t="s">
        <v>4</v>
      </c>
      <c r="D22" s="1"/>
      <c r="E22" s="1"/>
      <c r="F22" s="9"/>
    </row>
    <row r="23" spans="1:6" x14ac:dyDescent="0.25">
      <c r="A23" s="8" t="s">
        <v>10688</v>
      </c>
      <c r="B23" s="1" t="s">
        <v>10689</v>
      </c>
      <c r="C23" s="1" t="s">
        <v>7</v>
      </c>
      <c r="D23" s="1"/>
      <c r="E23" s="1"/>
      <c r="F23" s="9"/>
    </row>
    <row r="24" spans="1:6" x14ac:dyDescent="0.25">
      <c r="A24" s="8" t="s">
        <v>10690</v>
      </c>
      <c r="B24" s="1" t="s">
        <v>576</v>
      </c>
      <c r="C24" s="1" t="s">
        <v>7</v>
      </c>
      <c r="D24" s="1"/>
      <c r="E24" s="1"/>
      <c r="F24" s="9"/>
    </row>
    <row r="25" spans="1:6" x14ac:dyDescent="0.25">
      <c r="A25" s="8" t="s">
        <v>10691</v>
      </c>
      <c r="B25" s="1" t="s">
        <v>10692</v>
      </c>
      <c r="C25" s="1" t="s">
        <v>14</v>
      </c>
      <c r="D25" s="1"/>
      <c r="E25" s="1"/>
      <c r="F25" s="9"/>
    </row>
    <row r="26" spans="1:6" x14ac:dyDescent="0.25">
      <c r="A26" s="8" t="s">
        <v>10693</v>
      </c>
      <c r="B26" s="1" t="s">
        <v>10694</v>
      </c>
      <c r="C26" s="1" t="s">
        <v>7</v>
      </c>
      <c r="D26" s="1"/>
      <c r="E26" s="1"/>
      <c r="F26" s="9"/>
    </row>
    <row r="27" spans="1:6" x14ac:dyDescent="0.25">
      <c r="A27" s="8" t="s">
        <v>10695</v>
      </c>
      <c r="B27" s="1" t="s">
        <v>10696</v>
      </c>
      <c r="C27" s="1" t="s">
        <v>7</v>
      </c>
      <c r="D27" s="1"/>
      <c r="E27" s="1"/>
      <c r="F27" s="9"/>
    </row>
    <row r="28" spans="1:6" x14ac:dyDescent="0.25">
      <c r="A28" s="8" t="s">
        <v>10697</v>
      </c>
      <c r="B28" s="1" t="s">
        <v>10698</v>
      </c>
      <c r="C28" s="1" t="s">
        <v>7</v>
      </c>
      <c r="D28" s="1"/>
      <c r="E28" s="1"/>
      <c r="F28" s="9"/>
    </row>
    <row r="29" spans="1:6" x14ac:dyDescent="0.25">
      <c r="A29" s="8" t="s">
        <v>10699</v>
      </c>
      <c r="B29" s="1" t="s">
        <v>10700</v>
      </c>
      <c r="C29" s="1" t="s">
        <v>7</v>
      </c>
      <c r="D29" s="1"/>
      <c r="E29" s="1"/>
      <c r="F29" s="9"/>
    </row>
    <row r="30" spans="1:6" x14ac:dyDescent="0.25">
      <c r="A30" s="8" t="s">
        <v>10701</v>
      </c>
      <c r="B30" s="1" t="s">
        <v>10702</v>
      </c>
      <c r="C30" s="1" t="s">
        <v>27</v>
      </c>
      <c r="D30" s="1"/>
      <c r="E30" s="1"/>
      <c r="F30" s="9"/>
    </row>
    <row r="31" spans="1:6" x14ac:dyDescent="0.25">
      <c r="A31" s="8" t="s">
        <v>10703</v>
      </c>
      <c r="B31" s="1" t="s">
        <v>10704</v>
      </c>
      <c r="C31" s="1" t="s">
        <v>7</v>
      </c>
      <c r="D31" s="1"/>
      <c r="E31" s="1"/>
      <c r="F31" s="9"/>
    </row>
    <row r="32" spans="1:6" x14ac:dyDescent="0.25">
      <c r="A32" s="8" t="s">
        <v>10705</v>
      </c>
      <c r="B32" s="1" t="s">
        <v>10706</v>
      </c>
      <c r="C32" s="1" t="s">
        <v>14</v>
      </c>
      <c r="D32" s="1"/>
      <c r="E32" s="1"/>
      <c r="F32" s="9"/>
    </row>
    <row r="33" spans="1:6" x14ac:dyDescent="0.25">
      <c r="A33" s="8" t="s">
        <v>10707</v>
      </c>
      <c r="B33" s="1" t="s">
        <v>10708</v>
      </c>
      <c r="C33" s="1" t="s">
        <v>27</v>
      </c>
      <c r="D33" s="1"/>
      <c r="E33" s="1"/>
      <c r="F33" s="9"/>
    </row>
    <row r="34" spans="1:6" x14ac:dyDescent="0.25">
      <c r="A34" s="8" t="s">
        <v>10709</v>
      </c>
      <c r="B34" s="1" t="s">
        <v>10710</v>
      </c>
      <c r="C34" s="1" t="s">
        <v>7</v>
      </c>
      <c r="D34" s="1"/>
      <c r="E34" s="1"/>
      <c r="F34" s="9"/>
    </row>
    <row r="35" spans="1:6" x14ac:dyDescent="0.25">
      <c r="A35" s="8" t="s">
        <v>10711</v>
      </c>
      <c r="B35" s="1" t="s">
        <v>10712</v>
      </c>
      <c r="C35" s="1" t="s">
        <v>7</v>
      </c>
      <c r="D35" s="1"/>
      <c r="E35" s="1"/>
      <c r="F35" s="9"/>
    </row>
    <row r="36" spans="1:6" x14ac:dyDescent="0.25">
      <c r="A36" s="8" t="s">
        <v>10713</v>
      </c>
      <c r="B36" s="1" t="s">
        <v>10714</v>
      </c>
      <c r="C36" s="1" t="s">
        <v>7</v>
      </c>
      <c r="D36" s="1"/>
      <c r="E36" s="1"/>
      <c r="F36" s="9"/>
    </row>
    <row r="37" spans="1:6" x14ac:dyDescent="0.25">
      <c r="A37" s="8" t="s">
        <v>10715</v>
      </c>
      <c r="B37" s="1" t="s">
        <v>10716</v>
      </c>
      <c r="C37" s="1" t="s">
        <v>7</v>
      </c>
      <c r="D37" s="1"/>
      <c r="E37" s="1"/>
      <c r="F37" s="9"/>
    </row>
    <row r="38" spans="1:6" x14ac:dyDescent="0.25">
      <c r="A38" s="8" t="s">
        <v>10717</v>
      </c>
      <c r="B38" s="1" t="s">
        <v>10718</v>
      </c>
      <c r="C38" s="1" t="s">
        <v>14</v>
      </c>
      <c r="D38" s="1"/>
      <c r="E38" s="1"/>
      <c r="F38" s="9"/>
    </row>
    <row r="39" spans="1:6" x14ac:dyDescent="0.25">
      <c r="A39" s="8" t="s">
        <v>10719</v>
      </c>
      <c r="B39" s="1" t="s">
        <v>642</v>
      </c>
      <c r="C39" s="1" t="s">
        <v>7</v>
      </c>
      <c r="D39" s="1"/>
      <c r="E39" s="1"/>
      <c r="F39" s="9"/>
    </row>
    <row r="40" spans="1:6" x14ac:dyDescent="0.25">
      <c r="A40" s="8" t="s">
        <v>10720</v>
      </c>
      <c r="B40" s="1" t="s">
        <v>10721</v>
      </c>
      <c r="C40" s="1" t="s">
        <v>7</v>
      </c>
      <c r="D40" s="1"/>
      <c r="E40" s="1"/>
      <c r="F40" s="9"/>
    </row>
    <row r="41" spans="1:6" x14ac:dyDescent="0.25">
      <c r="A41" s="8" t="s">
        <v>10722</v>
      </c>
      <c r="B41" s="1" t="s">
        <v>10723</v>
      </c>
      <c r="C41" s="1" t="s">
        <v>27</v>
      </c>
      <c r="D41" s="1"/>
      <c r="E41" s="1"/>
      <c r="F41" s="9"/>
    </row>
    <row r="42" spans="1:6" x14ac:dyDescent="0.25">
      <c r="A42" s="8" t="s">
        <v>10724</v>
      </c>
      <c r="B42" s="1" t="s">
        <v>650</v>
      </c>
      <c r="C42" s="1" t="s">
        <v>7</v>
      </c>
      <c r="D42" s="1"/>
      <c r="E42" s="1"/>
      <c r="F42" s="9"/>
    </row>
    <row r="43" spans="1:6" x14ac:dyDescent="0.25">
      <c r="A43" s="8" t="s">
        <v>10725</v>
      </c>
      <c r="B43" s="1" t="s">
        <v>10726</v>
      </c>
      <c r="C43" s="1" t="s">
        <v>7</v>
      </c>
      <c r="D43" s="1"/>
      <c r="E43" s="1"/>
      <c r="F43" s="9"/>
    </row>
    <row r="44" spans="1:6" x14ac:dyDescent="0.25">
      <c r="A44" s="8" t="s">
        <v>10727</v>
      </c>
      <c r="B44" s="1" t="s">
        <v>10728</v>
      </c>
      <c r="C44" s="1" t="s">
        <v>27</v>
      </c>
      <c r="D44" s="1"/>
      <c r="E44" s="1"/>
      <c r="F44" s="9"/>
    </row>
    <row r="45" spans="1:6" x14ac:dyDescent="0.25">
      <c r="A45" s="8" t="s">
        <v>10729</v>
      </c>
      <c r="B45" s="1" t="s">
        <v>10730</v>
      </c>
      <c r="C45" s="1" t="s">
        <v>7</v>
      </c>
      <c r="D45" s="1"/>
      <c r="E45" s="1"/>
      <c r="F45" s="9"/>
    </row>
    <row r="46" spans="1:6" x14ac:dyDescent="0.25">
      <c r="A46" s="8" t="s">
        <v>10731</v>
      </c>
      <c r="B46" s="1" t="s">
        <v>10732</v>
      </c>
      <c r="C46" s="1" t="s">
        <v>27</v>
      </c>
      <c r="D46" s="1"/>
      <c r="E46" s="1"/>
      <c r="F46" s="9"/>
    </row>
    <row r="47" spans="1:6" x14ac:dyDescent="0.25">
      <c r="A47" s="8" t="s">
        <v>10733</v>
      </c>
      <c r="B47" s="1" t="s">
        <v>10734</v>
      </c>
      <c r="C47" s="1" t="s">
        <v>7</v>
      </c>
      <c r="D47" s="1"/>
      <c r="E47" s="1"/>
      <c r="F47" s="9"/>
    </row>
    <row r="48" spans="1:6" x14ac:dyDescent="0.25">
      <c r="A48" s="8" t="s">
        <v>10735</v>
      </c>
      <c r="B48" s="1" t="s">
        <v>10736</v>
      </c>
      <c r="C48" s="1" t="s">
        <v>7</v>
      </c>
      <c r="D48" s="1"/>
      <c r="E48" s="1"/>
      <c r="F48" s="9"/>
    </row>
    <row r="49" spans="1:6" x14ac:dyDescent="0.25">
      <c r="A49" s="8" t="s">
        <v>10737</v>
      </c>
      <c r="B49" s="1" t="s">
        <v>10738</v>
      </c>
      <c r="C49" s="1" t="s">
        <v>7</v>
      </c>
      <c r="D49" s="1"/>
      <c r="E49" s="1"/>
      <c r="F49" s="9"/>
    </row>
    <row r="50" spans="1:6" x14ac:dyDescent="0.25">
      <c r="A50" s="8" t="s">
        <v>10739</v>
      </c>
      <c r="B50" s="1" t="s">
        <v>10740</v>
      </c>
      <c r="C50" s="1" t="s">
        <v>7</v>
      </c>
      <c r="D50" s="1"/>
      <c r="E50" s="1"/>
      <c r="F50" s="9"/>
    </row>
    <row r="51" spans="1:6" x14ac:dyDescent="0.25">
      <c r="A51" s="8" t="s">
        <v>10741</v>
      </c>
      <c r="B51" s="1" t="s">
        <v>10742</v>
      </c>
      <c r="C51" s="1" t="s">
        <v>7</v>
      </c>
      <c r="D51" s="1"/>
      <c r="E51" s="1"/>
      <c r="F51" s="9"/>
    </row>
    <row r="52" spans="1:6" x14ac:dyDescent="0.25">
      <c r="A52" s="8" t="s">
        <v>10743</v>
      </c>
      <c r="B52" s="1" t="s">
        <v>10744</v>
      </c>
      <c r="C52" s="1" t="s">
        <v>27</v>
      </c>
      <c r="D52" s="1"/>
      <c r="E52" s="1"/>
      <c r="F52" s="9"/>
    </row>
    <row r="53" spans="1:6" x14ac:dyDescent="0.25">
      <c r="A53" s="8" t="s">
        <v>10745</v>
      </c>
      <c r="B53" s="1" t="s">
        <v>10746</v>
      </c>
      <c r="C53" s="1" t="s">
        <v>7</v>
      </c>
      <c r="D53" s="1"/>
      <c r="E53" s="1"/>
      <c r="F53" s="9"/>
    </row>
    <row r="54" spans="1:6" x14ac:dyDescent="0.25">
      <c r="A54" s="8" t="s">
        <v>10747</v>
      </c>
      <c r="B54" s="1" t="s">
        <v>10748</v>
      </c>
      <c r="C54" s="1" t="s">
        <v>7</v>
      </c>
      <c r="D54" s="1"/>
      <c r="E54" s="1"/>
      <c r="F54" s="9"/>
    </row>
    <row r="55" spans="1:6" x14ac:dyDescent="0.25">
      <c r="A55" s="8" t="s">
        <v>10749</v>
      </c>
      <c r="B55" s="1" t="s">
        <v>10750</v>
      </c>
      <c r="C55" s="1" t="s">
        <v>7</v>
      </c>
      <c r="D55" s="1"/>
      <c r="E55" s="1"/>
      <c r="F55" s="9"/>
    </row>
    <row r="56" spans="1:6" x14ac:dyDescent="0.25">
      <c r="A56" s="8" t="s">
        <v>10751</v>
      </c>
      <c r="B56" s="1" t="s">
        <v>10752</v>
      </c>
      <c r="C56" s="1" t="s">
        <v>7</v>
      </c>
      <c r="D56" s="1"/>
      <c r="E56" s="1"/>
      <c r="F56" s="9"/>
    </row>
    <row r="57" spans="1:6" x14ac:dyDescent="0.25">
      <c r="A57" s="8" t="s">
        <v>10753</v>
      </c>
      <c r="B57" s="1" t="s">
        <v>10754</v>
      </c>
      <c r="C57" s="1" t="s">
        <v>7</v>
      </c>
      <c r="D57" s="1"/>
      <c r="E57" s="1"/>
      <c r="F57" s="9"/>
    </row>
    <row r="58" spans="1:6" x14ac:dyDescent="0.25">
      <c r="A58" s="8" t="s">
        <v>10755</v>
      </c>
      <c r="B58" s="1" t="s">
        <v>10756</v>
      </c>
      <c r="C58" s="1" t="s">
        <v>27</v>
      </c>
      <c r="D58" s="1"/>
      <c r="E58" s="1"/>
      <c r="F58" s="9"/>
    </row>
    <row r="59" spans="1:6" x14ac:dyDescent="0.25">
      <c r="A59" s="8" t="s">
        <v>10757</v>
      </c>
      <c r="B59" s="1" t="s">
        <v>690</v>
      </c>
      <c r="C59" s="1" t="s">
        <v>7</v>
      </c>
      <c r="D59" s="1"/>
      <c r="E59" s="1"/>
      <c r="F59" s="9"/>
    </row>
    <row r="60" spans="1:6" x14ac:dyDescent="0.25">
      <c r="A60" s="8" t="s">
        <v>10758</v>
      </c>
      <c r="B60" s="1" t="s">
        <v>10759</v>
      </c>
      <c r="C60" s="1" t="s">
        <v>7</v>
      </c>
      <c r="D60" s="1"/>
      <c r="E60" s="1"/>
      <c r="F60" s="9"/>
    </row>
    <row r="61" spans="1:6" x14ac:dyDescent="0.25">
      <c r="A61" s="8" t="s">
        <v>10760</v>
      </c>
      <c r="B61" s="1" t="s">
        <v>694</v>
      </c>
      <c r="C61" s="1" t="s">
        <v>7</v>
      </c>
      <c r="D61" s="1"/>
      <c r="E61" s="1"/>
      <c r="F61" s="9"/>
    </row>
    <row r="62" spans="1:6" x14ac:dyDescent="0.25">
      <c r="A62" s="8" t="s">
        <v>10761</v>
      </c>
      <c r="B62" s="1" t="s">
        <v>10762</v>
      </c>
      <c r="C62" s="1" t="s">
        <v>7</v>
      </c>
      <c r="D62" s="1"/>
      <c r="E62" s="1"/>
      <c r="F62" s="9"/>
    </row>
    <row r="63" spans="1:6" x14ac:dyDescent="0.25">
      <c r="A63" s="8" t="s">
        <v>10763</v>
      </c>
      <c r="B63" s="1" t="s">
        <v>10764</v>
      </c>
      <c r="C63" s="1" t="s">
        <v>7</v>
      </c>
      <c r="D63" s="1"/>
      <c r="E63" s="1"/>
      <c r="F63" s="9"/>
    </row>
    <row r="64" spans="1:6" x14ac:dyDescent="0.25">
      <c r="A64" s="8" t="s">
        <v>10765</v>
      </c>
      <c r="B64" s="1" t="s">
        <v>10766</v>
      </c>
      <c r="C64" s="1" t="s">
        <v>7</v>
      </c>
      <c r="D64" s="1"/>
      <c r="E64" s="1"/>
      <c r="F64" s="9"/>
    </row>
    <row r="65" spans="1:6" x14ac:dyDescent="0.25">
      <c r="A65" s="8" t="s">
        <v>10767</v>
      </c>
      <c r="B65" s="1" t="s">
        <v>10768</v>
      </c>
      <c r="C65" s="1" t="s">
        <v>7</v>
      </c>
      <c r="D65" s="1"/>
      <c r="E65" s="1"/>
      <c r="F65" s="9"/>
    </row>
    <row r="66" spans="1:6" x14ac:dyDescent="0.25">
      <c r="A66" s="8" t="s">
        <v>10769</v>
      </c>
      <c r="B66" s="1" t="s">
        <v>10770</v>
      </c>
      <c r="C66" s="1" t="s">
        <v>7</v>
      </c>
      <c r="D66" s="1"/>
      <c r="E66" s="1"/>
      <c r="F66" s="9"/>
    </row>
    <row r="67" spans="1:6" x14ac:dyDescent="0.25">
      <c r="A67" s="8" t="s">
        <v>10771</v>
      </c>
      <c r="B67" s="1" t="s">
        <v>10772</v>
      </c>
      <c r="C67" s="1" t="s">
        <v>14</v>
      </c>
      <c r="D67" s="1"/>
      <c r="E67" s="1"/>
      <c r="F67" s="9"/>
    </row>
    <row r="68" spans="1:6" x14ac:dyDescent="0.25">
      <c r="A68" s="8" t="s">
        <v>10773</v>
      </c>
      <c r="B68" s="1" t="s">
        <v>761</v>
      </c>
      <c r="C68" s="1" t="s">
        <v>4</v>
      </c>
      <c r="D68" s="1"/>
      <c r="E68" s="1"/>
      <c r="F68" s="9"/>
    </row>
    <row r="69" spans="1:6" x14ac:dyDescent="0.25">
      <c r="A69" s="8" t="s">
        <v>10774</v>
      </c>
      <c r="B69" s="1" t="s">
        <v>767</v>
      </c>
      <c r="C69" s="1" t="s">
        <v>7</v>
      </c>
      <c r="D69" s="1"/>
      <c r="E69" s="1"/>
      <c r="F69" s="9"/>
    </row>
    <row r="70" spans="1:6" x14ac:dyDescent="0.25">
      <c r="A70" s="8" t="s">
        <v>10775</v>
      </c>
      <c r="B70" s="1" t="s">
        <v>10776</v>
      </c>
      <c r="C70" s="1" t="s">
        <v>7</v>
      </c>
      <c r="D70" s="1"/>
      <c r="E70" s="1"/>
      <c r="F70" s="9"/>
    </row>
    <row r="71" spans="1:6" x14ac:dyDescent="0.25">
      <c r="A71" s="8" t="s">
        <v>10777</v>
      </c>
      <c r="B71" s="1" t="s">
        <v>10778</v>
      </c>
      <c r="C71" s="1" t="s">
        <v>7</v>
      </c>
      <c r="D71" s="1"/>
      <c r="E71" s="1"/>
      <c r="F71" s="9"/>
    </row>
    <row r="72" spans="1:6" x14ac:dyDescent="0.25">
      <c r="A72" s="8" t="s">
        <v>10779</v>
      </c>
      <c r="B72" s="1" t="s">
        <v>10780</v>
      </c>
      <c r="C72" s="1" t="s">
        <v>7</v>
      </c>
      <c r="D72" s="1"/>
      <c r="E72" s="1"/>
      <c r="F72" s="9"/>
    </row>
    <row r="73" spans="1:6" x14ac:dyDescent="0.25">
      <c r="A73" s="8" t="s">
        <v>10781</v>
      </c>
      <c r="B73" s="1" t="s">
        <v>10782</v>
      </c>
      <c r="C73" s="1" t="s">
        <v>7</v>
      </c>
      <c r="D73" s="1"/>
      <c r="E73" s="1"/>
      <c r="F73" s="9"/>
    </row>
    <row r="74" spans="1:6" x14ac:dyDescent="0.25">
      <c r="A74" s="8" t="s">
        <v>10783</v>
      </c>
      <c r="B74" s="1" t="s">
        <v>10784</v>
      </c>
      <c r="C74" s="1" t="s">
        <v>7</v>
      </c>
      <c r="D74" s="1"/>
      <c r="E74" s="1"/>
      <c r="F74" s="9"/>
    </row>
    <row r="75" spans="1:6" x14ac:dyDescent="0.25">
      <c r="A75" s="8" t="s">
        <v>10785</v>
      </c>
      <c r="B75" s="1" t="s">
        <v>10786</v>
      </c>
      <c r="C75" s="1" t="s">
        <v>7</v>
      </c>
      <c r="D75" s="1"/>
      <c r="E75" s="1"/>
      <c r="F75" s="9"/>
    </row>
    <row r="76" spans="1:6" x14ac:dyDescent="0.25">
      <c r="A76" s="8" t="s">
        <v>10787</v>
      </c>
      <c r="B76" s="1" t="s">
        <v>10788</v>
      </c>
      <c r="C76" s="1" t="s">
        <v>27</v>
      </c>
      <c r="D76" s="1"/>
      <c r="E76" s="1"/>
      <c r="F76" s="9"/>
    </row>
    <row r="77" spans="1:6" x14ac:dyDescent="0.25">
      <c r="A77" s="8" t="s">
        <v>10789</v>
      </c>
      <c r="B77" s="1" t="s">
        <v>10790</v>
      </c>
      <c r="C77" s="1" t="s">
        <v>14</v>
      </c>
      <c r="D77" s="1"/>
      <c r="E77" s="1"/>
      <c r="F77" s="9"/>
    </row>
    <row r="78" spans="1:6" x14ac:dyDescent="0.25">
      <c r="A78" s="8" t="s">
        <v>10791</v>
      </c>
      <c r="B78" s="1" t="s">
        <v>10792</v>
      </c>
      <c r="C78" s="1" t="s">
        <v>7</v>
      </c>
      <c r="D78" s="1"/>
      <c r="E78" s="1"/>
      <c r="F78" s="9"/>
    </row>
    <row r="79" spans="1:6" x14ac:dyDescent="0.25">
      <c r="A79" s="8" t="s">
        <v>10793</v>
      </c>
      <c r="B79" s="1" t="s">
        <v>10794</v>
      </c>
      <c r="C79" s="1" t="s">
        <v>7</v>
      </c>
      <c r="D79" s="1"/>
      <c r="E79" s="1"/>
      <c r="F79" s="9"/>
    </row>
    <row r="80" spans="1:6" x14ac:dyDescent="0.25">
      <c r="A80" s="8" t="s">
        <v>10795</v>
      </c>
      <c r="B80" s="1" t="s">
        <v>10796</v>
      </c>
      <c r="C80" s="1" t="s">
        <v>7</v>
      </c>
      <c r="D80" s="1"/>
      <c r="E80" s="1"/>
      <c r="F80" s="9"/>
    </row>
    <row r="81" spans="1:6" x14ac:dyDescent="0.25">
      <c r="A81" s="8" t="s">
        <v>10797</v>
      </c>
      <c r="B81" s="1" t="s">
        <v>10798</v>
      </c>
      <c r="C81" s="1" t="s">
        <v>7</v>
      </c>
      <c r="D81" s="1"/>
      <c r="E81" s="1"/>
      <c r="F81" s="9"/>
    </row>
    <row r="82" spans="1:6" x14ac:dyDescent="0.25">
      <c r="A82" s="8" t="s">
        <v>10799</v>
      </c>
      <c r="B82" s="1" t="s">
        <v>10800</v>
      </c>
      <c r="C82" s="1" t="s">
        <v>7</v>
      </c>
      <c r="D82" s="1"/>
      <c r="E82" s="1"/>
      <c r="F82" s="9"/>
    </row>
    <row r="83" spans="1:6" x14ac:dyDescent="0.25">
      <c r="A83" s="8" t="s">
        <v>10801</v>
      </c>
      <c r="B83" s="1" t="s">
        <v>10802</v>
      </c>
      <c r="C83" s="1" t="s">
        <v>7</v>
      </c>
      <c r="D83" s="1"/>
      <c r="E83" s="1"/>
      <c r="F83" s="9"/>
    </row>
    <row r="84" spans="1:6" x14ac:dyDescent="0.25">
      <c r="A84" s="8" t="s">
        <v>10803</v>
      </c>
      <c r="B84" s="1" t="s">
        <v>10804</v>
      </c>
      <c r="C84" s="1" t="s">
        <v>14</v>
      </c>
      <c r="D84" s="1"/>
      <c r="E84" s="1"/>
      <c r="F84" s="9"/>
    </row>
    <row r="85" spans="1:6" x14ac:dyDescent="0.25">
      <c r="A85" s="8" t="s">
        <v>10805</v>
      </c>
      <c r="B85" s="1" t="s">
        <v>10806</v>
      </c>
      <c r="C85" s="1" t="s">
        <v>7</v>
      </c>
      <c r="D85" s="1"/>
      <c r="E85" s="1"/>
      <c r="F85" s="9"/>
    </row>
    <row r="86" spans="1:6" x14ac:dyDescent="0.25">
      <c r="A86" s="8" t="s">
        <v>10807</v>
      </c>
      <c r="B86" s="1" t="s">
        <v>10808</v>
      </c>
      <c r="C86" s="1" t="s">
        <v>7</v>
      </c>
      <c r="D86" s="1"/>
      <c r="E86" s="1"/>
      <c r="F86" s="9"/>
    </row>
    <row r="87" spans="1:6" x14ac:dyDescent="0.25">
      <c r="A87" s="8" t="s">
        <v>10809</v>
      </c>
      <c r="B87" s="1" t="s">
        <v>10810</v>
      </c>
      <c r="C87" s="1" t="s">
        <v>4</v>
      </c>
      <c r="D87" s="1"/>
      <c r="E87" s="1"/>
      <c r="F87" s="9"/>
    </row>
    <row r="88" spans="1:6" x14ac:dyDescent="0.25">
      <c r="A88" s="8" t="s">
        <v>10811</v>
      </c>
      <c r="B88" s="1" t="s">
        <v>10812</v>
      </c>
      <c r="C88" s="1" t="s">
        <v>27</v>
      </c>
      <c r="D88" s="1"/>
      <c r="E88" s="1"/>
      <c r="F88" s="9"/>
    </row>
    <row r="89" spans="1:6" x14ac:dyDescent="0.25">
      <c r="A89" s="8" t="s">
        <v>10813</v>
      </c>
      <c r="B89" s="1" t="s">
        <v>10814</v>
      </c>
      <c r="C89" s="1" t="s">
        <v>14</v>
      </c>
      <c r="D89" s="1"/>
      <c r="E89" s="1"/>
      <c r="F89" s="9"/>
    </row>
    <row r="90" spans="1:6" x14ac:dyDescent="0.25">
      <c r="A90" s="8" t="s">
        <v>10815</v>
      </c>
      <c r="B90" s="1" t="s">
        <v>10816</v>
      </c>
      <c r="C90" s="1" t="s">
        <v>7</v>
      </c>
      <c r="D90" s="1"/>
      <c r="E90" s="1"/>
      <c r="F90" s="9"/>
    </row>
    <row r="91" spans="1:6" x14ac:dyDescent="0.25">
      <c r="A91" s="8" t="s">
        <v>10817</v>
      </c>
      <c r="B91" s="1" t="s">
        <v>10818</v>
      </c>
      <c r="C91" s="1" t="s">
        <v>7</v>
      </c>
      <c r="D91" s="1"/>
      <c r="E91" s="1"/>
      <c r="F91" s="9"/>
    </row>
    <row r="92" spans="1:6" x14ac:dyDescent="0.25">
      <c r="A92" s="8" t="s">
        <v>10819</v>
      </c>
      <c r="B92" s="1" t="s">
        <v>10820</v>
      </c>
      <c r="C92" s="1" t="s">
        <v>14</v>
      </c>
      <c r="D92" s="1"/>
      <c r="E92" s="1"/>
      <c r="F92" s="9"/>
    </row>
    <row r="93" spans="1:6" x14ac:dyDescent="0.25">
      <c r="A93" s="8" t="s">
        <v>10821</v>
      </c>
      <c r="B93" s="1" t="s">
        <v>10822</v>
      </c>
      <c r="C93" s="1" t="s">
        <v>27</v>
      </c>
      <c r="D93" s="1"/>
      <c r="E93" s="1"/>
      <c r="F93" s="9"/>
    </row>
    <row r="94" spans="1:6" x14ac:dyDescent="0.25">
      <c r="A94" s="8" t="s">
        <v>10823</v>
      </c>
      <c r="B94" s="1" t="s">
        <v>853</v>
      </c>
      <c r="C94" s="1" t="s">
        <v>7</v>
      </c>
      <c r="D94" s="1"/>
      <c r="E94" s="1"/>
      <c r="F94" s="9"/>
    </row>
    <row r="95" spans="1:6" x14ac:dyDescent="0.25">
      <c r="A95" s="8" t="s">
        <v>10824</v>
      </c>
      <c r="B95" s="1" t="s">
        <v>10825</v>
      </c>
      <c r="C95" s="1" t="s">
        <v>7</v>
      </c>
      <c r="D95" s="1"/>
      <c r="E95" s="1"/>
      <c r="F95" s="9"/>
    </row>
    <row r="96" spans="1:6" x14ac:dyDescent="0.25">
      <c r="A96" s="8" t="s">
        <v>10826</v>
      </c>
      <c r="B96" s="1" t="s">
        <v>861</v>
      </c>
      <c r="C96" s="1" t="s">
        <v>14</v>
      </c>
      <c r="D96" s="1"/>
      <c r="E96" s="1"/>
      <c r="F96" s="9"/>
    </row>
    <row r="97" spans="1:6" x14ac:dyDescent="0.25">
      <c r="A97" s="8" t="s">
        <v>10827</v>
      </c>
      <c r="B97" s="1" t="s">
        <v>10828</v>
      </c>
      <c r="C97" s="1" t="s">
        <v>4</v>
      </c>
      <c r="D97" s="1"/>
      <c r="E97" s="1"/>
      <c r="F97" s="9"/>
    </row>
    <row r="98" spans="1:6" x14ac:dyDescent="0.25">
      <c r="A98" s="8" t="s">
        <v>10829</v>
      </c>
      <c r="B98" s="1" t="s">
        <v>10830</v>
      </c>
      <c r="C98" s="1" t="s">
        <v>4</v>
      </c>
      <c r="D98" s="1"/>
      <c r="E98" s="1"/>
      <c r="F98" s="9"/>
    </row>
    <row r="99" spans="1:6" x14ac:dyDescent="0.25">
      <c r="A99" s="8" t="s">
        <v>10831</v>
      </c>
      <c r="B99" s="1" t="s">
        <v>10832</v>
      </c>
      <c r="C99" s="1" t="s">
        <v>4</v>
      </c>
      <c r="D99" s="1"/>
      <c r="E99" s="1"/>
      <c r="F99" s="9"/>
    </row>
    <row r="100" spans="1:6" x14ac:dyDescent="0.25">
      <c r="A100" s="8" t="s">
        <v>10833</v>
      </c>
      <c r="B100" s="1" t="s">
        <v>10834</v>
      </c>
      <c r="C100" s="1" t="s">
        <v>7</v>
      </c>
      <c r="D100" s="1"/>
      <c r="E100" s="1"/>
      <c r="F100" s="9"/>
    </row>
    <row r="101" spans="1:6" x14ac:dyDescent="0.25">
      <c r="A101" s="8" t="s">
        <v>10835</v>
      </c>
      <c r="B101" s="1" t="s">
        <v>10836</v>
      </c>
      <c r="C101" s="1" t="s">
        <v>27</v>
      </c>
      <c r="D101" s="1"/>
      <c r="E101" s="1"/>
      <c r="F101" s="9"/>
    </row>
    <row r="102" spans="1:6" x14ac:dyDescent="0.25">
      <c r="A102" s="8" t="s">
        <v>10837</v>
      </c>
      <c r="B102" s="1" t="s">
        <v>10838</v>
      </c>
      <c r="C102" s="1" t="s">
        <v>7</v>
      </c>
      <c r="D102" s="1"/>
      <c r="E102" s="1"/>
      <c r="F102" s="9"/>
    </row>
    <row r="103" spans="1:6" x14ac:dyDescent="0.25">
      <c r="A103" s="8" t="s">
        <v>10839</v>
      </c>
      <c r="B103" s="1" t="s">
        <v>10840</v>
      </c>
      <c r="C103" s="1" t="s">
        <v>4</v>
      </c>
      <c r="D103" s="1"/>
      <c r="E103" s="1"/>
      <c r="F103" s="9"/>
    </row>
    <row r="104" spans="1:6" x14ac:dyDescent="0.25">
      <c r="A104" s="8" t="s">
        <v>10841</v>
      </c>
      <c r="B104" s="1" t="s">
        <v>10842</v>
      </c>
      <c r="C104" s="1" t="s">
        <v>27</v>
      </c>
      <c r="D104" s="1"/>
      <c r="E104" s="1"/>
      <c r="F104" s="9"/>
    </row>
    <row r="105" spans="1:6" x14ac:dyDescent="0.25">
      <c r="A105" s="8" t="s">
        <v>10843</v>
      </c>
      <c r="B105" s="1" t="s">
        <v>10844</v>
      </c>
      <c r="C105" s="1" t="s">
        <v>7</v>
      </c>
      <c r="D105" s="1"/>
      <c r="E105" s="1"/>
      <c r="F105" s="9"/>
    </row>
    <row r="106" spans="1:6" x14ac:dyDescent="0.25">
      <c r="A106" s="8" t="s">
        <v>10845</v>
      </c>
      <c r="B106" s="1" t="s">
        <v>10846</v>
      </c>
      <c r="C106" s="1" t="s">
        <v>7</v>
      </c>
      <c r="D106" s="1"/>
      <c r="E106" s="1"/>
      <c r="F106" s="9"/>
    </row>
    <row r="107" spans="1:6" x14ac:dyDescent="0.25">
      <c r="A107" s="8" t="s">
        <v>10847</v>
      </c>
      <c r="B107" s="1" t="s">
        <v>10848</v>
      </c>
      <c r="C107" s="1" t="s">
        <v>7</v>
      </c>
      <c r="D107" s="1"/>
      <c r="E107" s="1"/>
      <c r="F107" s="9"/>
    </row>
    <row r="108" spans="1:6" x14ac:dyDescent="0.25">
      <c r="A108" s="8" t="s">
        <v>10849</v>
      </c>
      <c r="B108" s="1" t="s">
        <v>10850</v>
      </c>
      <c r="C108" s="1" t="s">
        <v>7</v>
      </c>
      <c r="D108" s="1"/>
      <c r="E108" s="1"/>
      <c r="F108" s="9"/>
    </row>
    <row r="109" spans="1:6" x14ac:dyDescent="0.25">
      <c r="A109" s="8" t="s">
        <v>10851</v>
      </c>
      <c r="B109" s="1" t="s">
        <v>10852</v>
      </c>
      <c r="C109" s="1" t="s">
        <v>7</v>
      </c>
      <c r="D109" s="1"/>
      <c r="E109" s="1"/>
      <c r="F109" s="9"/>
    </row>
    <row r="110" spans="1:6" x14ac:dyDescent="0.25">
      <c r="A110" s="8" t="s">
        <v>10853</v>
      </c>
      <c r="B110" s="1" t="s">
        <v>48</v>
      </c>
      <c r="C110" s="1" t="s">
        <v>7</v>
      </c>
      <c r="D110" s="1"/>
      <c r="E110" s="1"/>
      <c r="F110" s="9"/>
    </row>
    <row r="111" spans="1:6" x14ac:dyDescent="0.25">
      <c r="A111" s="8" t="s">
        <v>10854</v>
      </c>
      <c r="B111" s="1" t="s">
        <v>10855</v>
      </c>
      <c r="C111" s="1" t="s">
        <v>7</v>
      </c>
      <c r="D111" s="1"/>
      <c r="E111" s="1"/>
      <c r="F111" s="9"/>
    </row>
    <row r="112" spans="1:6" x14ac:dyDescent="0.25">
      <c r="A112" s="8" t="s">
        <v>10856</v>
      </c>
      <c r="B112" s="1" t="s">
        <v>10857</v>
      </c>
      <c r="C112" s="1" t="s">
        <v>7</v>
      </c>
      <c r="D112" s="1"/>
      <c r="E112" s="1"/>
      <c r="F112" s="9"/>
    </row>
    <row r="113" spans="1:6" x14ac:dyDescent="0.25">
      <c r="A113" s="8" t="s">
        <v>10858</v>
      </c>
      <c r="B113" s="1" t="s">
        <v>84</v>
      </c>
      <c r="C113" s="1" t="s">
        <v>7</v>
      </c>
      <c r="D113" s="1"/>
      <c r="E113" s="1"/>
      <c r="F113" s="9"/>
    </row>
    <row r="114" spans="1:6" x14ac:dyDescent="0.25">
      <c r="A114" s="8" t="s">
        <v>10859</v>
      </c>
      <c r="B114" s="1" t="s">
        <v>10860</v>
      </c>
      <c r="C114" s="1" t="s">
        <v>14</v>
      </c>
      <c r="D114" s="1"/>
      <c r="E114" s="1"/>
      <c r="F114" s="9"/>
    </row>
    <row r="115" spans="1:6" x14ac:dyDescent="0.25">
      <c r="A115" s="8" t="s">
        <v>10861</v>
      </c>
      <c r="B115" s="1" t="s">
        <v>90</v>
      </c>
      <c r="C115" s="1" t="s">
        <v>4</v>
      </c>
      <c r="D115" s="1"/>
      <c r="E115" s="1"/>
      <c r="F115" s="9"/>
    </row>
    <row r="116" spans="1:6" x14ac:dyDescent="0.25">
      <c r="A116" s="8" t="s">
        <v>10862</v>
      </c>
      <c r="B116" s="1" t="s">
        <v>10863</v>
      </c>
      <c r="C116" s="1" t="s">
        <v>7</v>
      </c>
      <c r="D116" s="1"/>
      <c r="E116" s="1"/>
      <c r="F116" s="9"/>
    </row>
    <row r="117" spans="1:6" x14ac:dyDescent="0.25">
      <c r="A117" s="8" t="s">
        <v>10864</v>
      </c>
      <c r="B117" s="1" t="s">
        <v>739</v>
      </c>
      <c r="C117" s="1" t="s">
        <v>7</v>
      </c>
      <c r="D117" s="1"/>
      <c r="E117" s="1"/>
      <c r="F117" s="9"/>
    </row>
    <row r="118" spans="1:6" x14ac:dyDescent="0.25">
      <c r="A118" s="8" t="s">
        <v>10865</v>
      </c>
      <c r="B118" s="1" t="s">
        <v>96</v>
      </c>
      <c r="C118" s="1" t="s">
        <v>27</v>
      </c>
      <c r="D118" s="1"/>
      <c r="E118" s="1"/>
      <c r="F118" s="9"/>
    </row>
    <row r="119" spans="1:6" x14ac:dyDescent="0.25">
      <c r="A119" s="8" t="s">
        <v>10866</v>
      </c>
      <c r="B119" s="1" t="s">
        <v>10867</v>
      </c>
      <c r="C119" s="1" t="s">
        <v>27</v>
      </c>
      <c r="D119" s="1"/>
      <c r="E119" s="1"/>
      <c r="F119" s="9"/>
    </row>
    <row r="120" spans="1:6" x14ac:dyDescent="0.25">
      <c r="A120" s="8" t="s">
        <v>10868</v>
      </c>
      <c r="B120" s="1" t="s">
        <v>10869</v>
      </c>
      <c r="C120" s="1" t="s">
        <v>7</v>
      </c>
      <c r="D120" s="1"/>
      <c r="E120" s="1"/>
      <c r="F120" s="9"/>
    </row>
    <row r="121" spans="1:6" x14ac:dyDescent="0.25">
      <c r="A121" s="8" t="s">
        <v>10870</v>
      </c>
      <c r="B121" s="1" t="s">
        <v>10871</v>
      </c>
      <c r="C121" s="1" t="s">
        <v>7</v>
      </c>
      <c r="D121" s="1"/>
      <c r="E121" s="1"/>
      <c r="F121" s="9"/>
    </row>
    <row r="122" spans="1:6" x14ac:dyDescent="0.25">
      <c r="A122" s="8" t="s">
        <v>10872</v>
      </c>
      <c r="B122" s="1" t="s">
        <v>10873</v>
      </c>
      <c r="C122" s="1" t="s">
        <v>7</v>
      </c>
      <c r="D122" s="1"/>
      <c r="E122" s="1"/>
      <c r="F122" s="9"/>
    </row>
    <row r="123" spans="1:6" x14ac:dyDescent="0.25">
      <c r="A123" s="8" t="s">
        <v>10874</v>
      </c>
      <c r="B123" s="1" t="s">
        <v>10875</v>
      </c>
      <c r="C123" s="1" t="s">
        <v>27</v>
      </c>
      <c r="D123" s="1"/>
      <c r="E123" s="1"/>
      <c r="F123" s="9"/>
    </row>
    <row r="124" spans="1:6" x14ac:dyDescent="0.25">
      <c r="A124" s="8" t="s">
        <v>10876</v>
      </c>
      <c r="B124" s="1" t="s">
        <v>10877</v>
      </c>
      <c r="C124" s="1" t="s">
        <v>7</v>
      </c>
      <c r="D124" s="1"/>
      <c r="E124" s="1"/>
      <c r="F124" s="9"/>
    </row>
    <row r="125" spans="1:6" x14ac:dyDescent="0.25">
      <c r="A125" s="8" t="s">
        <v>10878</v>
      </c>
      <c r="B125" s="1" t="s">
        <v>10879</v>
      </c>
      <c r="C125" s="1" t="s">
        <v>7</v>
      </c>
      <c r="D125" s="1"/>
      <c r="E125" s="1"/>
      <c r="F125" s="9"/>
    </row>
    <row r="126" spans="1:6" x14ac:dyDescent="0.25">
      <c r="A126" s="8" t="s">
        <v>10880</v>
      </c>
      <c r="B126" s="1" t="s">
        <v>116</v>
      </c>
      <c r="C126" s="1" t="s">
        <v>7</v>
      </c>
      <c r="D126" s="1"/>
      <c r="E126" s="1"/>
      <c r="F126" s="9"/>
    </row>
    <row r="127" spans="1:6" x14ac:dyDescent="0.25">
      <c r="A127" s="8" t="s">
        <v>10881</v>
      </c>
      <c r="B127" s="1" t="s">
        <v>10882</v>
      </c>
      <c r="C127" s="1" t="s">
        <v>14</v>
      </c>
      <c r="D127" s="1"/>
      <c r="E127" s="1"/>
      <c r="F127" s="9"/>
    </row>
    <row r="128" spans="1:6" x14ac:dyDescent="0.25">
      <c r="A128" s="8" t="s">
        <v>10883</v>
      </c>
      <c r="B128" s="1" t="s">
        <v>10884</v>
      </c>
      <c r="C128" s="1" t="s">
        <v>7</v>
      </c>
      <c r="D128" s="1"/>
      <c r="E128" s="1"/>
      <c r="F128" s="9"/>
    </row>
    <row r="129" spans="1:6" x14ac:dyDescent="0.25">
      <c r="A129" s="8" t="s">
        <v>10885</v>
      </c>
      <c r="B129" s="1" t="s">
        <v>10886</v>
      </c>
      <c r="C129" s="1" t="s">
        <v>7</v>
      </c>
      <c r="D129" s="1"/>
      <c r="E129" s="1"/>
      <c r="F129" s="9"/>
    </row>
    <row r="130" spans="1:6" x14ac:dyDescent="0.25">
      <c r="A130" s="8" t="s">
        <v>10887</v>
      </c>
      <c r="B130" s="1" t="s">
        <v>10888</v>
      </c>
      <c r="C130" s="1" t="s">
        <v>14</v>
      </c>
      <c r="D130" s="1"/>
      <c r="E130" s="1"/>
      <c r="F130" s="9"/>
    </row>
    <row r="131" spans="1:6" x14ac:dyDescent="0.25">
      <c r="A131" s="8" t="s">
        <v>10889</v>
      </c>
      <c r="B131" s="1" t="s">
        <v>10890</v>
      </c>
      <c r="C131" s="1" t="s">
        <v>7</v>
      </c>
      <c r="D131" s="1"/>
      <c r="E131" s="1"/>
      <c r="F131" s="9"/>
    </row>
    <row r="132" spans="1:6" x14ac:dyDescent="0.25">
      <c r="A132" s="8" t="s">
        <v>10891</v>
      </c>
      <c r="B132" s="1" t="s">
        <v>10892</v>
      </c>
      <c r="C132" s="1" t="s">
        <v>27</v>
      </c>
      <c r="D132" s="1"/>
      <c r="E132" s="1"/>
      <c r="F132" s="9"/>
    </row>
    <row r="133" spans="1:6" x14ac:dyDescent="0.25">
      <c r="A133" s="8" t="s">
        <v>10893</v>
      </c>
      <c r="B133" s="1" t="s">
        <v>719</v>
      </c>
      <c r="C133" s="1" t="s">
        <v>7</v>
      </c>
      <c r="D133" s="1"/>
      <c r="E133" s="1"/>
      <c r="F133" s="9"/>
    </row>
    <row r="134" spans="1:6" x14ac:dyDescent="0.25">
      <c r="A134" s="8" t="s">
        <v>10894</v>
      </c>
      <c r="B134" s="1" t="s">
        <v>198</v>
      </c>
      <c r="C134" s="1" t="s">
        <v>4</v>
      </c>
      <c r="D134" s="1"/>
      <c r="E134" s="1"/>
      <c r="F134" s="9"/>
    </row>
    <row r="135" spans="1:6" x14ac:dyDescent="0.25">
      <c r="A135" s="8" t="s">
        <v>10895</v>
      </c>
      <c r="B135" s="1" t="s">
        <v>10896</v>
      </c>
      <c r="C135" s="1" t="s">
        <v>14</v>
      </c>
      <c r="D135" s="1"/>
      <c r="E135" s="1"/>
      <c r="F135" s="9"/>
    </row>
    <row r="136" spans="1:6" x14ac:dyDescent="0.25">
      <c r="A136" s="8" t="s">
        <v>10897</v>
      </c>
      <c r="B136" s="1" t="s">
        <v>10898</v>
      </c>
      <c r="C136" s="1" t="s">
        <v>7</v>
      </c>
      <c r="D136" s="1"/>
      <c r="E136" s="1"/>
      <c r="F136" s="9"/>
    </row>
    <row r="137" spans="1:6" x14ac:dyDescent="0.25">
      <c r="A137" s="8" t="s">
        <v>10899</v>
      </c>
      <c r="B137" s="1" t="s">
        <v>10900</v>
      </c>
      <c r="C137" s="1" t="s">
        <v>7</v>
      </c>
      <c r="D137" s="1"/>
      <c r="E137" s="1"/>
      <c r="F137" s="9"/>
    </row>
    <row r="138" spans="1:6" x14ac:dyDescent="0.25">
      <c r="A138" s="8" t="s">
        <v>10901</v>
      </c>
      <c r="B138" s="1" t="s">
        <v>10902</v>
      </c>
      <c r="C138" s="1" t="s">
        <v>7</v>
      </c>
      <c r="D138" s="1"/>
      <c r="E138" s="1"/>
      <c r="F138" s="9"/>
    </row>
    <row r="139" spans="1:6" x14ac:dyDescent="0.25">
      <c r="A139" s="8" t="s">
        <v>10903</v>
      </c>
      <c r="B139" s="1" t="s">
        <v>10904</v>
      </c>
      <c r="C139" s="1" t="s">
        <v>7</v>
      </c>
      <c r="D139" s="1"/>
      <c r="E139" s="1"/>
      <c r="F139" s="9"/>
    </row>
    <row r="140" spans="1:6" x14ac:dyDescent="0.25">
      <c r="A140" s="8" t="s">
        <v>10905</v>
      </c>
      <c r="B140" s="1" t="s">
        <v>10906</v>
      </c>
      <c r="C140" s="1" t="s">
        <v>4</v>
      </c>
      <c r="D140" s="1"/>
      <c r="E140" s="1"/>
      <c r="F140" s="9"/>
    </row>
    <row r="141" spans="1:6" x14ac:dyDescent="0.25">
      <c r="A141" s="8" t="s">
        <v>10907</v>
      </c>
      <c r="B141" s="1" t="s">
        <v>10908</v>
      </c>
      <c r="C141" s="1" t="s">
        <v>7</v>
      </c>
      <c r="D141" s="1"/>
      <c r="E141" s="1"/>
      <c r="F141" s="9"/>
    </row>
    <row r="142" spans="1:6" x14ac:dyDescent="0.25">
      <c r="A142" s="8" t="s">
        <v>10909</v>
      </c>
      <c r="B142" s="1" t="s">
        <v>10910</v>
      </c>
      <c r="C142" s="1" t="s">
        <v>7</v>
      </c>
      <c r="D142" s="1"/>
      <c r="E142" s="1"/>
      <c r="F142" s="9"/>
    </row>
    <row r="143" spans="1:6" x14ac:dyDescent="0.25">
      <c r="A143" s="8" t="s">
        <v>10911</v>
      </c>
      <c r="B143" s="1" t="s">
        <v>10912</v>
      </c>
      <c r="C143" s="1" t="s">
        <v>14</v>
      </c>
      <c r="D143" s="1"/>
      <c r="E143" s="1"/>
      <c r="F143" s="9"/>
    </row>
    <row r="144" spans="1:6" x14ac:dyDescent="0.25">
      <c r="A144" s="8" t="s">
        <v>10913</v>
      </c>
      <c r="B144" s="1" t="s">
        <v>10914</v>
      </c>
      <c r="C144" s="1" t="s">
        <v>7</v>
      </c>
      <c r="D144" s="1"/>
      <c r="E144" s="1"/>
      <c r="F144" s="9"/>
    </row>
    <row r="145" spans="1:6" x14ac:dyDescent="0.25">
      <c r="A145" s="8" t="s">
        <v>10915</v>
      </c>
      <c r="B145" s="1" t="s">
        <v>10916</v>
      </c>
      <c r="C145" s="1" t="s">
        <v>7</v>
      </c>
      <c r="D145" s="1"/>
      <c r="E145" s="1"/>
      <c r="F145" s="9"/>
    </row>
    <row r="146" spans="1:6" x14ac:dyDescent="0.25">
      <c r="A146" s="8" t="s">
        <v>10917</v>
      </c>
      <c r="B146" s="1" t="s">
        <v>10918</v>
      </c>
      <c r="C146" s="1" t="s">
        <v>7</v>
      </c>
      <c r="D146" s="1"/>
      <c r="E146" s="1"/>
      <c r="F146" s="9"/>
    </row>
    <row r="147" spans="1:6" x14ac:dyDescent="0.25">
      <c r="A147" s="8" t="s">
        <v>10919</v>
      </c>
      <c r="B147" s="1" t="s">
        <v>10920</v>
      </c>
      <c r="C147" s="1" t="s">
        <v>7</v>
      </c>
      <c r="D147" s="1"/>
      <c r="E147" s="1"/>
      <c r="F147" s="9"/>
    </row>
    <row r="148" spans="1:6" x14ac:dyDescent="0.25">
      <c r="A148" s="8" t="s">
        <v>10921</v>
      </c>
      <c r="B148" s="1" t="s">
        <v>232</v>
      </c>
      <c r="C148" s="1" t="s">
        <v>7</v>
      </c>
      <c r="D148" s="1"/>
      <c r="E148" s="1"/>
      <c r="F148" s="9"/>
    </row>
    <row r="149" spans="1:6" x14ac:dyDescent="0.25">
      <c r="A149" s="8" t="s">
        <v>10922</v>
      </c>
      <c r="B149" s="1" t="s">
        <v>10923</v>
      </c>
      <c r="C149" s="1" t="s">
        <v>7</v>
      </c>
      <c r="D149" s="1"/>
      <c r="E149" s="1"/>
      <c r="F149" s="9"/>
    </row>
    <row r="150" spans="1:6" x14ac:dyDescent="0.25">
      <c r="A150" s="8" t="s">
        <v>10924</v>
      </c>
      <c r="B150" s="1" t="s">
        <v>10925</v>
      </c>
      <c r="C150" s="1" t="s">
        <v>7</v>
      </c>
      <c r="D150" s="1"/>
      <c r="E150" s="1"/>
      <c r="F150" s="9"/>
    </row>
    <row r="151" spans="1:6" x14ac:dyDescent="0.25">
      <c r="A151" s="8" t="s">
        <v>10926</v>
      </c>
      <c r="B151" s="1" t="s">
        <v>10927</v>
      </c>
      <c r="C151" s="1" t="s">
        <v>7</v>
      </c>
      <c r="D151" s="1"/>
      <c r="E151" s="1"/>
      <c r="F151" s="9"/>
    </row>
    <row r="152" spans="1:6" x14ac:dyDescent="0.25">
      <c r="A152" s="8" t="s">
        <v>10928</v>
      </c>
      <c r="B152" s="1" t="s">
        <v>10929</v>
      </c>
      <c r="C152" s="1" t="s">
        <v>7</v>
      </c>
      <c r="D152" s="1"/>
      <c r="E152" s="1"/>
      <c r="F152" s="9"/>
    </row>
    <row r="153" spans="1:6" x14ac:dyDescent="0.25">
      <c r="A153" s="8" t="s">
        <v>10930</v>
      </c>
      <c r="B153" s="1" t="s">
        <v>10931</v>
      </c>
      <c r="C153" s="1" t="s">
        <v>7</v>
      </c>
      <c r="D153" s="1"/>
      <c r="E153" s="1"/>
      <c r="F153" s="9"/>
    </row>
    <row r="154" spans="1:6" x14ac:dyDescent="0.25">
      <c r="A154" s="8" t="s">
        <v>10932</v>
      </c>
      <c r="B154" s="1" t="s">
        <v>10933</v>
      </c>
      <c r="C154" s="1" t="s">
        <v>14</v>
      </c>
      <c r="D154" s="1"/>
      <c r="E154" s="1"/>
      <c r="F154" s="9"/>
    </row>
    <row r="155" spans="1:6" x14ac:dyDescent="0.25">
      <c r="A155" s="8" t="s">
        <v>10934</v>
      </c>
      <c r="B155" s="1" t="s">
        <v>10935</v>
      </c>
      <c r="C155" s="1" t="s">
        <v>7</v>
      </c>
      <c r="D155" s="1"/>
      <c r="E155" s="1"/>
      <c r="F155" s="9"/>
    </row>
    <row r="156" spans="1:6" x14ac:dyDescent="0.25">
      <c r="A156" s="8" t="s">
        <v>10936</v>
      </c>
      <c r="B156" s="1" t="s">
        <v>10937</v>
      </c>
      <c r="C156" s="1" t="s">
        <v>7</v>
      </c>
      <c r="D156" s="1"/>
      <c r="E156" s="1"/>
      <c r="F156" s="9"/>
    </row>
    <row r="157" spans="1:6" x14ac:dyDescent="0.25">
      <c r="A157" s="8" t="s">
        <v>10938</v>
      </c>
      <c r="B157" s="1" t="s">
        <v>10939</v>
      </c>
      <c r="C157" s="1" t="s">
        <v>7</v>
      </c>
      <c r="D157" s="1"/>
      <c r="E157" s="1"/>
      <c r="F157" s="9"/>
    </row>
    <row r="158" spans="1:6" x14ac:dyDescent="0.25">
      <c r="A158" s="8" t="s">
        <v>10940</v>
      </c>
      <c r="B158" s="1" t="s">
        <v>10941</v>
      </c>
      <c r="C158" s="1" t="s">
        <v>7</v>
      </c>
      <c r="D158" s="1"/>
      <c r="E158" s="1"/>
      <c r="F158" s="9"/>
    </row>
    <row r="159" spans="1:6" x14ac:dyDescent="0.25">
      <c r="A159" s="8" t="s">
        <v>10942</v>
      </c>
      <c r="B159" s="1" t="s">
        <v>264</v>
      </c>
      <c r="C159" s="1" t="s">
        <v>7</v>
      </c>
      <c r="D159" s="1"/>
      <c r="E159" s="1"/>
      <c r="F159" s="9"/>
    </row>
    <row r="160" spans="1:6" x14ac:dyDescent="0.25">
      <c r="A160" s="8" t="s">
        <v>10943</v>
      </c>
      <c r="B160" s="1" t="s">
        <v>266</v>
      </c>
      <c r="C160" s="1" t="s">
        <v>7</v>
      </c>
      <c r="D160" s="1"/>
      <c r="E160" s="1"/>
      <c r="F160" s="9"/>
    </row>
    <row r="161" spans="1:6" x14ac:dyDescent="0.25">
      <c r="A161" s="8" t="s">
        <v>10944</v>
      </c>
      <c r="B161" s="1" t="s">
        <v>10945</v>
      </c>
      <c r="C161" s="1" t="s">
        <v>7</v>
      </c>
      <c r="D161" s="1"/>
      <c r="E161" s="1"/>
      <c r="F161" s="9"/>
    </row>
    <row r="162" spans="1:6" x14ac:dyDescent="0.25">
      <c r="A162" s="8" t="s">
        <v>10946</v>
      </c>
      <c r="B162" s="1" t="s">
        <v>10947</v>
      </c>
      <c r="C162" s="1" t="s">
        <v>7</v>
      </c>
      <c r="D162" s="1"/>
      <c r="E162" s="1"/>
      <c r="F162" s="9"/>
    </row>
    <row r="163" spans="1:6" x14ac:dyDescent="0.25">
      <c r="A163" s="8" t="s">
        <v>10948</v>
      </c>
      <c r="B163" s="1" t="s">
        <v>282</v>
      </c>
      <c r="C163" s="1" t="s">
        <v>7</v>
      </c>
      <c r="D163" s="1"/>
      <c r="E163" s="1"/>
      <c r="F163" s="9"/>
    </row>
    <row r="164" spans="1:6" x14ac:dyDescent="0.25">
      <c r="A164" s="8" t="s">
        <v>10949</v>
      </c>
      <c r="B164" s="1" t="s">
        <v>10950</v>
      </c>
      <c r="C164" s="1" t="s">
        <v>27</v>
      </c>
      <c r="D164" s="1"/>
      <c r="E164" s="1"/>
      <c r="F164" s="9"/>
    </row>
    <row r="165" spans="1:6" x14ac:dyDescent="0.25">
      <c r="A165" s="8" t="s">
        <v>10951</v>
      </c>
      <c r="B165" s="1" t="s">
        <v>10952</v>
      </c>
      <c r="C165" s="1" t="s">
        <v>7</v>
      </c>
      <c r="D165" s="1"/>
      <c r="E165" s="1"/>
      <c r="F165" s="9"/>
    </row>
    <row r="166" spans="1:6" x14ac:dyDescent="0.25">
      <c r="A166" s="8" t="s">
        <v>10953</v>
      </c>
      <c r="B166" s="1" t="s">
        <v>10954</v>
      </c>
      <c r="C166" s="1" t="s">
        <v>27</v>
      </c>
      <c r="D166" s="1"/>
      <c r="E166" s="1"/>
      <c r="F166" s="9"/>
    </row>
    <row r="167" spans="1:6" x14ac:dyDescent="0.25">
      <c r="A167" s="8" t="s">
        <v>10955</v>
      </c>
      <c r="B167" s="1" t="s">
        <v>10956</v>
      </c>
      <c r="C167" s="1" t="s">
        <v>7</v>
      </c>
      <c r="D167" s="1"/>
      <c r="E167" s="1"/>
      <c r="F167" s="9"/>
    </row>
    <row r="168" spans="1:6" x14ac:dyDescent="0.25">
      <c r="A168" s="8" t="s">
        <v>10957</v>
      </c>
      <c r="B168" s="1" t="s">
        <v>10958</v>
      </c>
      <c r="C168" s="1" t="s">
        <v>7</v>
      </c>
      <c r="D168" s="1"/>
      <c r="E168" s="1"/>
      <c r="F168" s="9"/>
    </row>
    <row r="169" spans="1:6" x14ac:dyDescent="0.25">
      <c r="A169" s="8" t="s">
        <v>10959</v>
      </c>
      <c r="B169" s="1" t="s">
        <v>10960</v>
      </c>
      <c r="C169" s="1" t="s">
        <v>4</v>
      </c>
      <c r="D169" s="1"/>
      <c r="E169" s="1"/>
      <c r="F169" s="9"/>
    </row>
    <row r="170" spans="1:6" x14ac:dyDescent="0.25">
      <c r="A170" s="8" t="s">
        <v>10961</v>
      </c>
      <c r="B170" s="1" t="s">
        <v>10962</v>
      </c>
      <c r="C170" s="1" t="s">
        <v>14</v>
      </c>
      <c r="D170" s="1"/>
      <c r="E170" s="1"/>
      <c r="F170" s="9"/>
    </row>
    <row r="171" spans="1:6" x14ac:dyDescent="0.25">
      <c r="A171" s="8" t="s">
        <v>10963</v>
      </c>
      <c r="B171" s="1" t="s">
        <v>10964</v>
      </c>
      <c r="C171" s="1" t="s">
        <v>14</v>
      </c>
      <c r="D171" s="1"/>
      <c r="E171" s="1"/>
      <c r="F171" s="9"/>
    </row>
    <row r="172" spans="1:6" x14ac:dyDescent="0.25">
      <c r="A172" s="8" t="s">
        <v>10965</v>
      </c>
      <c r="B172" s="1" t="s">
        <v>10966</v>
      </c>
      <c r="C172" s="1" t="s">
        <v>7</v>
      </c>
      <c r="D172" s="1"/>
      <c r="E172" s="1"/>
      <c r="F172" s="9"/>
    </row>
    <row r="173" spans="1:6" x14ac:dyDescent="0.25">
      <c r="A173" s="8" t="s">
        <v>10967</v>
      </c>
      <c r="B173" s="1" t="s">
        <v>867</v>
      </c>
      <c r="C173" s="1" t="s">
        <v>7</v>
      </c>
      <c r="D173" s="1"/>
      <c r="E173" s="1"/>
      <c r="F173" s="9"/>
    </row>
    <row r="174" spans="1:6" x14ac:dyDescent="0.25">
      <c r="A174" s="8" t="s">
        <v>10968</v>
      </c>
      <c r="B174" s="1" t="s">
        <v>10969</v>
      </c>
      <c r="C174" s="1" t="s">
        <v>7</v>
      </c>
      <c r="D174" s="1"/>
      <c r="E174" s="1"/>
      <c r="F174" s="9"/>
    </row>
    <row r="175" spans="1:6" x14ac:dyDescent="0.25">
      <c r="A175" s="8" t="s">
        <v>10970</v>
      </c>
      <c r="B175" s="1" t="s">
        <v>10971</v>
      </c>
      <c r="C175" s="1" t="s">
        <v>7</v>
      </c>
      <c r="D175" s="1"/>
      <c r="E175" s="1"/>
      <c r="F175" s="9"/>
    </row>
    <row r="176" spans="1:6" x14ac:dyDescent="0.25">
      <c r="A176" s="8" t="s">
        <v>10972</v>
      </c>
      <c r="B176" s="1" t="s">
        <v>10973</v>
      </c>
      <c r="C176" s="1" t="s">
        <v>7</v>
      </c>
      <c r="D176" s="1"/>
      <c r="E176" s="1"/>
      <c r="F176" s="9"/>
    </row>
    <row r="177" spans="1:6" x14ac:dyDescent="0.25">
      <c r="A177" s="8" t="s">
        <v>10974</v>
      </c>
      <c r="B177" s="1" t="s">
        <v>10975</v>
      </c>
      <c r="C177" s="1" t="s">
        <v>7</v>
      </c>
      <c r="D177" s="1"/>
      <c r="E177" s="1"/>
      <c r="F177" s="9"/>
    </row>
    <row r="178" spans="1:6" x14ac:dyDescent="0.25">
      <c r="A178" s="8" t="s">
        <v>10976</v>
      </c>
      <c r="B178" s="1" t="s">
        <v>10977</v>
      </c>
      <c r="C178" s="1" t="s">
        <v>7</v>
      </c>
      <c r="D178" s="1"/>
      <c r="E178" s="1"/>
      <c r="F178" s="9"/>
    </row>
    <row r="179" spans="1:6" x14ac:dyDescent="0.25">
      <c r="A179" s="8" t="s">
        <v>10978</v>
      </c>
      <c r="B179" s="1" t="s">
        <v>10979</v>
      </c>
      <c r="C179" s="1" t="s">
        <v>27</v>
      </c>
      <c r="D179" s="1"/>
      <c r="E179" s="1"/>
      <c r="F179" s="9"/>
    </row>
    <row r="180" spans="1:6" x14ac:dyDescent="0.25">
      <c r="A180" s="8" t="s">
        <v>10980</v>
      </c>
      <c r="B180" s="1" t="s">
        <v>889</v>
      </c>
      <c r="C180" s="1" t="s">
        <v>27</v>
      </c>
      <c r="D180" s="1"/>
      <c r="E180" s="1"/>
      <c r="F180" s="9"/>
    </row>
    <row r="181" spans="1:6" x14ac:dyDescent="0.25">
      <c r="A181" s="8" t="s">
        <v>10981</v>
      </c>
      <c r="B181" s="1" t="s">
        <v>10982</v>
      </c>
      <c r="C181" s="1" t="s">
        <v>7</v>
      </c>
      <c r="D181" s="1"/>
      <c r="E181" s="1"/>
      <c r="F181" s="9"/>
    </row>
    <row r="182" spans="1:6" x14ac:dyDescent="0.25">
      <c r="A182" s="8" t="s">
        <v>10983</v>
      </c>
      <c r="B182" s="1" t="s">
        <v>10984</v>
      </c>
      <c r="C182" s="1" t="s">
        <v>7</v>
      </c>
      <c r="D182" s="1"/>
      <c r="E182" s="1"/>
      <c r="F182" s="9"/>
    </row>
    <row r="183" spans="1:6" x14ac:dyDescent="0.25">
      <c r="A183" s="8" t="s">
        <v>10985</v>
      </c>
      <c r="B183" s="1" t="s">
        <v>10986</v>
      </c>
      <c r="C183" s="1" t="s">
        <v>7</v>
      </c>
      <c r="D183" s="1"/>
      <c r="E183" s="1"/>
      <c r="F183" s="9"/>
    </row>
    <row r="184" spans="1:6" x14ac:dyDescent="0.25">
      <c r="A184" s="8" t="s">
        <v>10987</v>
      </c>
      <c r="B184" s="1" t="s">
        <v>10988</v>
      </c>
      <c r="C184" s="1" t="s">
        <v>7</v>
      </c>
      <c r="D184" s="1"/>
      <c r="E184" s="1"/>
      <c r="F184" s="9"/>
    </row>
    <row r="185" spans="1:6" x14ac:dyDescent="0.25">
      <c r="A185" s="8" t="s">
        <v>10989</v>
      </c>
      <c r="B185" s="1" t="s">
        <v>10990</v>
      </c>
      <c r="C185" s="1" t="s">
        <v>7</v>
      </c>
      <c r="D185" s="1"/>
      <c r="E185" s="1"/>
      <c r="F185" s="9"/>
    </row>
    <row r="186" spans="1:6" x14ac:dyDescent="0.25">
      <c r="A186" s="8" t="s">
        <v>10991</v>
      </c>
      <c r="B186" s="1" t="s">
        <v>10992</v>
      </c>
      <c r="C186" s="1" t="s">
        <v>27</v>
      </c>
      <c r="D186" s="1"/>
      <c r="E186" s="1"/>
      <c r="F186" s="9"/>
    </row>
    <row r="187" spans="1:6" x14ac:dyDescent="0.25">
      <c r="A187" s="8" t="s">
        <v>10993</v>
      </c>
      <c r="B187" s="1" t="s">
        <v>10994</v>
      </c>
      <c r="C187" s="1" t="s">
        <v>7</v>
      </c>
      <c r="D187" s="1"/>
      <c r="E187" s="1"/>
      <c r="F187" s="9"/>
    </row>
    <row r="188" spans="1:6" x14ac:dyDescent="0.25">
      <c r="A188" s="8" t="s">
        <v>10995</v>
      </c>
      <c r="B188" s="1" t="s">
        <v>10996</v>
      </c>
      <c r="C188" s="1" t="s">
        <v>7</v>
      </c>
      <c r="D188" s="1"/>
      <c r="E188" s="1"/>
      <c r="F188" s="9"/>
    </row>
    <row r="189" spans="1:6" x14ac:dyDescent="0.25">
      <c r="A189" s="8" t="s">
        <v>10997</v>
      </c>
      <c r="B189" s="1" t="s">
        <v>10998</v>
      </c>
      <c r="C189" s="1" t="s">
        <v>7</v>
      </c>
      <c r="D189" s="1"/>
      <c r="E189" s="1"/>
      <c r="F189" s="9"/>
    </row>
    <row r="190" spans="1:6" x14ac:dyDescent="0.25">
      <c r="A190" s="8" t="s">
        <v>10999</v>
      </c>
      <c r="B190" s="1" t="s">
        <v>11000</v>
      </c>
      <c r="C190" s="1" t="s">
        <v>7</v>
      </c>
      <c r="D190" s="1"/>
      <c r="E190" s="1"/>
      <c r="F190" s="9"/>
    </row>
    <row r="191" spans="1:6" x14ac:dyDescent="0.25">
      <c r="A191" s="8" t="s">
        <v>11001</v>
      </c>
      <c r="B191" s="1" t="s">
        <v>11002</v>
      </c>
      <c r="C191" s="1" t="s">
        <v>27</v>
      </c>
      <c r="D191" s="1"/>
      <c r="E191" s="1"/>
      <c r="F191" s="9"/>
    </row>
    <row r="192" spans="1:6" x14ac:dyDescent="0.25">
      <c r="A192" s="8" t="s">
        <v>11003</v>
      </c>
      <c r="B192" s="1" t="s">
        <v>11004</v>
      </c>
      <c r="C192" s="1" t="s">
        <v>7</v>
      </c>
      <c r="D192" s="1"/>
      <c r="E192" s="1"/>
      <c r="F192" s="9"/>
    </row>
    <row r="193" spans="1:6" x14ac:dyDescent="0.25">
      <c r="A193" s="8" t="s">
        <v>11005</v>
      </c>
      <c r="B193" s="1" t="s">
        <v>11006</v>
      </c>
      <c r="C193" s="1" t="s">
        <v>7</v>
      </c>
      <c r="D193" s="1"/>
      <c r="E193" s="1"/>
      <c r="F193" s="9"/>
    </row>
    <row r="194" spans="1:6" x14ac:dyDescent="0.25">
      <c r="A194" s="8" t="s">
        <v>11007</v>
      </c>
      <c r="B194" s="1" t="s">
        <v>11008</v>
      </c>
      <c r="C194" s="1" t="s">
        <v>7</v>
      </c>
      <c r="D194" s="1"/>
      <c r="E194" s="1"/>
      <c r="F194" s="9"/>
    </row>
    <row r="195" spans="1:6" x14ac:dyDescent="0.25">
      <c r="A195" s="8" t="s">
        <v>11009</v>
      </c>
      <c r="B195" s="1" t="s">
        <v>11010</v>
      </c>
      <c r="C195" s="1" t="s">
        <v>7</v>
      </c>
      <c r="D195" s="1"/>
      <c r="E195" s="1"/>
      <c r="F195" s="9"/>
    </row>
    <row r="196" spans="1:6" x14ac:dyDescent="0.25">
      <c r="A196" s="8" t="s">
        <v>11011</v>
      </c>
      <c r="B196" s="1" t="s">
        <v>11012</v>
      </c>
      <c r="C196" s="1" t="s">
        <v>4</v>
      </c>
      <c r="D196" s="1"/>
      <c r="E196" s="1"/>
      <c r="F196" s="9"/>
    </row>
    <row r="197" spans="1:6" x14ac:dyDescent="0.25">
      <c r="A197" s="8" t="s">
        <v>11013</v>
      </c>
      <c r="B197" s="1" t="s">
        <v>11014</v>
      </c>
      <c r="C197" s="1" t="s">
        <v>27</v>
      </c>
      <c r="D197" s="1"/>
      <c r="E197" s="1"/>
      <c r="F197" s="9"/>
    </row>
    <row r="198" spans="1:6" x14ac:dyDescent="0.25">
      <c r="A198" s="8" t="s">
        <v>11015</v>
      </c>
      <c r="B198" s="1" t="s">
        <v>11016</v>
      </c>
      <c r="C198" s="1" t="s">
        <v>7</v>
      </c>
      <c r="D198" s="1"/>
      <c r="E198" s="1"/>
      <c r="F198" s="9"/>
    </row>
    <row r="199" spans="1:6" x14ac:dyDescent="0.25">
      <c r="A199" s="8" t="s">
        <v>11017</v>
      </c>
      <c r="B199" s="1" t="s">
        <v>11018</v>
      </c>
      <c r="C199" s="1" t="s">
        <v>7</v>
      </c>
      <c r="D199" s="1"/>
      <c r="E199" s="1"/>
      <c r="F199" s="9"/>
    </row>
    <row r="200" spans="1:6" x14ac:dyDescent="0.25">
      <c r="A200" s="8" t="s">
        <v>11019</v>
      </c>
      <c r="B200" s="1" t="s">
        <v>939</v>
      </c>
      <c r="C200" s="1" t="s">
        <v>7</v>
      </c>
      <c r="D200" s="1"/>
      <c r="E200" s="1"/>
      <c r="F200" s="9"/>
    </row>
    <row r="201" spans="1:6" x14ac:dyDescent="0.25">
      <c r="A201" s="8" t="s">
        <v>11020</v>
      </c>
      <c r="B201" s="1" t="s">
        <v>11021</v>
      </c>
      <c r="C201" s="1" t="s">
        <v>7</v>
      </c>
      <c r="D201" s="1"/>
      <c r="E201" s="1"/>
      <c r="F201" s="9"/>
    </row>
    <row r="202" spans="1:6" x14ac:dyDescent="0.25">
      <c r="A202" s="8" t="s">
        <v>11022</v>
      </c>
      <c r="B202" s="1" t="s">
        <v>11023</v>
      </c>
      <c r="C202" s="1" t="s">
        <v>27</v>
      </c>
      <c r="D202" s="1"/>
      <c r="E202" s="1"/>
      <c r="F202" s="9"/>
    </row>
    <row r="203" spans="1:6" x14ac:dyDescent="0.25">
      <c r="A203" s="8" t="s">
        <v>11024</v>
      </c>
      <c r="B203" s="1" t="s">
        <v>11025</v>
      </c>
      <c r="C203" s="1" t="s">
        <v>14</v>
      </c>
      <c r="D203" s="1"/>
      <c r="E203" s="1"/>
      <c r="F203" s="9"/>
    </row>
    <row r="204" spans="1:6" x14ac:dyDescent="0.25">
      <c r="A204" s="8" t="s">
        <v>11026</v>
      </c>
      <c r="B204" s="1" t="s">
        <v>11027</v>
      </c>
      <c r="C204" s="1" t="s">
        <v>27</v>
      </c>
      <c r="D204" s="1"/>
      <c r="E204" s="1"/>
      <c r="F204" s="9"/>
    </row>
    <row r="205" spans="1:6" x14ac:dyDescent="0.25">
      <c r="A205" s="8" t="s">
        <v>11028</v>
      </c>
      <c r="B205" s="1" t="s">
        <v>11029</v>
      </c>
      <c r="C205" s="1" t="s">
        <v>27</v>
      </c>
      <c r="D205" s="1"/>
      <c r="E205" s="1"/>
      <c r="F205" s="9"/>
    </row>
    <row r="206" spans="1:6" x14ac:dyDescent="0.25">
      <c r="A206" s="8" t="s">
        <v>11030</v>
      </c>
      <c r="B206" s="1" t="s">
        <v>11031</v>
      </c>
      <c r="C206" s="1" t="s">
        <v>7</v>
      </c>
      <c r="D206" s="1"/>
      <c r="E206" s="1"/>
      <c r="F206" s="9"/>
    </row>
    <row r="207" spans="1:6" x14ac:dyDescent="0.25">
      <c r="A207" s="8" t="s">
        <v>11032</v>
      </c>
      <c r="B207" s="1" t="s">
        <v>11033</v>
      </c>
      <c r="C207" s="1" t="s">
        <v>7</v>
      </c>
      <c r="D207" s="1"/>
      <c r="E207" s="1"/>
      <c r="F207" s="9"/>
    </row>
    <row r="208" spans="1:6" x14ac:dyDescent="0.25">
      <c r="A208" s="8" t="s">
        <v>11034</v>
      </c>
      <c r="B208" s="1" t="s">
        <v>11035</v>
      </c>
      <c r="C208" s="1" t="s">
        <v>7</v>
      </c>
      <c r="D208" s="1"/>
      <c r="E208" s="1"/>
      <c r="F208" s="9"/>
    </row>
    <row r="209" spans="1:6" x14ac:dyDescent="0.25">
      <c r="A209" s="8" t="s">
        <v>11036</v>
      </c>
      <c r="B209" s="1" t="s">
        <v>11037</v>
      </c>
      <c r="C209" s="1" t="s">
        <v>7</v>
      </c>
      <c r="D209" s="1"/>
      <c r="E209" s="1"/>
      <c r="F209" s="9"/>
    </row>
    <row r="210" spans="1:6" x14ac:dyDescent="0.25">
      <c r="A210" s="8" t="s">
        <v>11038</v>
      </c>
      <c r="B210" s="1" t="s">
        <v>11039</v>
      </c>
      <c r="C210" s="1" t="s">
        <v>7</v>
      </c>
      <c r="D210" s="1"/>
      <c r="E210" s="1"/>
      <c r="F210" s="9"/>
    </row>
    <row r="211" spans="1:6" x14ac:dyDescent="0.25">
      <c r="A211" s="8" t="s">
        <v>11040</v>
      </c>
      <c r="B211" s="1" t="s">
        <v>11041</v>
      </c>
      <c r="C211" s="1" t="s">
        <v>7</v>
      </c>
      <c r="D211" s="1"/>
      <c r="E211" s="1"/>
      <c r="F211" s="9"/>
    </row>
    <row r="212" spans="1:6" x14ac:dyDescent="0.25">
      <c r="A212" s="8" t="s">
        <v>11042</v>
      </c>
      <c r="B212" s="1" t="s">
        <v>11043</v>
      </c>
      <c r="C212" s="1" t="s">
        <v>7</v>
      </c>
      <c r="D212" s="1"/>
      <c r="E212" s="1"/>
      <c r="F212" s="9"/>
    </row>
    <row r="213" spans="1:6" x14ac:dyDescent="0.25">
      <c r="A213" s="8" t="s">
        <v>11044</v>
      </c>
      <c r="B213" s="1" t="s">
        <v>11045</v>
      </c>
      <c r="C213" s="1" t="s">
        <v>7</v>
      </c>
      <c r="D213" s="1"/>
      <c r="E213" s="1"/>
      <c r="F213" s="9"/>
    </row>
    <row r="214" spans="1:6" x14ac:dyDescent="0.25">
      <c r="A214" s="8" t="s">
        <v>11046</v>
      </c>
      <c r="B214" s="1" t="s">
        <v>11047</v>
      </c>
      <c r="C214" s="1" t="s">
        <v>7</v>
      </c>
      <c r="D214" s="1"/>
      <c r="E214" s="1"/>
      <c r="F214" s="9"/>
    </row>
    <row r="215" spans="1:6" x14ac:dyDescent="0.25">
      <c r="A215" s="8" t="s">
        <v>11048</v>
      </c>
      <c r="B215" s="1" t="s">
        <v>11049</v>
      </c>
      <c r="C215" s="1" t="s">
        <v>14</v>
      </c>
      <c r="D215" s="1"/>
      <c r="E215" s="1"/>
      <c r="F215" s="9"/>
    </row>
    <row r="216" spans="1:6" x14ac:dyDescent="0.25">
      <c r="A216" s="8" t="s">
        <v>11050</v>
      </c>
      <c r="B216" s="1" t="s">
        <v>11051</v>
      </c>
      <c r="C216" s="1" t="s">
        <v>7</v>
      </c>
      <c r="D216" s="1"/>
      <c r="E216" s="1"/>
      <c r="F216" s="9"/>
    </row>
    <row r="217" spans="1:6" x14ac:dyDescent="0.25">
      <c r="A217" s="8" t="s">
        <v>11052</v>
      </c>
      <c r="B217" s="1" t="s">
        <v>11053</v>
      </c>
      <c r="C217" s="1" t="s">
        <v>7</v>
      </c>
      <c r="D217" s="1"/>
      <c r="E217" s="1"/>
      <c r="F217" s="9"/>
    </row>
    <row r="218" spans="1:6" x14ac:dyDescent="0.25">
      <c r="A218" s="8" t="s">
        <v>11054</v>
      </c>
      <c r="B218" s="1" t="s">
        <v>11055</v>
      </c>
      <c r="C218" s="1" t="s">
        <v>7</v>
      </c>
      <c r="D218" s="1"/>
      <c r="E218" s="1"/>
      <c r="F218" s="9"/>
    </row>
    <row r="219" spans="1:6" x14ac:dyDescent="0.25">
      <c r="A219" s="8" t="s">
        <v>11056</v>
      </c>
      <c r="B219" s="1" t="s">
        <v>11057</v>
      </c>
      <c r="C219" s="1" t="s">
        <v>7</v>
      </c>
      <c r="D219" s="1"/>
      <c r="E219" s="1"/>
      <c r="F219" s="9"/>
    </row>
    <row r="220" spans="1:6" x14ac:dyDescent="0.25">
      <c r="A220" s="8" t="s">
        <v>11058</v>
      </c>
      <c r="B220" s="1" t="s">
        <v>11059</v>
      </c>
      <c r="C220" s="1" t="s">
        <v>7</v>
      </c>
      <c r="D220" s="1"/>
      <c r="E220" s="1"/>
      <c r="F220" s="9"/>
    </row>
    <row r="221" spans="1:6" x14ac:dyDescent="0.25">
      <c r="A221" s="8" t="s">
        <v>11060</v>
      </c>
      <c r="B221" s="1" t="s">
        <v>11061</v>
      </c>
      <c r="C221" s="1" t="s">
        <v>7</v>
      </c>
      <c r="D221" s="1"/>
      <c r="E221" s="1"/>
      <c r="F221" s="9"/>
    </row>
    <row r="222" spans="1:6" x14ac:dyDescent="0.25">
      <c r="A222" s="8" t="s">
        <v>11062</v>
      </c>
      <c r="B222" s="1" t="s">
        <v>11063</v>
      </c>
      <c r="C222" s="1" t="s">
        <v>7</v>
      </c>
      <c r="D222" s="1"/>
      <c r="E222" s="1"/>
      <c r="F222" s="9"/>
    </row>
    <row r="223" spans="1:6" x14ac:dyDescent="0.25">
      <c r="A223" s="8" t="s">
        <v>11064</v>
      </c>
      <c r="B223" s="1" t="s">
        <v>11065</v>
      </c>
      <c r="C223" s="1" t="s">
        <v>7</v>
      </c>
      <c r="D223" s="1"/>
      <c r="E223" s="1"/>
      <c r="F223" s="9"/>
    </row>
    <row r="224" spans="1:6" x14ac:dyDescent="0.25">
      <c r="A224" s="8" t="s">
        <v>11066</v>
      </c>
      <c r="B224" s="1" t="s">
        <v>11067</v>
      </c>
      <c r="C224" s="1" t="s">
        <v>7</v>
      </c>
      <c r="D224" s="1"/>
      <c r="E224" s="1"/>
      <c r="F224" s="9"/>
    </row>
    <row r="225" spans="1:6" x14ac:dyDescent="0.25">
      <c r="A225" s="8" t="s">
        <v>11068</v>
      </c>
      <c r="B225" s="1" t="s">
        <v>11069</v>
      </c>
      <c r="C225" s="1" t="s">
        <v>7</v>
      </c>
      <c r="D225" s="1"/>
      <c r="E225" s="1"/>
      <c r="F225" s="9"/>
    </row>
    <row r="226" spans="1:6" x14ac:dyDescent="0.25">
      <c r="A226" s="8" t="s">
        <v>11070</v>
      </c>
      <c r="B226" s="1" t="s">
        <v>11071</v>
      </c>
      <c r="C226" s="1" t="s">
        <v>7</v>
      </c>
      <c r="D226" s="1"/>
      <c r="E226" s="1"/>
      <c r="F226" s="9"/>
    </row>
    <row r="227" spans="1:6" x14ac:dyDescent="0.25">
      <c r="A227" s="8" t="s">
        <v>11072</v>
      </c>
      <c r="B227" s="1" t="s">
        <v>11073</v>
      </c>
      <c r="C227" s="1" t="s">
        <v>7</v>
      </c>
      <c r="D227" s="1"/>
      <c r="E227" s="1"/>
      <c r="F227" s="9"/>
    </row>
    <row r="228" spans="1:6" x14ac:dyDescent="0.25">
      <c r="A228" s="8" t="s">
        <v>11074</v>
      </c>
      <c r="B228" s="1" t="s">
        <v>11075</v>
      </c>
      <c r="C228" s="1" t="s">
        <v>7</v>
      </c>
      <c r="D228" s="1"/>
      <c r="E228" s="1"/>
      <c r="F228" s="9"/>
    </row>
    <row r="229" spans="1:6" x14ac:dyDescent="0.25">
      <c r="A229" s="8" t="s">
        <v>11076</v>
      </c>
      <c r="B229" s="1" t="s">
        <v>11077</v>
      </c>
      <c r="C229" s="1" t="s">
        <v>4</v>
      </c>
      <c r="D229" s="1"/>
      <c r="E229" s="1"/>
      <c r="F229" s="9"/>
    </row>
    <row r="230" spans="1:6" x14ac:dyDescent="0.25">
      <c r="A230" s="8" t="s">
        <v>11078</v>
      </c>
      <c r="B230" s="1" t="s">
        <v>11079</v>
      </c>
      <c r="C230" s="1" t="s">
        <v>7</v>
      </c>
      <c r="D230" s="1"/>
      <c r="E230" s="1"/>
      <c r="F230" s="9"/>
    </row>
    <row r="231" spans="1:6" x14ac:dyDescent="0.25">
      <c r="A231" s="8" t="s">
        <v>11080</v>
      </c>
      <c r="B231" s="1" t="s">
        <v>11081</v>
      </c>
      <c r="C231" s="1" t="s">
        <v>7</v>
      </c>
      <c r="D231" s="1"/>
      <c r="E231" s="1"/>
      <c r="F231" s="9"/>
    </row>
    <row r="232" spans="1:6" x14ac:dyDescent="0.25">
      <c r="A232" s="8" t="s">
        <v>11082</v>
      </c>
      <c r="B232" s="1" t="s">
        <v>11083</v>
      </c>
      <c r="C232" s="1" t="s">
        <v>7</v>
      </c>
      <c r="D232" s="1"/>
      <c r="E232" s="1"/>
      <c r="F232" s="9"/>
    </row>
    <row r="233" spans="1:6" x14ac:dyDescent="0.25">
      <c r="A233" s="8" t="s">
        <v>11084</v>
      </c>
      <c r="B233" s="1" t="s">
        <v>11085</v>
      </c>
      <c r="C233" s="1" t="s">
        <v>7</v>
      </c>
      <c r="D233" s="1"/>
      <c r="E233" s="1"/>
      <c r="F233" s="9"/>
    </row>
    <row r="234" spans="1:6" x14ac:dyDescent="0.25">
      <c r="A234" s="8" t="s">
        <v>11086</v>
      </c>
      <c r="B234" s="1" t="s">
        <v>11087</v>
      </c>
      <c r="C234" s="1" t="s">
        <v>7</v>
      </c>
      <c r="D234" s="1"/>
      <c r="E234" s="1"/>
      <c r="F234" s="9"/>
    </row>
    <row r="235" spans="1:6" x14ac:dyDescent="0.25">
      <c r="A235" s="8" t="s">
        <v>11088</v>
      </c>
      <c r="B235" s="1" t="s">
        <v>11089</v>
      </c>
      <c r="C235" s="1" t="s">
        <v>7</v>
      </c>
      <c r="D235" s="1"/>
      <c r="E235" s="1"/>
      <c r="F235" s="9"/>
    </row>
    <row r="236" spans="1:6" x14ac:dyDescent="0.25">
      <c r="A236" s="8" t="s">
        <v>11090</v>
      </c>
      <c r="B236" s="1" t="s">
        <v>11091</v>
      </c>
      <c r="C236" s="1" t="s">
        <v>7</v>
      </c>
      <c r="D236" s="1"/>
      <c r="E236" s="1"/>
      <c r="F236" s="9"/>
    </row>
    <row r="237" spans="1:6" x14ac:dyDescent="0.25">
      <c r="A237" s="8" t="s">
        <v>11092</v>
      </c>
      <c r="B237" s="1" t="s">
        <v>11093</v>
      </c>
      <c r="C237" s="1" t="s">
        <v>7</v>
      </c>
      <c r="D237" s="1"/>
      <c r="E237" s="1"/>
      <c r="F237" s="9"/>
    </row>
    <row r="238" spans="1:6" x14ac:dyDescent="0.25">
      <c r="A238" s="8" t="s">
        <v>11094</v>
      </c>
      <c r="B238" s="1" t="s">
        <v>11095</v>
      </c>
      <c r="C238" s="1" t="s">
        <v>7</v>
      </c>
      <c r="D238" s="1"/>
      <c r="E238" s="1"/>
      <c r="F238" s="9"/>
    </row>
    <row r="239" spans="1:6" x14ac:dyDescent="0.25">
      <c r="A239" s="8" t="s">
        <v>11096</v>
      </c>
      <c r="B239" s="1" t="s">
        <v>11097</v>
      </c>
      <c r="C239" s="1" t="s">
        <v>7</v>
      </c>
      <c r="D239" s="1"/>
      <c r="E239" s="1"/>
      <c r="F239" s="9"/>
    </row>
    <row r="240" spans="1:6" x14ac:dyDescent="0.25">
      <c r="A240" s="8" t="s">
        <v>11098</v>
      </c>
      <c r="B240" s="1" t="s">
        <v>11099</v>
      </c>
      <c r="C240" s="1" t="s">
        <v>7</v>
      </c>
      <c r="D240" s="1"/>
      <c r="E240" s="1"/>
      <c r="F240" s="9"/>
    </row>
    <row r="241" spans="1:6" x14ac:dyDescent="0.25">
      <c r="A241" s="8" t="s">
        <v>11100</v>
      </c>
      <c r="B241" s="1" t="s">
        <v>11101</v>
      </c>
      <c r="C241" s="1" t="s">
        <v>7</v>
      </c>
      <c r="D241" s="1"/>
      <c r="E241" s="1"/>
      <c r="F241" s="9"/>
    </row>
    <row r="242" spans="1:6" x14ac:dyDescent="0.25">
      <c r="A242" s="8" t="s">
        <v>11102</v>
      </c>
      <c r="B242" s="1" t="s">
        <v>11103</v>
      </c>
      <c r="C242" s="1" t="s">
        <v>7</v>
      </c>
      <c r="D242" s="1"/>
      <c r="E242" s="1"/>
      <c r="F242" s="9"/>
    </row>
    <row r="243" spans="1:6" x14ac:dyDescent="0.25">
      <c r="A243" s="8" t="s">
        <v>11104</v>
      </c>
      <c r="B243" s="1" t="s">
        <v>11105</v>
      </c>
      <c r="C243" s="1" t="s">
        <v>27</v>
      </c>
      <c r="D243" s="1"/>
      <c r="E243" s="1"/>
      <c r="F243" s="9"/>
    </row>
    <row r="244" spans="1:6" x14ac:dyDescent="0.25">
      <c r="A244" s="8" t="s">
        <v>11106</v>
      </c>
      <c r="B244" s="1" t="s">
        <v>11107</v>
      </c>
      <c r="C244" s="1" t="s">
        <v>7</v>
      </c>
      <c r="D244" s="1"/>
      <c r="E244" s="1"/>
      <c r="F244" s="9"/>
    </row>
    <row r="245" spans="1:6" x14ac:dyDescent="0.25">
      <c r="A245" s="8" t="s">
        <v>11108</v>
      </c>
      <c r="B245" s="1" t="s">
        <v>11109</v>
      </c>
      <c r="C245" s="1" t="s">
        <v>4</v>
      </c>
      <c r="D245" s="1"/>
      <c r="E245" s="1"/>
      <c r="F245" s="9"/>
    </row>
    <row r="246" spans="1:6" x14ac:dyDescent="0.25">
      <c r="A246" s="8" t="s">
        <v>11110</v>
      </c>
      <c r="B246" s="1" t="s">
        <v>11111</v>
      </c>
      <c r="C246" s="1" t="s">
        <v>4</v>
      </c>
      <c r="D246" s="1"/>
      <c r="E246" s="1"/>
      <c r="F246" s="9"/>
    </row>
    <row r="247" spans="1:6" x14ac:dyDescent="0.25">
      <c r="A247" s="8" t="s">
        <v>11112</v>
      </c>
      <c r="B247" s="1" t="s">
        <v>11113</v>
      </c>
      <c r="C247" s="1" t="s">
        <v>7</v>
      </c>
      <c r="D247" s="1"/>
      <c r="E247" s="1"/>
      <c r="F247" s="9"/>
    </row>
    <row r="248" spans="1:6" x14ac:dyDescent="0.25">
      <c r="A248" s="8" t="s">
        <v>11114</v>
      </c>
      <c r="B248" s="1" t="s">
        <v>11115</v>
      </c>
      <c r="C248" s="1" t="s">
        <v>7</v>
      </c>
      <c r="D248" s="1"/>
      <c r="E248" s="1"/>
      <c r="F248" s="9"/>
    </row>
    <row r="249" spans="1:6" x14ac:dyDescent="0.25">
      <c r="A249" s="8" t="s">
        <v>11116</v>
      </c>
      <c r="B249" s="1" t="s">
        <v>11117</v>
      </c>
      <c r="C249" s="1" t="s">
        <v>7</v>
      </c>
      <c r="D249" s="1"/>
      <c r="E249" s="1"/>
      <c r="F249" s="9"/>
    </row>
    <row r="250" spans="1:6" x14ac:dyDescent="0.25">
      <c r="A250" s="8" t="s">
        <v>11118</v>
      </c>
      <c r="B250" s="1" t="s">
        <v>11119</v>
      </c>
      <c r="C250" s="1" t="s">
        <v>7</v>
      </c>
      <c r="D250" s="1"/>
      <c r="E250" s="1"/>
      <c r="F250" s="9"/>
    </row>
    <row r="251" spans="1:6" ht="15.75" thickBot="1" x14ac:dyDescent="0.3">
      <c r="A251" s="10" t="s">
        <v>11120</v>
      </c>
      <c r="B251" s="11" t="s">
        <v>11121</v>
      </c>
      <c r="C251" s="11" t="s">
        <v>7</v>
      </c>
      <c r="D251" s="11"/>
      <c r="E251" s="11"/>
      <c r="F251" s="12"/>
    </row>
    <row r="252" spans="1:6" x14ac:dyDescent="0.25">
      <c r="A252" s="13" t="s">
        <v>11122</v>
      </c>
      <c r="B252" s="2" t="s">
        <v>11123</v>
      </c>
      <c r="C252" s="2" t="s">
        <v>7</v>
      </c>
      <c r="D252" s="2"/>
      <c r="E252" s="2"/>
      <c r="F252" s="14"/>
    </row>
    <row r="253" spans="1:6" x14ac:dyDescent="0.25">
      <c r="A253" s="8" t="s">
        <v>11124</v>
      </c>
      <c r="B253" s="1" t="s">
        <v>1845</v>
      </c>
      <c r="C253" s="1" t="s">
        <v>7</v>
      </c>
      <c r="D253" s="1"/>
      <c r="E253" s="1"/>
      <c r="F253" s="9"/>
    </row>
    <row r="254" spans="1:6" x14ac:dyDescent="0.25">
      <c r="A254" s="8" t="s">
        <v>11125</v>
      </c>
      <c r="B254" s="1" t="s">
        <v>1847</v>
      </c>
      <c r="C254" s="1" t="s">
        <v>7</v>
      </c>
      <c r="D254" s="1"/>
      <c r="E254" s="1"/>
      <c r="F254" s="9"/>
    </row>
    <row r="255" spans="1:6" x14ac:dyDescent="0.25">
      <c r="A255" s="8" t="s">
        <v>11126</v>
      </c>
      <c r="B255" s="1" t="s">
        <v>11127</v>
      </c>
      <c r="C255" s="1" t="s">
        <v>27</v>
      </c>
      <c r="D255" s="1"/>
      <c r="E255" s="1"/>
      <c r="F255" s="9"/>
    </row>
    <row r="256" spans="1:6" x14ac:dyDescent="0.25">
      <c r="A256" s="8" t="s">
        <v>11128</v>
      </c>
      <c r="B256" s="1" t="s">
        <v>1851</v>
      </c>
      <c r="C256" s="1" t="s">
        <v>27</v>
      </c>
      <c r="D256" s="1"/>
      <c r="E256" s="1"/>
      <c r="F256" s="9"/>
    </row>
    <row r="257" spans="1:6" x14ac:dyDescent="0.25">
      <c r="A257" s="8" t="s">
        <v>11129</v>
      </c>
      <c r="B257" s="1" t="s">
        <v>1853</v>
      </c>
      <c r="C257" s="1" t="s">
        <v>14</v>
      </c>
      <c r="D257" s="1"/>
      <c r="E257" s="1"/>
      <c r="F257" s="9"/>
    </row>
    <row r="258" spans="1:6" x14ac:dyDescent="0.25">
      <c r="A258" s="8" t="s">
        <v>11130</v>
      </c>
      <c r="B258" s="1" t="s">
        <v>11131</v>
      </c>
      <c r="C258" s="1" t="s">
        <v>7</v>
      </c>
      <c r="D258" s="1"/>
      <c r="E258" s="1"/>
      <c r="F258" s="9"/>
    </row>
    <row r="259" spans="1:6" x14ac:dyDescent="0.25">
      <c r="A259" s="8" t="s">
        <v>11132</v>
      </c>
      <c r="B259" s="1" t="s">
        <v>11133</v>
      </c>
      <c r="C259" s="1" t="s">
        <v>7</v>
      </c>
      <c r="D259" s="1"/>
      <c r="E259" s="1"/>
      <c r="F259" s="9"/>
    </row>
    <row r="260" spans="1:6" x14ac:dyDescent="0.25">
      <c r="A260" s="8" t="s">
        <v>11134</v>
      </c>
      <c r="B260" s="1" t="s">
        <v>11135</v>
      </c>
      <c r="C260" s="1" t="s">
        <v>7</v>
      </c>
      <c r="D260" s="1"/>
      <c r="E260" s="1"/>
      <c r="F260" s="9"/>
    </row>
    <row r="261" spans="1:6" x14ac:dyDescent="0.25">
      <c r="A261" s="8" t="s">
        <v>11136</v>
      </c>
      <c r="B261" s="1" t="s">
        <v>11137</v>
      </c>
      <c r="C261" s="1" t="s">
        <v>7</v>
      </c>
      <c r="D261" s="1"/>
      <c r="E261" s="1"/>
      <c r="F261" s="9"/>
    </row>
    <row r="262" spans="1:6" x14ac:dyDescent="0.25">
      <c r="A262" s="8" t="s">
        <v>11138</v>
      </c>
      <c r="B262" s="1" t="s">
        <v>11139</v>
      </c>
      <c r="C262" s="1" t="s">
        <v>7</v>
      </c>
      <c r="D262" s="1"/>
      <c r="E262" s="1"/>
      <c r="F262" s="9"/>
    </row>
    <row r="263" spans="1:6" x14ac:dyDescent="0.25">
      <c r="A263" s="8" t="s">
        <v>11140</v>
      </c>
      <c r="B263" s="1" t="s">
        <v>11141</v>
      </c>
      <c r="C263" s="1" t="s">
        <v>7</v>
      </c>
      <c r="D263" s="1"/>
      <c r="E263" s="1"/>
      <c r="F263" s="9"/>
    </row>
    <row r="264" spans="1:6" x14ac:dyDescent="0.25">
      <c r="A264" s="8" t="s">
        <v>11142</v>
      </c>
      <c r="B264" s="1" t="s">
        <v>11143</v>
      </c>
      <c r="C264" s="1" t="s">
        <v>27</v>
      </c>
      <c r="D264" s="1"/>
      <c r="E264" s="1"/>
      <c r="F264" s="9"/>
    </row>
    <row r="265" spans="1:6" x14ac:dyDescent="0.25">
      <c r="A265" s="8" t="s">
        <v>11144</v>
      </c>
      <c r="B265" s="1" t="s">
        <v>11145</v>
      </c>
      <c r="C265" s="1" t="s">
        <v>7</v>
      </c>
      <c r="D265" s="1"/>
      <c r="E265" s="1"/>
      <c r="F265" s="9"/>
    </row>
    <row r="266" spans="1:6" x14ac:dyDescent="0.25">
      <c r="A266" s="8" t="s">
        <v>11146</v>
      </c>
      <c r="B266" s="1" t="s">
        <v>11147</v>
      </c>
      <c r="C266" s="1" t="s">
        <v>7</v>
      </c>
      <c r="D266" s="1"/>
      <c r="E266" s="1"/>
      <c r="F266" s="9"/>
    </row>
    <row r="267" spans="1:6" x14ac:dyDescent="0.25">
      <c r="A267" s="8" t="s">
        <v>11148</v>
      </c>
      <c r="B267" s="1" t="s">
        <v>11149</v>
      </c>
      <c r="C267" s="1" t="s">
        <v>7</v>
      </c>
      <c r="D267" s="1"/>
      <c r="E267" s="1"/>
      <c r="F267" s="9"/>
    </row>
    <row r="268" spans="1:6" x14ac:dyDescent="0.25">
      <c r="A268" s="8" t="s">
        <v>11150</v>
      </c>
      <c r="B268" s="1" t="s">
        <v>11151</v>
      </c>
      <c r="C268" s="1" t="s">
        <v>14</v>
      </c>
      <c r="D268" s="1"/>
      <c r="E268" s="1"/>
      <c r="F268" s="9"/>
    </row>
    <row r="269" spans="1:6" x14ac:dyDescent="0.25">
      <c r="A269" s="8" t="s">
        <v>11152</v>
      </c>
      <c r="B269" s="1" t="s">
        <v>11153</v>
      </c>
      <c r="C269" s="1" t="s">
        <v>7</v>
      </c>
      <c r="D269" s="1"/>
      <c r="E269" s="1"/>
      <c r="F269" s="9"/>
    </row>
    <row r="270" spans="1:6" x14ac:dyDescent="0.25">
      <c r="A270" s="8" t="s">
        <v>11154</v>
      </c>
      <c r="B270" s="1" t="s">
        <v>11155</v>
      </c>
      <c r="C270" s="1" t="s">
        <v>7</v>
      </c>
      <c r="D270" s="1"/>
      <c r="E270" s="1"/>
      <c r="F270" s="9"/>
    </row>
    <row r="271" spans="1:6" x14ac:dyDescent="0.25">
      <c r="A271" s="8" t="s">
        <v>11156</v>
      </c>
      <c r="B271" s="1" t="s">
        <v>11157</v>
      </c>
      <c r="C271" s="1" t="s">
        <v>7</v>
      </c>
      <c r="D271" s="1"/>
      <c r="E271" s="1"/>
      <c r="F271" s="9"/>
    </row>
    <row r="272" spans="1:6" x14ac:dyDescent="0.25">
      <c r="A272" s="8" t="s">
        <v>11158</v>
      </c>
      <c r="B272" s="1" t="s">
        <v>11159</v>
      </c>
      <c r="C272" s="1" t="s">
        <v>7</v>
      </c>
      <c r="D272" s="1"/>
      <c r="E272" s="1"/>
      <c r="F272" s="9"/>
    </row>
    <row r="273" spans="1:6" x14ac:dyDescent="0.25">
      <c r="A273" s="8" t="s">
        <v>11160</v>
      </c>
      <c r="B273" s="1" t="s">
        <v>11161</v>
      </c>
      <c r="C273" s="1" t="s">
        <v>7</v>
      </c>
      <c r="D273" s="1"/>
      <c r="E273" s="1"/>
      <c r="F273" s="9"/>
    </row>
    <row r="274" spans="1:6" x14ac:dyDescent="0.25">
      <c r="A274" s="8" t="s">
        <v>11162</v>
      </c>
      <c r="B274" s="1" t="s">
        <v>11163</v>
      </c>
      <c r="C274" s="1" t="s">
        <v>7</v>
      </c>
      <c r="D274" s="1"/>
      <c r="E274" s="1"/>
      <c r="F274" s="9"/>
    </row>
    <row r="275" spans="1:6" x14ac:dyDescent="0.25">
      <c r="A275" s="8" t="s">
        <v>11164</v>
      </c>
      <c r="B275" s="1" t="s">
        <v>11165</v>
      </c>
      <c r="C275" s="1" t="s">
        <v>27</v>
      </c>
      <c r="D275" s="1"/>
      <c r="E275" s="1"/>
      <c r="F275" s="9"/>
    </row>
    <row r="276" spans="1:6" x14ac:dyDescent="0.25">
      <c r="A276" s="8" t="s">
        <v>11166</v>
      </c>
      <c r="B276" s="1" t="s">
        <v>11167</v>
      </c>
      <c r="C276" s="1" t="s">
        <v>7</v>
      </c>
      <c r="D276" s="1"/>
      <c r="E276" s="1"/>
      <c r="F276" s="9"/>
    </row>
    <row r="277" spans="1:6" x14ac:dyDescent="0.25">
      <c r="A277" s="8" t="s">
        <v>11168</v>
      </c>
      <c r="B277" s="1" t="s">
        <v>11169</v>
      </c>
      <c r="C277" s="1" t="s">
        <v>27</v>
      </c>
      <c r="D277" s="1"/>
      <c r="E277" s="1"/>
      <c r="F277" s="9"/>
    </row>
    <row r="278" spans="1:6" x14ac:dyDescent="0.25">
      <c r="A278" s="8" t="s">
        <v>11170</v>
      </c>
      <c r="B278" s="1" t="s">
        <v>11171</v>
      </c>
      <c r="C278" s="1" t="s">
        <v>7</v>
      </c>
      <c r="D278" s="1"/>
      <c r="E278" s="1"/>
      <c r="F278" s="9"/>
    </row>
    <row r="279" spans="1:6" x14ac:dyDescent="0.25">
      <c r="A279" s="8" t="s">
        <v>11172</v>
      </c>
      <c r="B279" s="1" t="s">
        <v>11173</v>
      </c>
      <c r="C279" s="1" t="s">
        <v>7</v>
      </c>
      <c r="D279" s="1"/>
      <c r="E279" s="1"/>
      <c r="F279" s="9"/>
    </row>
    <row r="280" spans="1:6" x14ac:dyDescent="0.25">
      <c r="A280" s="8" t="s">
        <v>11174</v>
      </c>
      <c r="B280" s="1" t="s">
        <v>11175</v>
      </c>
      <c r="C280" s="1" t="s">
        <v>7</v>
      </c>
      <c r="D280" s="1"/>
      <c r="E280" s="1"/>
      <c r="F280" s="9"/>
    </row>
    <row r="281" spans="1:6" x14ac:dyDescent="0.25">
      <c r="A281" s="8" t="s">
        <v>11176</v>
      </c>
      <c r="B281" s="1" t="s">
        <v>11177</v>
      </c>
      <c r="C281" s="1" t="s">
        <v>7</v>
      </c>
      <c r="D281" s="1"/>
      <c r="E281" s="1"/>
      <c r="F281" s="9"/>
    </row>
    <row r="282" spans="1:6" x14ac:dyDescent="0.25">
      <c r="A282" s="8" t="s">
        <v>11178</v>
      </c>
      <c r="B282" s="1" t="s">
        <v>11179</v>
      </c>
      <c r="C282" s="1" t="s">
        <v>7</v>
      </c>
      <c r="D282" s="1"/>
      <c r="E282" s="1"/>
      <c r="F282" s="9"/>
    </row>
    <row r="283" spans="1:6" x14ac:dyDescent="0.25">
      <c r="A283" s="8" t="s">
        <v>11180</v>
      </c>
      <c r="B283" s="1" t="s">
        <v>11181</v>
      </c>
      <c r="C283" s="1" t="s">
        <v>14</v>
      </c>
      <c r="D283" s="1"/>
      <c r="E283" s="1"/>
      <c r="F283" s="9"/>
    </row>
    <row r="284" spans="1:6" x14ac:dyDescent="0.25">
      <c r="A284" s="8" t="s">
        <v>11182</v>
      </c>
      <c r="B284" s="1" t="s">
        <v>11183</v>
      </c>
      <c r="C284" s="1" t="s">
        <v>7</v>
      </c>
      <c r="D284" s="1"/>
      <c r="E284" s="1"/>
      <c r="F284" s="9"/>
    </row>
    <row r="285" spans="1:6" x14ac:dyDescent="0.25">
      <c r="A285" s="8" t="s">
        <v>11184</v>
      </c>
      <c r="B285" s="1" t="s">
        <v>11185</v>
      </c>
      <c r="C285" s="1" t="s">
        <v>7</v>
      </c>
      <c r="D285" s="1"/>
      <c r="E285" s="1"/>
      <c r="F285" s="9"/>
    </row>
    <row r="286" spans="1:6" x14ac:dyDescent="0.25">
      <c r="A286" s="8" t="s">
        <v>11186</v>
      </c>
      <c r="B286" s="1" t="s">
        <v>11187</v>
      </c>
      <c r="C286" s="1" t="s">
        <v>7</v>
      </c>
      <c r="D286" s="1"/>
      <c r="E286" s="1"/>
      <c r="F286" s="9"/>
    </row>
    <row r="287" spans="1:6" x14ac:dyDescent="0.25">
      <c r="A287" s="8" t="s">
        <v>11188</v>
      </c>
      <c r="B287" s="1" t="s">
        <v>11189</v>
      </c>
      <c r="C287" s="1" t="s">
        <v>7</v>
      </c>
      <c r="D287" s="1"/>
      <c r="E287" s="1"/>
      <c r="F287" s="9"/>
    </row>
    <row r="288" spans="1:6" x14ac:dyDescent="0.25">
      <c r="A288" s="8" t="s">
        <v>11190</v>
      </c>
      <c r="B288" s="1" t="s">
        <v>11191</v>
      </c>
      <c r="C288" s="1" t="s">
        <v>7</v>
      </c>
      <c r="D288" s="1"/>
      <c r="E288" s="1"/>
      <c r="F288" s="9"/>
    </row>
    <row r="289" spans="1:6" x14ac:dyDescent="0.25">
      <c r="A289" s="8" t="s">
        <v>11192</v>
      </c>
      <c r="B289" s="1" t="s">
        <v>11193</v>
      </c>
      <c r="C289" s="1" t="s">
        <v>7</v>
      </c>
      <c r="D289" s="1"/>
      <c r="E289" s="1"/>
      <c r="F289" s="9"/>
    </row>
    <row r="290" spans="1:6" x14ac:dyDescent="0.25">
      <c r="A290" s="8" t="s">
        <v>11194</v>
      </c>
      <c r="B290" s="1" t="s">
        <v>11195</v>
      </c>
      <c r="C290" s="1" t="s">
        <v>7</v>
      </c>
      <c r="D290" s="1"/>
      <c r="E290" s="1"/>
      <c r="F290" s="9"/>
    </row>
    <row r="291" spans="1:6" x14ac:dyDescent="0.25">
      <c r="A291" s="8" t="s">
        <v>11196</v>
      </c>
      <c r="B291" s="1" t="s">
        <v>11197</v>
      </c>
      <c r="C291" s="1" t="s">
        <v>7</v>
      </c>
      <c r="D291" s="1"/>
      <c r="E291" s="1"/>
      <c r="F291" s="9"/>
    </row>
    <row r="292" spans="1:6" x14ac:dyDescent="0.25">
      <c r="A292" s="8" t="s">
        <v>11198</v>
      </c>
      <c r="B292" s="1" t="s">
        <v>11199</v>
      </c>
      <c r="C292" s="1" t="s">
        <v>14</v>
      </c>
      <c r="D292" s="1"/>
      <c r="E292" s="1"/>
      <c r="F292" s="9"/>
    </row>
    <row r="293" spans="1:6" x14ac:dyDescent="0.25">
      <c r="A293" s="8" t="s">
        <v>11200</v>
      </c>
      <c r="B293" s="1" t="s">
        <v>11201</v>
      </c>
      <c r="C293" s="1" t="s">
        <v>7</v>
      </c>
      <c r="D293" s="1"/>
      <c r="E293" s="1"/>
      <c r="F293" s="9"/>
    </row>
    <row r="294" spans="1:6" x14ac:dyDescent="0.25">
      <c r="A294" s="8" t="s">
        <v>11202</v>
      </c>
      <c r="B294" s="1" t="s">
        <v>11203</v>
      </c>
      <c r="C294" s="1" t="s">
        <v>27</v>
      </c>
      <c r="D294" s="1"/>
      <c r="E294" s="1"/>
      <c r="F294" s="9"/>
    </row>
    <row r="295" spans="1:6" x14ac:dyDescent="0.25">
      <c r="A295" s="8" t="s">
        <v>11204</v>
      </c>
      <c r="B295" s="1" t="s">
        <v>11205</v>
      </c>
      <c r="C295" s="1" t="s">
        <v>7</v>
      </c>
      <c r="D295" s="1"/>
      <c r="E295" s="1"/>
      <c r="F295" s="9"/>
    </row>
    <row r="296" spans="1:6" x14ac:dyDescent="0.25">
      <c r="A296" s="8" t="s">
        <v>11206</v>
      </c>
      <c r="B296" s="1" t="s">
        <v>11207</v>
      </c>
      <c r="C296" s="1" t="s">
        <v>7</v>
      </c>
      <c r="D296" s="1"/>
      <c r="E296" s="1"/>
      <c r="F296" s="9"/>
    </row>
    <row r="297" spans="1:6" x14ac:dyDescent="0.25">
      <c r="A297" s="8" t="s">
        <v>11208</v>
      </c>
      <c r="B297" s="1" t="s">
        <v>11209</v>
      </c>
      <c r="C297" s="1" t="s">
        <v>7</v>
      </c>
      <c r="D297" s="1"/>
      <c r="E297" s="1"/>
      <c r="F297" s="9"/>
    </row>
    <row r="298" spans="1:6" x14ac:dyDescent="0.25">
      <c r="A298" s="8" t="s">
        <v>11210</v>
      </c>
      <c r="B298" s="1" t="s">
        <v>11211</v>
      </c>
      <c r="C298" s="1" t="s">
        <v>7</v>
      </c>
      <c r="D298" s="1"/>
      <c r="E298" s="1"/>
      <c r="F298" s="9"/>
    </row>
    <row r="299" spans="1:6" x14ac:dyDescent="0.25">
      <c r="A299" s="8" t="s">
        <v>11212</v>
      </c>
      <c r="B299" s="1" t="s">
        <v>11213</v>
      </c>
      <c r="C299" s="1" t="s">
        <v>7</v>
      </c>
      <c r="D299" s="1"/>
      <c r="E299" s="1"/>
      <c r="F299" s="9"/>
    </row>
    <row r="300" spans="1:6" x14ac:dyDescent="0.25">
      <c r="A300" s="8" t="s">
        <v>11214</v>
      </c>
      <c r="B300" s="1" t="s">
        <v>11215</v>
      </c>
      <c r="C300" s="1" t="s">
        <v>7</v>
      </c>
      <c r="D300" s="1"/>
      <c r="E300" s="1"/>
      <c r="F300" s="9"/>
    </row>
    <row r="301" spans="1:6" x14ac:dyDescent="0.25">
      <c r="A301" s="8" t="s">
        <v>11216</v>
      </c>
      <c r="B301" s="1" t="s">
        <v>11217</v>
      </c>
      <c r="C301" s="1" t="s">
        <v>7</v>
      </c>
      <c r="D301" s="1"/>
      <c r="E301" s="1"/>
      <c r="F301" s="9"/>
    </row>
    <row r="302" spans="1:6" x14ac:dyDescent="0.25">
      <c r="A302" s="8" t="s">
        <v>11218</v>
      </c>
      <c r="B302" s="1" t="s">
        <v>11219</v>
      </c>
      <c r="C302" s="1" t="s">
        <v>4</v>
      </c>
      <c r="D302" s="1"/>
      <c r="E302" s="1"/>
      <c r="F302" s="9"/>
    </row>
    <row r="303" spans="1:6" x14ac:dyDescent="0.25">
      <c r="A303" s="8" t="s">
        <v>11220</v>
      </c>
      <c r="B303" s="1" t="s">
        <v>11221</v>
      </c>
      <c r="C303" s="1" t="s">
        <v>4</v>
      </c>
      <c r="D303" s="1"/>
      <c r="E303" s="1"/>
      <c r="F303" s="9"/>
    </row>
    <row r="304" spans="1:6" x14ac:dyDescent="0.25">
      <c r="A304" s="8" t="s">
        <v>11222</v>
      </c>
      <c r="B304" s="1" t="s">
        <v>1945</v>
      </c>
      <c r="C304" s="1" t="s">
        <v>14</v>
      </c>
      <c r="D304" s="1"/>
      <c r="E304" s="1"/>
      <c r="F304" s="9"/>
    </row>
    <row r="305" spans="1:6" x14ac:dyDescent="0.25">
      <c r="A305" s="8" t="s">
        <v>11223</v>
      </c>
      <c r="B305" s="1" t="s">
        <v>11224</v>
      </c>
      <c r="C305" s="1" t="s">
        <v>27</v>
      </c>
      <c r="D305" s="1"/>
      <c r="E305" s="1"/>
      <c r="F305" s="9"/>
    </row>
    <row r="306" spans="1:6" x14ac:dyDescent="0.25">
      <c r="A306" s="8" t="s">
        <v>11225</v>
      </c>
      <c r="B306" s="1" t="s">
        <v>11226</v>
      </c>
      <c r="C306" s="1" t="s">
        <v>4</v>
      </c>
      <c r="D306" s="1"/>
      <c r="E306" s="1"/>
      <c r="F306" s="9"/>
    </row>
    <row r="307" spans="1:6" x14ac:dyDescent="0.25">
      <c r="A307" s="8" t="s">
        <v>11227</v>
      </c>
      <c r="B307" s="1" t="s">
        <v>11228</v>
      </c>
      <c r="C307" s="1" t="s">
        <v>7</v>
      </c>
      <c r="D307" s="1"/>
      <c r="E307" s="1"/>
      <c r="F307" s="9"/>
    </row>
    <row r="308" spans="1:6" x14ac:dyDescent="0.25">
      <c r="A308" s="8" t="s">
        <v>11229</v>
      </c>
      <c r="B308" s="1" t="s">
        <v>11230</v>
      </c>
      <c r="C308" s="1" t="s">
        <v>7</v>
      </c>
      <c r="D308" s="1"/>
      <c r="E308" s="1"/>
      <c r="F308" s="9"/>
    </row>
    <row r="309" spans="1:6" x14ac:dyDescent="0.25">
      <c r="A309" s="8" t="s">
        <v>11231</v>
      </c>
      <c r="B309" s="1" t="s">
        <v>11232</v>
      </c>
      <c r="C309" s="1" t="s">
        <v>7</v>
      </c>
      <c r="D309" s="1"/>
      <c r="E309" s="1"/>
      <c r="F309" s="9"/>
    </row>
    <row r="310" spans="1:6" x14ac:dyDescent="0.25">
      <c r="A310" s="8" t="s">
        <v>11233</v>
      </c>
      <c r="B310" s="1" t="s">
        <v>11234</v>
      </c>
      <c r="C310" s="1" t="s">
        <v>27</v>
      </c>
      <c r="D310" s="1"/>
      <c r="E310" s="1"/>
      <c r="F310" s="9"/>
    </row>
    <row r="311" spans="1:6" x14ac:dyDescent="0.25">
      <c r="A311" s="8" t="s">
        <v>11235</v>
      </c>
      <c r="B311" s="1" t="s">
        <v>11236</v>
      </c>
      <c r="C311" s="1" t="s">
        <v>27</v>
      </c>
      <c r="D311" s="1"/>
      <c r="E311" s="1"/>
      <c r="F311" s="9"/>
    </row>
    <row r="312" spans="1:6" x14ac:dyDescent="0.25">
      <c r="A312" s="8" t="s">
        <v>11237</v>
      </c>
      <c r="B312" s="1" t="s">
        <v>11238</v>
      </c>
      <c r="C312" s="1" t="s">
        <v>27</v>
      </c>
      <c r="D312" s="1"/>
      <c r="E312" s="1"/>
      <c r="F312" s="9"/>
    </row>
    <row r="313" spans="1:6" x14ac:dyDescent="0.25">
      <c r="A313" s="8" t="s">
        <v>11239</v>
      </c>
      <c r="B313" s="1" t="s">
        <v>11240</v>
      </c>
      <c r="C313" s="1" t="s">
        <v>7</v>
      </c>
      <c r="D313" s="1"/>
      <c r="E313" s="1"/>
      <c r="F313" s="9"/>
    </row>
    <row r="314" spans="1:6" x14ac:dyDescent="0.25">
      <c r="A314" s="8" t="s">
        <v>11241</v>
      </c>
      <c r="B314" s="1" t="s">
        <v>11242</v>
      </c>
      <c r="C314" s="1" t="s">
        <v>7</v>
      </c>
      <c r="D314" s="1"/>
      <c r="E314" s="1"/>
      <c r="F314" s="9"/>
    </row>
    <row r="315" spans="1:6" x14ac:dyDescent="0.25">
      <c r="A315" s="8" t="s">
        <v>11243</v>
      </c>
      <c r="B315" s="1" t="s">
        <v>1337</v>
      </c>
      <c r="C315" s="1" t="s">
        <v>7</v>
      </c>
      <c r="D315" s="1"/>
      <c r="E315" s="1"/>
      <c r="F315" s="9"/>
    </row>
    <row r="316" spans="1:6" x14ac:dyDescent="0.25">
      <c r="A316" s="8" t="s">
        <v>11244</v>
      </c>
      <c r="B316" s="1" t="s">
        <v>11245</v>
      </c>
      <c r="C316" s="1" t="s">
        <v>7</v>
      </c>
      <c r="D316" s="1"/>
      <c r="E316" s="1"/>
      <c r="F316" s="9"/>
    </row>
    <row r="317" spans="1:6" x14ac:dyDescent="0.25">
      <c r="A317" s="8" t="s">
        <v>11246</v>
      </c>
      <c r="B317" s="1" t="s">
        <v>11247</v>
      </c>
      <c r="C317" s="1" t="s">
        <v>7</v>
      </c>
      <c r="D317" s="1"/>
      <c r="E317" s="1"/>
      <c r="F317" s="9"/>
    </row>
    <row r="318" spans="1:6" x14ac:dyDescent="0.25">
      <c r="A318" s="8" t="s">
        <v>11248</v>
      </c>
      <c r="B318" s="1" t="s">
        <v>11249</v>
      </c>
      <c r="C318" s="1" t="s">
        <v>7</v>
      </c>
      <c r="D318" s="1"/>
      <c r="E318" s="1"/>
      <c r="F318" s="9"/>
    </row>
    <row r="319" spans="1:6" x14ac:dyDescent="0.25">
      <c r="A319" s="8" t="s">
        <v>11250</v>
      </c>
      <c r="B319" s="1" t="s">
        <v>11251</v>
      </c>
      <c r="C319" s="1" t="s">
        <v>7</v>
      </c>
      <c r="D319" s="1"/>
      <c r="E319" s="1"/>
      <c r="F319" s="9"/>
    </row>
    <row r="320" spans="1:6" x14ac:dyDescent="0.25">
      <c r="A320" s="8" t="s">
        <v>11252</v>
      </c>
      <c r="B320" s="1" t="s">
        <v>11253</v>
      </c>
      <c r="C320" s="1" t="s">
        <v>7</v>
      </c>
      <c r="D320" s="1"/>
      <c r="E320" s="1"/>
      <c r="F320" s="9"/>
    </row>
    <row r="321" spans="1:6" x14ac:dyDescent="0.25">
      <c r="A321" s="8" t="s">
        <v>11254</v>
      </c>
      <c r="B321" s="1" t="s">
        <v>11255</v>
      </c>
      <c r="C321" s="1" t="s">
        <v>7</v>
      </c>
      <c r="D321" s="1"/>
      <c r="E321" s="1"/>
      <c r="F321" s="9"/>
    </row>
    <row r="322" spans="1:6" x14ac:dyDescent="0.25">
      <c r="A322" s="8" t="s">
        <v>11256</v>
      </c>
      <c r="B322" s="1" t="s">
        <v>11257</v>
      </c>
      <c r="C322" s="1" t="s">
        <v>7</v>
      </c>
      <c r="D322" s="1"/>
      <c r="E322" s="1"/>
      <c r="F322" s="9"/>
    </row>
    <row r="323" spans="1:6" x14ac:dyDescent="0.25">
      <c r="A323" s="8" t="s">
        <v>11258</v>
      </c>
      <c r="B323" s="1" t="s">
        <v>11259</v>
      </c>
      <c r="C323" s="1" t="s">
        <v>7</v>
      </c>
      <c r="D323" s="1"/>
      <c r="E323" s="1"/>
      <c r="F323" s="9"/>
    </row>
    <row r="324" spans="1:6" x14ac:dyDescent="0.25">
      <c r="A324" s="8" t="s">
        <v>11260</v>
      </c>
      <c r="B324" s="1" t="s">
        <v>11261</v>
      </c>
      <c r="C324" s="1" t="s">
        <v>7</v>
      </c>
      <c r="D324" s="1"/>
      <c r="E324" s="1"/>
      <c r="F324" s="9"/>
    </row>
    <row r="325" spans="1:6" x14ac:dyDescent="0.25">
      <c r="A325" s="8" t="s">
        <v>11262</v>
      </c>
      <c r="B325" s="1" t="s">
        <v>11263</v>
      </c>
      <c r="C325" s="1" t="s">
        <v>7</v>
      </c>
      <c r="D325" s="1"/>
      <c r="E325" s="1"/>
      <c r="F325" s="9"/>
    </row>
    <row r="326" spans="1:6" x14ac:dyDescent="0.25">
      <c r="A326" s="8" t="s">
        <v>11264</v>
      </c>
      <c r="B326" s="1" t="s">
        <v>11265</v>
      </c>
      <c r="C326" s="1" t="s">
        <v>4</v>
      </c>
      <c r="D326" s="1"/>
      <c r="E326" s="1"/>
      <c r="F326" s="9"/>
    </row>
    <row r="327" spans="1:6" x14ac:dyDescent="0.25">
      <c r="A327" s="8" t="s">
        <v>11266</v>
      </c>
      <c r="B327" s="1" t="s">
        <v>11267</v>
      </c>
      <c r="C327" s="1" t="s">
        <v>7</v>
      </c>
      <c r="D327" s="1"/>
      <c r="E327" s="1"/>
      <c r="F327" s="9"/>
    </row>
    <row r="328" spans="1:6" x14ac:dyDescent="0.25">
      <c r="A328" s="8" t="s">
        <v>11268</v>
      </c>
      <c r="B328" s="1" t="s">
        <v>11269</v>
      </c>
      <c r="C328" s="1" t="s">
        <v>7</v>
      </c>
      <c r="D328" s="1"/>
      <c r="E328" s="1"/>
      <c r="F328" s="9"/>
    </row>
    <row r="329" spans="1:6" x14ac:dyDescent="0.25">
      <c r="A329" s="8" t="s">
        <v>11270</v>
      </c>
      <c r="B329" s="1" t="s">
        <v>11271</v>
      </c>
      <c r="C329" s="1" t="s">
        <v>7</v>
      </c>
      <c r="D329" s="1"/>
      <c r="E329" s="1"/>
      <c r="F329" s="9"/>
    </row>
    <row r="330" spans="1:6" x14ac:dyDescent="0.25">
      <c r="A330" s="8" t="s">
        <v>11272</v>
      </c>
      <c r="B330" s="1" t="s">
        <v>11273</v>
      </c>
      <c r="C330" s="1" t="s">
        <v>7</v>
      </c>
      <c r="D330" s="1"/>
      <c r="E330" s="1"/>
      <c r="F330" s="9"/>
    </row>
    <row r="331" spans="1:6" x14ac:dyDescent="0.25">
      <c r="A331" s="8" t="s">
        <v>11274</v>
      </c>
      <c r="B331" s="1" t="s">
        <v>11275</v>
      </c>
      <c r="C331" s="1" t="s">
        <v>7</v>
      </c>
      <c r="D331" s="1"/>
      <c r="E331" s="1"/>
      <c r="F331" s="9"/>
    </row>
    <row r="332" spans="1:6" x14ac:dyDescent="0.25">
      <c r="A332" s="8" t="s">
        <v>11276</v>
      </c>
      <c r="B332" s="1" t="s">
        <v>11277</v>
      </c>
      <c r="C332" s="1" t="s">
        <v>14</v>
      </c>
      <c r="D332" s="1"/>
      <c r="E332" s="1"/>
      <c r="F332" s="9"/>
    </row>
    <row r="333" spans="1:6" x14ac:dyDescent="0.25">
      <c r="A333" s="8" t="s">
        <v>11278</v>
      </c>
      <c r="B333" s="1" t="s">
        <v>11279</v>
      </c>
      <c r="C333" s="1" t="s">
        <v>7</v>
      </c>
      <c r="D333" s="1"/>
      <c r="E333" s="1"/>
      <c r="F333" s="9"/>
    </row>
    <row r="334" spans="1:6" x14ac:dyDescent="0.25">
      <c r="A334" s="8" t="s">
        <v>11280</v>
      </c>
      <c r="B334" s="1" t="s">
        <v>11281</v>
      </c>
      <c r="C334" s="1" t="s">
        <v>7</v>
      </c>
      <c r="D334" s="1"/>
      <c r="E334" s="1"/>
      <c r="F334" s="9"/>
    </row>
    <row r="335" spans="1:6" x14ac:dyDescent="0.25">
      <c r="A335" s="8" t="s">
        <v>11282</v>
      </c>
      <c r="B335" s="1" t="s">
        <v>11283</v>
      </c>
      <c r="C335" s="1" t="s">
        <v>7</v>
      </c>
      <c r="D335" s="1"/>
      <c r="E335" s="1"/>
      <c r="F335" s="9"/>
    </row>
    <row r="336" spans="1:6" x14ac:dyDescent="0.25">
      <c r="A336" s="8" t="s">
        <v>11284</v>
      </c>
      <c r="B336" s="1" t="s">
        <v>11285</v>
      </c>
      <c r="C336" s="1" t="s">
        <v>7</v>
      </c>
      <c r="D336" s="1"/>
      <c r="E336" s="1"/>
      <c r="F336" s="9"/>
    </row>
    <row r="337" spans="1:6" x14ac:dyDescent="0.25">
      <c r="A337" s="8" t="s">
        <v>11286</v>
      </c>
      <c r="B337" s="1" t="s">
        <v>1381</v>
      </c>
      <c r="C337" s="1" t="s">
        <v>7</v>
      </c>
      <c r="D337" s="1"/>
      <c r="E337" s="1"/>
      <c r="F337" s="9"/>
    </row>
    <row r="338" spans="1:6" x14ac:dyDescent="0.25">
      <c r="A338" s="8" t="s">
        <v>11287</v>
      </c>
      <c r="B338" s="1" t="s">
        <v>11288</v>
      </c>
      <c r="C338" s="1" t="s">
        <v>7</v>
      </c>
      <c r="D338" s="1"/>
      <c r="E338" s="1"/>
      <c r="F338" s="9"/>
    </row>
    <row r="339" spans="1:6" x14ac:dyDescent="0.25">
      <c r="A339" s="8" t="s">
        <v>11289</v>
      </c>
      <c r="B339" s="1" t="s">
        <v>11290</v>
      </c>
      <c r="C339" s="1" t="s">
        <v>7</v>
      </c>
      <c r="D339" s="1"/>
      <c r="E339" s="1"/>
      <c r="F339" s="9"/>
    </row>
    <row r="340" spans="1:6" x14ac:dyDescent="0.25">
      <c r="A340" s="8" t="s">
        <v>11291</v>
      </c>
      <c r="B340" s="1" t="s">
        <v>11292</v>
      </c>
      <c r="C340" s="1" t="s">
        <v>7</v>
      </c>
      <c r="D340" s="1"/>
      <c r="E340" s="1"/>
      <c r="F340" s="9"/>
    </row>
    <row r="341" spans="1:6" x14ac:dyDescent="0.25">
      <c r="A341" s="8" t="s">
        <v>11293</v>
      </c>
      <c r="B341" s="1" t="s">
        <v>11294</v>
      </c>
      <c r="C341" s="1" t="s">
        <v>7</v>
      </c>
      <c r="D341" s="1"/>
      <c r="E341" s="1"/>
      <c r="F341" s="9"/>
    </row>
    <row r="342" spans="1:6" x14ac:dyDescent="0.25">
      <c r="A342" s="8" t="s">
        <v>11295</v>
      </c>
      <c r="B342" s="1" t="s">
        <v>11296</v>
      </c>
      <c r="C342" s="1" t="s">
        <v>7</v>
      </c>
      <c r="D342" s="1"/>
      <c r="E342" s="1"/>
      <c r="F342" s="9"/>
    </row>
    <row r="343" spans="1:6" x14ac:dyDescent="0.25">
      <c r="A343" s="8" t="s">
        <v>11297</v>
      </c>
      <c r="B343" s="1" t="s">
        <v>11298</v>
      </c>
      <c r="C343" s="1" t="s">
        <v>7</v>
      </c>
      <c r="D343" s="1"/>
      <c r="E343" s="1"/>
      <c r="F343" s="9"/>
    </row>
    <row r="344" spans="1:6" x14ac:dyDescent="0.25">
      <c r="A344" s="8" t="s">
        <v>11299</v>
      </c>
      <c r="B344" s="1" t="s">
        <v>11300</v>
      </c>
      <c r="C344" s="1" t="s">
        <v>7</v>
      </c>
      <c r="D344" s="1"/>
      <c r="E344" s="1"/>
      <c r="F344" s="9"/>
    </row>
    <row r="345" spans="1:6" x14ac:dyDescent="0.25">
      <c r="A345" s="8" t="s">
        <v>11301</v>
      </c>
      <c r="B345" s="1" t="s">
        <v>11302</v>
      </c>
      <c r="C345" s="1" t="s">
        <v>7</v>
      </c>
      <c r="D345" s="1"/>
      <c r="E345" s="1"/>
      <c r="F345" s="9"/>
    </row>
    <row r="346" spans="1:6" x14ac:dyDescent="0.25">
      <c r="A346" s="8" t="s">
        <v>11303</v>
      </c>
      <c r="B346" s="1" t="s">
        <v>11304</v>
      </c>
      <c r="C346" s="1" t="s">
        <v>7</v>
      </c>
      <c r="D346" s="1"/>
      <c r="E346" s="1"/>
      <c r="F346" s="9"/>
    </row>
    <row r="347" spans="1:6" x14ac:dyDescent="0.25">
      <c r="A347" s="8" t="s">
        <v>11305</v>
      </c>
      <c r="B347" s="1" t="s">
        <v>11306</v>
      </c>
      <c r="C347" s="1" t="s">
        <v>7</v>
      </c>
      <c r="D347" s="1"/>
      <c r="E347" s="1"/>
      <c r="F347" s="9"/>
    </row>
    <row r="348" spans="1:6" x14ac:dyDescent="0.25">
      <c r="A348" s="8" t="s">
        <v>11307</v>
      </c>
      <c r="B348" s="1" t="s">
        <v>11308</v>
      </c>
      <c r="C348" s="1" t="s">
        <v>7</v>
      </c>
      <c r="D348" s="1"/>
      <c r="E348" s="1"/>
      <c r="F348" s="9"/>
    </row>
    <row r="349" spans="1:6" x14ac:dyDescent="0.25">
      <c r="A349" s="8" t="s">
        <v>11309</v>
      </c>
      <c r="B349" s="1" t="s">
        <v>11310</v>
      </c>
      <c r="C349" s="1" t="s">
        <v>14</v>
      </c>
      <c r="D349" s="1"/>
      <c r="E349" s="1"/>
      <c r="F349" s="9"/>
    </row>
    <row r="350" spans="1:6" x14ac:dyDescent="0.25">
      <c r="A350" s="8" t="s">
        <v>11311</v>
      </c>
      <c r="B350" s="1" t="s">
        <v>11312</v>
      </c>
      <c r="C350" s="1" t="s">
        <v>7</v>
      </c>
      <c r="D350" s="1"/>
      <c r="E350" s="1"/>
      <c r="F350" s="9"/>
    </row>
    <row r="351" spans="1:6" x14ac:dyDescent="0.25">
      <c r="A351" s="8" t="s">
        <v>11313</v>
      </c>
      <c r="B351" s="1" t="s">
        <v>11314</v>
      </c>
      <c r="C351" s="1" t="s">
        <v>7</v>
      </c>
      <c r="D351" s="1"/>
      <c r="E351" s="1"/>
      <c r="F351" s="9"/>
    </row>
    <row r="352" spans="1:6" x14ac:dyDescent="0.25">
      <c r="A352" s="8" t="s">
        <v>11315</v>
      </c>
      <c r="B352" s="1" t="s">
        <v>11316</v>
      </c>
      <c r="C352" s="1" t="s">
        <v>7</v>
      </c>
      <c r="D352" s="1"/>
      <c r="E352" s="1"/>
      <c r="F352" s="9"/>
    </row>
    <row r="353" spans="1:6" x14ac:dyDescent="0.25">
      <c r="A353" s="8" t="s">
        <v>11317</v>
      </c>
      <c r="B353" s="1" t="s">
        <v>11318</v>
      </c>
      <c r="C353" s="1" t="s">
        <v>7</v>
      </c>
      <c r="D353" s="1"/>
      <c r="E353" s="1"/>
      <c r="F353" s="9"/>
    </row>
    <row r="354" spans="1:6" x14ac:dyDescent="0.25">
      <c r="A354" s="8" t="s">
        <v>11319</v>
      </c>
      <c r="B354" s="1" t="s">
        <v>11320</v>
      </c>
      <c r="C354" s="1" t="s">
        <v>7</v>
      </c>
      <c r="D354" s="1"/>
      <c r="E354" s="1"/>
      <c r="F354" s="9"/>
    </row>
    <row r="355" spans="1:6" x14ac:dyDescent="0.25">
      <c r="A355" s="8" t="s">
        <v>11321</v>
      </c>
      <c r="B355" s="1" t="s">
        <v>11322</v>
      </c>
      <c r="C355" s="1" t="s">
        <v>7</v>
      </c>
      <c r="D355" s="1"/>
      <c r="E355" s="1"/>
      <c r="F355" s="9"/>
    </row>
    <row r="356" spans="1:6" x14ac:dyDescent="0.25">
      <c r="A356" s="8" t="s">
        <v>11323</v>
      </c>
      <c r="B356" s="1" t="s">
        <v>11324</v>
      </c>
      <c r="C356" s="1" t="s">
        <v>7</v>
      </c>
      <c r="D356" s="1"/>
      <c r="E356" s="1"/>
      <c r="F356" s="9"/>
    </row>
    <row r="357" spans="1:6" x14ac:dyDescent="0.25">
      <c r="A357" s="8" t="s">
        <v>11325</v>
      </c>
      <c r="B357" s="1" t="s">
        <v>11326</v>
      </c>
      <c r="C357" s="1" t="s">
        <v>27</v>
      </c>
      <c r="D357" s="1"/>
      <c r="E357" s="1"/>
      <c r="F357" s="9"/>
    </row>
    <row r="358" spans="1:6" x14ac:dyDescent="0.25">
      <c r="A358" s="8" t="s">
        <v>11327</v>
      </c>
      <c r="B358" s="1" t="s">
        <v>11328</v>
      </c>
      <c r="C358" s="1" t="s">
        <v>4</v>
      </c>
      <c r="D358" s="1"/>
      <c r="E358" s="1"/>
      <c r="F358" s="9"/>
    </row>
    <row r="359" spans="1:6" x14ac:dyDescent="0.25">
      <c r="A359" s="8" t="s">
        <v>11329</v>
      </c>
      <c r="B359" s="1" t="s">
        <v>11330</v>
      </c>
      <c r="C359" s="1" t="s">
        <v>27</v>
      </c>
      <c r="D359" s="1"/>
      <c r="E359" s="1"/>
      <c r="F359" s="9"/>
    </row>
    <row r="360" spans="1:6" x14ac:dyDescent="0.25">
      <c r="A360" s="8" t="s">
        <v>11331</v>
      </c>
      <c r="B360" s="1" t="s">
        <v>11332</v>
      </c>
      <c r="C360" s="1" t="s">
        <v>27</v>
      </c>
      <c r="D360" s="1"/>
      <c r="E360" s="1"/>
      <c r="F360" s="9"/>
    </row>
    <row r="361" spans="1:6" x14ac:dyDescent="0.25">
      <c r="A361" s="8" t="s">
        <v>11333</v>
      </c>
      <c r="B361" s="1" t="s">
        <v>11334</v>
      </c>
      <c r="C361" s="1" t="s">
        <v>7</v>
      </c>
      <c r="D361" s="1"/>
      <c r="E361" s="1"/>
      <c r="F361" s="9"/>
    </row>
    <row r="362" spans="1:6" x14ac:dyDescent="0.25">
      <c r="A362" s="8" t="s">
        <v>11335</v>
      </c>
      <c r="B362" s="1" t="s">
        <v>1431</v>
      </c>
      <c r="C362" s="1" t="s">
        <v>7</v>
      </c>
      <c r="D362" s="1"/>
      <c r="E362" s="1"/>
      <c r="F362" s="9"/>
    </row>
    <row r="363" spans="1:6" x14ac:dyDescent="0.25">
      <c r="A363" s="8" t="s">
        <v>11336</v>
      </c>
      <c r="B363" s="1" t="s">
        <v>11337</v>
      </c>
      <c r="C363" s="1" t="s">
        <v>7</v>
      </c>
      <c r="D363" s="1"/>
      <c r="E363" s="1"/>
      <c r="F363" s="9"/>
    </row>
    <row r="364" spans="1:6" x14ac:dyDescent="0.25">
      <c r="A364" s="8" t="s">
        <v>11338</v>
      </c>
      <c r="B364" s="1" t="s">
        <v>11339</v>
      </c>
      <c r="C364" s="1" t="s">
        <v>7</v>
      </c>
      <c r="D364" s="1"/>
      <c r="E364" s="1"/>
      <c r="F364" s="9"/>
    </row>
    <row r="365" spans="1:6" x14ac:dyDescent="0.25">
      <c r="A365" s="8" t="s">
        <v>11340</v>
      </c>
      <c r="B365" s="1" t="s">
        <v>11341</v>
      </c>
      <c r="C365" s="1" t="s">
        <v>7</v>
      </c>
      <c r="D365" s="1"/>
      <c r="E365" s="1"/>
      <c r="F365" s="9"/>
    </row>
    <row r="366" spans="1:6" x14ac:dyDescent="0.25">
      <c r="A366" s="8" t="s">
        <v>11342</v>
      </c>
      <c r="B366" s="1" t="s">
        <v>11343</v>
      </c>
      <c r="C366" s="1" t="s">
        <v>7</v>
      </c>
      <c r="D366" s="1"/>
      <c r="E366" s="1"/>
      <c r="F366" s="9"/>
    </row>
    <row r="367" spans="1:6" x14ac:dyDescent="0.25">
      <c r="A367" s="8" t="s">
        <v>11344</v>
      </c>
      <c r="B367" s="1" t="s">
        <v>11345</v>
      </c>
      <c r="C367" s="1" t="s">
        <v>14</v>
      </c>
      <c r="D367" s="1"/>
      <c r="E367" s="1"/>
      <c r="F367" s="9"/>
    </row>
    <row r="368" spans="1:6" x14ac:dyDescent="0.25">
      <c r="A368" s="8" t="s">
        <v>11346</v>
      </c>
      <c r="B368" s="1" t="s">
        <v>11347</v>
      </c>
      <c r="C368" s="1" t="s">
        <v>7</v>
      </c>
      <c r="D368" s="1"/>
      <c r="E368" s="1"/>
      <c r="F368" s="9"/>
    </row>
    <row r="369" spans="1:6" x14ac:dyDescent="0.25">
      <c r="A369" s="8" t="s">
        <v>11348</v>
      </c>
      <c r="B369" s="1" t="s">
        <v>11349</v>
      </c>
      <c r="C369" s="1" t="s">
        <v>7</v>
      </c>
      <c r="D369" s="1"/>
      <c r="E369" s="1"/>
      <c r="F369" s="9"/>
    </row>
    <row r="370" spans="1:6" x14ac:dyDescent="0.25">
      <c r="A370" s="8" t="s">
        <v>11350</v>
      </c>
      <c r="B370" s="1" t="s">
        <v>11351</v>
      </c>
      <c r="C370" s="1" t="s">
        <v>27</v>
      </c>
      <c r="D370" s="1"/>
      <c r="E370" s="1"/>
      <c r="F370" s="9"/>
    </row>
    <row r="371" spans="1:6" x14ac:dyDescent="0.25">
      <c r="A371" s="8" t="s">
        <v>11352</v>
      </c>
      <c r="B371" s="1" t="s">
        <v>11353</v>
      </c>
      <c r="C371" s="1" t="s">
        <v>27</v>
      </c>
      <c r="D371" s="1"/>
      <c r="E371" s="1"/>
      <c r="F371" s="9"/>
    </row>
    <row r="372" spans="1:6" x14ac:dyDescent="0.25">
      <c r="A372" s="8" t="s">
        <v>11354</v>
      </c>
      <c r="B372" s="1" t="s">
        <v>11355</v>
      </c>
      <c r="C372" s="1" t="s">
        <v>7</v>
      </c>
      <c r="D372" s="1"/>
      <c r="E372" s="1"/>
      <c r="F372" s="9"/>
    </row>
    <row r="373" spans="1:6" x14ac:dyDescent="0.25">
      <c r="A373" s="8" t="s">
        <v>11356</v>
      </c>
      <c r="B373" s="1" t="s">
        <v>11357</v>
      </c>
      <c r="C373" s="1" t="s">
        <v>7</v>
      </c>
      <c r="D373" s="1"/>
      <c r="E373" s="1"/>
      <c r="F373" s="9"/>
    </row>
    <row r="374" spans="1:6" x14ac:dyDescent="0.25">
      <c r="A374" s="8" t="s">
        <v>11358</v>
      </c>
      <c r="B374" s="1" t="s">
        <v>11359</v>
      </c>
      <c r="C374" s="1" t="s">
        <v>14</v>
      </c>
      <c r="D374" s="1"/>
      <c r="E374" s="1"/>
      <c r="F374" s="9"/>
    </row>
    <row r="375" spans="1:6" x14ac:dyDescent="0.25">
      <c r="A375" s="8" t="s">
        <v>11360</v>
      </c>
      <c r="B375" s="1" t="s">
        <v>11361</v>
      </c>
      <c r="C375" s="1" t="s">
        <v>7</v>
      </c>
      <c r="D375" s="1"/>
      <c r="E375" s="1"/>
      <c r="F375" s="9"/>
    </row>
    <row r="376" spans="1:6" x14ac:dyDescent="0.25">
      <c r="A376" s="8" t="s">
        <v>11362</v>
      </c>
      <c r="B376" s="1" t="s">
        <v>11363</v>
      </c>
      <c r="C376" s="1" t="s">
        <v>7</v>
      </c>
      <c r="D376" s="1"/>
      <c r="E376" s="1"/>
      <c r="F376" s="9"/>
    </row>
    <row r="377" spans="1:6" x14ac:dyDescent="0.25">
      <c r="A377" s="8" t="s">
        <v>11364</v>
      </c>
      <c r="B377" s="1" t="s">
        <v>11365</v>
      </c>
      <c r="C377" s="1" t="s">
        <v>4</v>
      </c>
      <c r="D377" s="1"/>
      <c r="E377" s="1"/>
      <c r="F377" s="9"/>
    </row>
    <row r="378" spans="1:6" x14ac:dyDescent="0.25">
      <c r="A378" s="8" t="s">
        <v>11366</v>
      </c>
      <c r="B378" s="1" t="s">
        <v>11367</v>
      </c>
      <c r="C378" s="1" t="s">
        <v>7</v>
      </c>
      <c r="D378" s="1"/>
      <c r="E378" s="1"/>
      <c r="F378" s="9"/>
    </row>
    <row r="379" spans="1:6" x14ac:dyDescent="0.25">
      <c r="A379" s="8" t="s">
        <v>11368</v>
      </c>
      <c r="B379" s="1" t="s">
        <v>11369</v>
      </c>
      <c r="C379" s="1" t="s">
        <v>27</v>
      </c>
      <c r="D379" s="1"/>
      <c r="E379" s="1"/>
      <c r="F379" s="9"/>
    </row>
    <row r="380" spans="1:6" x14ac:dyDescent="0.25">
      <c r="A380" s="8" t="s">
        <v>11370</v>
      </c>
      <c r="B380" s="1" t="s">
        <v>11371</v>
      </c>
      <c r="C380" s="1" t="s">
        <v>7</v>
      </c>
      <c r="D380" s="1"/>
      <c r="E380" s="1"/>
      <c r="F380" s="9"/>
    </row>
    <row r="381" spans="1:6" x14ac:dyDescent="0.25">
      <c r="A381" s="8" t="s">
        <v>11372</v>
      </c>
      <c r="B381" s="1" t="s">
        <v>11373</v>
      </c>
      <c r="C381" s="1" t="s">
        <v>7</v>
      </c>
      <c r="D381" s="1"/>
      <c r="E381" s="1"/>
      <c r="F381" s="9"/>
    </row>
    <row r="382" spans="1:6" x14ac:dyDescent="0.25">
      <c r="A382" s="8" t="s">
        <v>11374</v>
      </c>
      <c r="B382" s="1" t="s">
        <v>11375</v>
      </c>
      <c r="C382" s="1" t="s">
        <v>27</v>
      </c>
      <c r="D382" s="1"/>
      <c r="E382" s="1"/>
      <c r="F382" s="9"/>
    </row>
    <row r="383" spans="1:6" x14ac:dyDescent="0.25">
      <c r="A383" s="8" t="s">
        <v>11376</v>
      </c>
      <c r="B383" s="1" t="s">
        <v>11377</v>
      </c>
      <c r="C383" s="1" t="s">
        <v>27</v>
      </c>
      <c r="D383" s="1"/>
      <c r="E383" s="1"/>
      <c r="F383" s="9"/>
    </row>
    <row r="384" spans="1:6" x14ac:dyDescent="0.25">
      <c r="A384" s="8" t="s">
        <v>11378</v>
      </c>
      <c r="B384" s="1" t="s">
        <v>11379</v>
      </c>
      <c r="C384" s="1" t="s">
        <v>7</v>
      </c>
      <c r="D384" s="1"/>
      <c r="E384" s="1"/>
      <c r="F384" s="9"/>
    </row>
    <row r="385" spans="1:6" x14ac:dyDescent="0.25">
      <c r="A385" s="8" t="s">
        <v>11380</v>
      </c>
      <c r="B385" s="1" t="s">
        <v>11381</v>
      </c>
      <c r="C385" s="1" t="s">
        <v>7</v>
      </c>
      <c r="D385" s="1"/>
      <c r="E385" s="1"/>
      <c r="F385" s="9"/>
    </row>
    <row r="386" spans="1:6" x14ac:dyDescent="0.25">
      <c r="A386" s="8" t="s">
        <v>11382</v>
      </c>
      <c r="B386" s="1" t="s">
        <v>1479</v>
      </c>
      <c r="C386" s="1" t="s">
        <v>7</v>
      </c>
      <c r="D386" s="1"/>
      <c r="E386" s="1"/>
      <c r="F386" s="9"/>
    </row>
    <row r="387" spans="1:6" x14ac:dyDescent="0.25">
      <c r="A387" s="8" t="s">
        <v>11383</v>
      </c>
      <c r="B387" s="1" t="s">
        <v>11384</v>
      </c>
      <c r="C387" s="1" t="s">
        <v>7</v>
      </c>
      <c r="D387" s="1"/>
      <c r="E387" s="1"/>
      <c r="F387" s="9"/>
    </row>
    <row r="388" spans="1:6" x14ac:dyDescent="0.25">
      <c r="A388" s="8" t="s">
        <v>11385</v>
      </c>
      <c r="B388" s="1" t="s">
        <v>11386</v>
      </c>
      <c r="C388" s="1" t="s">
        <v>7</v>
      </c>
      <c r="D388" s="1"/>
      <c r="E388" s="1"/>
      <c r="F388" s="9"/>
    </row>
    <row r="389" spans="1:6" x14ac:dyDescent="0.25">
      <c r="A389" s="8" t="s">
        <v>11387</v>
      </c>
      <c r="B389" s="1" t="s">
        <v>11388</v>
      </c>
      <c r="C389" s="1" t="s">
        <v>7</v>
      </c>
      <c r="D389" s="1"/>
      <c r="E389" s="1"/>
      <c r="F389" s="9"/>
    </row>
    <row r="390" spans="1:6" x14ac:dyDescent="0.25">
      <c r="A390" s="8" t="s">
        <v>11389</v>
      </c>
      <c r="B390" s="1" t="s">
        <v>11390</v>
      </c>
      <c r="C390" s="1" t="s">
        <v>7</v>
      </c>
      <c r="D390" s="1"/>
      <c r="E390" s="1"/>
      <c r="F390" s="9"/>
    </row>
    <row r="391" spans="1:6" x14ac:dyDescent="0.25">
      <c r="A391" s="8" t="s">
        <v>11391</v>
      </c>
      <c r="B391" s="1" t="s">
        <v>11392</v>
      </c>
      <c r="C391" s="1" t="s">
        <v>7</v>
      </c>
      <c r="D391" s="1"/>
      <c r="E391" s="1"/>
      <c r="F391" s="9"/>
    </row>
    <row r="392" spans="1:6" x14ac:dyDescent="0.25">
      <c r="A392" s="8" t="s">
        <v>11393</v>
      </c>
      <c r="B392" s="1" t="s">
        <v>11394</v>
      </c>
      <c r="C392" s="1" t="s">
        <v>27</v>
      </c>
      <c r="D392" s="1"/>
      <c r="E392" s="1"/>
      <c r="F392" s="9"/>
    </row>
    <row r="393" spans="1:6" x14ac:dyDescent="0.25">
      <c r="A393" s="8" t="s">
        <v>11395</v>
      </c>
      <c r="B393" s="1" t="s">
        <v>11396</v>
      </c>
      <c r="C393" s="1" t="s">
        <v>7</v>
      </c>
      <c r="D393" s="1"/>
      <c r="E393" s="1"/>
      <c r="F393" s="9"/>
    </row>
    <row r="394" spans="1:6" x14ac:dyDescent="0.25">
      <c r="A394" s="8" t="s">
        <v>11397</v>
      </c>
      <c r="B394" s="1" t="s">
        <v>11398</v>
      </c>
      <c r="C394" s="1" t="s">
        <v>7</v>
      </c>
      <c r="D394" s="1"/>
      <c r="E394" s="1"/>
      <c r="F394" s="9"/>
    </row>
    <row r="395" spans="1:6" x14ac:dyDescent="0.25">
      <c r="A395" s="8" t="s">
        <v>11399</v>
      </c>
      <c r="B395" s="1" t="s">
        <v>11400</v>
      </c>
      <c r="C395" s="1" t="s">
        <v>7</v>
      </c>
      <c r="D395" s="1"/>
      <c r="E395" s="1"/>
      <c r="F395" s="9"/>
    </row>
    <row r="396" spans="1:6" x14ac:dyDescent="0.25">
      <c r="A396" s="8" t="s">
        <v>11401</v>
      </c>
      <c r="B396" s="1" t="s">
        <v>11402</v>
      </c>
      <c r="C396" s="1" t="s">
        <v>7</v>
      </c>
      <c r="D396" s="1"/>
      <c r="E396" s="1"/>
      <c r="F396" s="9"/>
    </row>
    <row r="397" spans="1:6" x14ac:dyDescent="0.25">
      <c r="A397" s="8" t="s">
        <v>11403</v>
      </c>
      <c r="B397" s="1" t="s">
        <v>11404</v>
      </c>
      <c r="C397" s="1" t="s">
        <v>7</v>
      </c>
      <c r="D397" s="1"/>
      <c r="E397" s="1"/>
      <c r="F397" s="9"/>
    </row>
    <row r="398" spans="1:6" x14ac:dyDescent="0.25">
      <c r="A398" s="8" t="s">
        <v>11405</v>
      </c>
      <c r="B398" s="1" t="s">
        <v>11406</v>
      </c>
      <c r="C398" s="1" t="s">
        <v>7</v>
      </c>
      <c r="D398" s="1"/>
      <c r="E398" s="1"/>
      <c r="F398" s="9"/>
    </row>
    <row r="399" spans="1:6" x14ac:dyDescent="0.25">
      <c r="A399" s="8" t="s">
        <v>11407</v>
      </c>
      <c r="B399" s="1" t="s">
        <v>11408</v>
      </c>
      <c r="C399" s="1" t="s">
        <v>7</v>
      </c>
      <c r="D399" s="1"/>
      <c r="E399" s="1"/>
      <c r="F399" s="9"/>
    </row>
    <row r="400" spans="1:6" x14ac:dyDescent="0.25">
      <c r="A400" s="8" t="s">
        <v>11409</v>
      </c>
      <c r="B400" s="1" t="s">
        <v>11410</v>
      </c>
      <c r="C400" s="1" t="s">
        <v>7</v>
      </c>
      <c r="D400" s="1"/>
      <c r="E400" s="1"/>
      <c r="F400" s="9"/>
    </row>
    <row r="401" spans="1:6" x14ac:dyDescent="0.25">
      <c r="A401" s="8" t="s">
        <v>11411</v>
      </c>
      <c r="B401" s="1" t="s">
        <v>11412</v>
      </c>
      <c r="C401" s="1" t="s">
        <v>7</v>
      </c>
      <c r="D401" s="1"/>
      <c r="E401" s="1"/>
      <c r="F401" s="9"/>
    </row>
    <row r="402" spans="1:6" x14ac:dyDescent="0.25">
      <c r="A402" s="8" t="s">
        <v>11413</v>
      </c>
      <c r="B402" s="1" t="s">
        <v>1035</v>
      </c>
      <c r="C402" s="1" t="s">
        <v>14</v>
      </c>
      <c r="D402" s="1"/>
      <c r="E402" s="1"/>
      <c r="F402" s="9"/>
    </row>
    <row r="403" spans="1:6" x14ac:dyDescent="0.25">
      <c r="A403" s="8" t="s">
        <v>11414</v>
      </c>
      <c r="B403" s="1" t="s">
        <v>11415</v>
      </c>
      <c r="C403" s="1" t="s">
        <v>27</v>
      </c>
      <c r="D403" s="1"/>
      <c r="E403" s="1"/>
      <c r="F403" s="9"/>
    </row>
    <row r="404" spans="1:6" x14ac:dyDescent="0.25">
      <c r="A404" s="8" t="s">
        <v>11416</v>
      </c>
      <c r="B404" s="1" t="s">
        <v>11417</v>
      </c>
      <c r="C404" s="1" t="s">
        <v>7</v>
      </c>
      <c r="D404" s="1"/>
      <c r="E404" s="1"/>
      <c r="F404" s="9"/>
    </row>
    <row r="405" spans="1:6" x14ac:dyDescent="0.25">
      <c r="A405" s="8" t="s">
        <v>11418</v>
      </c>
      <c r="B405" s="1" t="s">
        <v>11419</v>
      </c>
      <c r="C405" s="1" t="s">
        <v>7</v>
      </c>
      <c r="D405" s="1"/>
      <c r="E405" s="1"/>
      <c r="F405" s="9"/>
    </row>
    <row r="406" spans="1:6" x14ac:dyDescent="0.25">
      <c r="A406" s="8" t="s">
        <v>11420</v>
      </c>
      <c r="B406" s="1" t="s">
        <v>11421</v>
      </c>
      <c r="C406" s="1" t="s">
        <v>7</v>
      </c>
      <c r="D406" s="1"/>
      <c r="E406" s="1"/>
      <c r="F406" s="9"/>
    </row>
    <row r="407" spans="1:6" x14ac:dyDescent="0.25">
      <c r="A407" s="8" t="s">
        <v>11422</v>
      </c>
      <c r="B407" s="1" t="s">
        <v>11423</v>
      </c>
      <c r="C407" s="1" t="s">
        <v>7</v>
      </c>
      <c r="D407" s="1"/>
      <c r="E407" s="1"/>
      <c r="F407" s="9"/>
    </row>
    <row r="408" spans="1:6" x14ac:dyDescent="0.25">
      <c r="A408" s="8" t="s">
        <v>11424</v>
      </c>
      <c r="B408" s="1" t="s">
        <v>11425</v>
      </c>
      <c r="C408" s="1" t="s">
        <v>7</v>
      </c>
      <c r="D408" s="1"/>
      <c r="E408" s="1"/>
      <c r="F408" s="9"/>
    </row>
    <row r="409" spans="1:6" x14ac:dyDescent="0.25">
      <c r="A409" s="8" t="s">
        <v>11426</v>
      </c>
      <c r="B409" s="1" t="s">
        <v>11427</v>
      </c>
      <c r="C409" s="1" t="s">
        <v>7</v>
      </c>
      <c r="D409" s="1"/>
      <c r="E409" s="1"/>
      <c r="F409" s="9"/>
    </row>
    <row r="410" spans="1:6" x14ac:dyDescent="0.25">
      <c r="A410" s="8" t="s">
        <v>11428</v>
      </c>
      <c r="B410" s="1" t="s">
        <v>11429</v>
      </c>
      <c r="C410" s="1" t="s">
        <v>7</v>
      </c>
      <c r="D410" s="1"/>
      <c r="E410" s="1"/>
      <c r="F410" s="9"/>
    </row>
    <row r="411" spans="1:6" x14ac:dyDescent="0.25">
      <c r="A411" s="8" t="s">
        <v>11430</v>
      </c>
      <c r="B411" s="1" t="s">
        <v>11431</v>
      </c>
      <c r="C411" s="1" t="s">
        <v>4</v>
      </c>
      <c r="D411" s="1"/>
      <c r="E411" s="1"/>
      <c r="F411" s="9"/>
    </row>
    <row r="412" spans="1:6" x14ac:dyDescent="0.25">
      <c r="A412" s="8" t="s">
        <v>11432</v>
      </c>
      <c r="B412" s="1" t="s">
        <v>11433</v>
      </c>
      <c r="C412" s="1" t="s">
        <v>4</v>
      </c>
      <c r="D412" s="1"/>
      <c r="E412" s="1"/>
      <c r="F412" s="9"/>
    </row>
    <row r="413" spans="1:6" x14ac:dyDescent="0.25">
      <c r="A413" s="8" t="s">
        <v>11434</v>
      </c>
      <c r="B413" s="1" t="s">
        <v>2858</v>
      </c>
      <c r="C413" s="1" t="s">
        <v>4</v>
      </c>
      <c r="D413" s="1"/>
      <c r="E413" s="1"/>
      <c r="F413" s="9"/>
    </row>
    <row r="414" spans="1:6" x14ac:dyDescent="0.25">
      <c r="A414" s="8" t="s">
        <v>11435</v>
      </c>
      <c r="B414" s="1" t="s">
        <v>1955</v>
      </c>
      <c r="C414" s="1" t="s">
        <v>7</v>
      </c>
      <c r="D414" s="1"/>
      <c r="E414" s="1"/>
      <c r="F414" s="9"/>
    </row>
    <row r="415" spans="1:6" x14ac:dyDescent="0.25">
      <c r="A415" s="8" t="s">
        <v>11436</v>
      </c>
      <c r="B415" s="1" t="s">
        <v>1957</v>
      </c>
      <c r="C415" s="1" t="s">
        <v>7</v>
      </c>
      <c r="D415" s="1"/>
      <c r="E415" s="1"/>
      <c r="F415" s="9"/>
    </row>
    <row r="416" spans="1:6" x14ac:dyDescent="0.25">
      <c r="A416" s="8" t="s">
        <v>11437</v>
      </c>
      <c r="B416" s="1" t="s">
        <v>1959</v>
      </c>
      <c r="C416" s="1" t="s">
        <v>7</v>
      </c>
      <c r="D416" s="1"/>
      <c r="E416" s="1"/>
      <c r="F416" s="9"/>
    </row>
    <row r="417" spans="1:6" x14ac:dyDescent="0.25">
      <c r="A417" s="8" t="s">
        <v>11438</v>
      </c>
      <c r="B417" s="1" t="s">
        <v>1961</v>
      </c>
      <c r="C417" s="1" t="s">
        <v>7</v>
      </c>
      <c r="D417" s="1"/>
      <c r="E417" s="1"/>
      <c r="F417" s="9"/>
    </row>
    <row r="418" spans="1:6" x14ac:dyDescent="0.25">
      <c r="A418" s="8" t="s">
        <v>11439</v>
      </c>
      <c r="B418" s="1" t="s">
        <v>1963</v>
      </c>
      <c r="C418" s="1" t="s">
        <v>7</v>
      </c>
      <c r="D418" s="1"/>
      <c r="E418" s="1"/>
      <c r="F418" s="9"/>
    </row>
    <row r="419" spans="1:6" x14ac:dyDescent="0.25">
      <c r="A419" s="8" t="s">
        <v>11440</v>
      </c>
      <c r="B419" s="1" t="s">
        <v>1965</v>
      </c>
      <c r="C419" s="1" t="s">
        <v>27</v>
      </c>
      <c r="D419" s="1"/>
      <c r="E419" s="1"/>
      <c r="F419" s="9"/>
    </row>
    <row r="420" spans="1:6" x14ac:dyDescent="0.25">
      <c r="A420" s="8" t="s">
        <v>11441</v>
      </c>
      <c r="B420" s="1" t="s">
        <v>1967</v>
      </c>
      <c r="C420" s="1" t="s">
        <v>27</v>
      </c>
      <c r="D420" s="1"/>
      <c r="E420" s="1"/>
      <c r="F420" s="9"/>
    </row>
    <row r="421" spans="1:6" x14ac:dyDescent="0.25">
      <c r="A421" s="8" t="s">
        <v>11442</v>
      </c>
      <c r="B421" s="1" t="s">
        <v>1969</v>
      </c>
      <c r="C421" s="1" t="s">
        <v>7</v>
      </c>
      <c r="D421" s="1"/>
      <c r="E421" s="1"/>
      <c r="F421" s="9"/>
    </row>
    <row r="422" spans="1:6" x14ac:dyDescent="0.25">
      <c r="A422" s="8" t="s">
        <v>11443</v>
      </c>
      <c r="B422" s="1" t="s">
        <v>1971</v>
      </c>
      <c r="C422" s="1" t="s">
        <v>7</v>
      </c>
      <c r="D422" s="1"/>
      <c r="E422" s="1"/>
      <c r="F422" s="9"/>
    </row>
    <row r="423" spans="1:6" x14ac:dyDescent="0.25">
      <c r="A423" s="8" t="s">
        <v>11444</v>
      </c>
      <c r="B423" s="1" t="s">
        <v>1973</v>
      </c>
      <c r="C423" s="1" t="s">
        <v>7</v>
      </c>
      <c r="D423" s="1"/>
      <c r="E423" s="1"/>
      <c r="F423" s="9"/>
    </row>
    <row r="424" spans="1:6" x14ac:dyDescent="0.25">
      <c r="A424" s="8" t="s">
        <v>11445</v>
      </c>
      <c r="B424" s="1" t="s">
        <v>1975</v>
      </c>
      <c r="C424" s="1" t="s">
        <v>7</v>
      </c>
      <c r="D424" s="1"/>
      <c r="E424" s="1"/>
      <c r="F424" s="9"/>
    </row>
    <row r="425" spans="1:6" x14ac:dyDescent="0.25">
      <c r="A425" s="8" t="s">
        <v>11446</v>
      </c>
      <c r="B425" s="1" t="s">
        <v>1977</v>
      </c>
      <c r="C425" s="1" t="s">
        <v>14</v>
      </c>
      <c r="D425" s="1"/>
      <c r="E425" s="1"/>
      <c r="F425" s="9"/>
    </row>
    <row r="426" spans="1:6" x14ac:dyDescent="0.25">
      <c r="A426" s="8" t="s">
        <v>11447</v>
      </c>
      <c r="B426" s="1" t="s">
        <v>1979</v>
      </c>
      <c r="C426" s="1" t="s">
        <v>7</v>
      </c>
      <c r="D426" s="1"/>
      <c r="E426" s="1"/>
      <c r="F426" s="9"/>
    </row>
    <row r="427" spans="1:6" x14ac:dyDescent="0.25">
      <c r="A427" s="8" t="s">
        <v>11448</v>
      </c>
      <c r="B427" s="1" t="s">
        <v>1981</v>
      </c>
      <c r="C427" s="1" t="s">
        <v>7</v>
      </c>
      <c r="D427" s="1"/>
      <c r="E427" s="1"/>
      <c r="F427" s="9"/>
    </row>
    <row r="428" spans="1:6" x14ac:dyDescent="0.25">
      <c r="A428" s="8" t="s">
        <v>11449</v>
      </c>
      <c r="B428" s="1" t="s">
        <v>1983</v>
      </c>
      <c r="C428" s="1" t="s">
        <v>14</v>
      </c>
      <c r="D428" s="1"/>
      <c r="E428" s="1"/>
      <c r="F428" s="9"/>
    </row>
    <row r="429" spans="1:6" x14ac:dyDescent="0.25">
      <c r="A429" s="8" t="s">
        <v>11450</v>
      </c>
      <c r="B429" s="1" t="s">
        <v>1985</v>
      </c>
      <c r="C429" s="1" t="s">
        <v>14</v>
      </c>
      <c r="D429" s="1"/>
      <c r="E429" s="1"/>
      <c r="F429" s="9"/>
    </row>
    <row r="430" spans="1:6" x14ac:dyDescent="0.25">
      <c r="A430" s="8" t="s">
        <v>11451</v>
      </c>
      <c r="B430" s="1" t="s">
        <v>1987</v>
      </c>
      <c r="C430" s="1" t="s">
        <v>14</v>
      </c>
      <c r="D430" s="1"/>
      <c r="E430" s="1"/>
      <c r="F430" s="9"/>
    </row>
    <row r="431" spans="1:6" x14ac:dyDescent="0.25">
      <c r="A431" s="8" t="s">
        <v>11452</v>
      </c>
      <c r="B431" s="1" t="s">
        <v>1989</v>
      </c>
      <c r="C431" s="1" t="s">
        <v>14</v>
      </c>
      <c r="D431" s="1"/>
      <c r="E431" s="1"/>
      <c r="F431" s="9"/>
    </row>
    <row r="432" spans="1:6" x14ac:dyDescent="0.25">
      <c r="A432" s="8" t="s">
        <v>11453</v>
      </c>
      <c r="B432" s="1" t="s">
        <v>1991</v>
      </c>
      <c r="C432" s="1" t="s">
        <v>14</v>
      </c>
      <c r="D432" s="1"/>
      <c r="E432" s="1"/>
      <c r="F432" s="9"/>
    </row>
    <row r="433" spans="1:6" x14ac:dyDescent="0.25">
      <c r="A433" s="8" t="s">
        <v>11454</v>
      </c>
      <c r="B433" s="1" t="s">
        <v>1993</v>
      </c>
      <c r="C433" s="1" t="s">
        <v>14</v>
      </c>
      <c r="D433" s="1"/>
      <c r="E433" s="1"/>
      <c r="F433" s="9"/>
    </row>
    <row r="434" spans="1:6" x14ac:dyDescent="0.25">
      <c r="A434" s="8" t="s">
        <v>11455</v>
      </c>
      <c r="B434" s="1" t="s">
        <v>1995</v>
      </c>
      <c r="C434" s="1" t="s">
        <v>7</v>
      </c>
      <c r="D434" s="1"/>
      <c r="E434" s="1"/>
      <c r="F434" s="9"/>
    </row>
    <row r="435" spans="1:6" x14ac:dyDescent="0.25">
      <c r="A435" s="8" t="s">
        <v>11456</v>
      </c>
      <c r="B435" s="1" t="s">
        <v>1997</v>
      </c>
      <c r="C435" s="1" t="s">
        <v>7</v>
      </c>
      <c r="D435" s="1"/>
      <c r="E435" s="1"/>
      <c r="F435" s="9"/>
    </row>
    <row r="436" spans="1:6" x14ac:dyDescent="0.25">
      <c r="A436" s="8" t="s">
        <v>11457</v>
      </c>
      <c r="B436" s="1" t="s">
        <v>1999</v>
      </c>
      <c r="C436" s="1" t="s">
        <v>7</v>
      </c>
      <c r="D436" s="1"/>
      <c r="E436" s="1"/>
      <c r="F436" s="9"/>
    </row>
    <row r="437" spans="1:6" x14ac:dyDescent="0.25">
      <c r="A437" s="8" t="s">
        <v>11458</v>
      </c>
      <c r="B437" s="1" t="s">
        <v>2001</v>
      </c>
      <c r="C437" s="1" t="s">
        <v>7</v>
      </c>
      <c r="D437" s="1"/>
      <c r="E437" s="1"/>
      <c r="F437" s="9"/>
    </row>
    <row r="438" spans="1:6" x14ac:dyDescent="0.25">
      <c r="A438" s="8" t="s">
        <v>11459</v>
      </c>
      <c r="B438" s="1" t="s">
        <v>2003</v>
      </c>
      <c r="C438" s="1" t="s">
        <v>27</v>
      </c>
      <c r="D438" s="1"/>
      <c r="E438" s="1"/>
      <c r="F438" s="9"/>
    </row>
    <row r="439" spans="1:6" x14ac:dyDescent="0.25">
      <c r="A439" s="8" t="s">
        <v>11460</v>
      </c>
      <c r="B439" s="1" t="s">
        <v>2005</v>
      </c>
      <c r="C439" s="1" t="s">
        <v>7</v>
      </c>
      <c r="D439" s="1"/>
      <c r="E439" s="1"/>
      <c r="F439" s="9"/>
    </row>
    <row r="440" spans="1:6" x14ac:dyDescent="0.25">
      <c r="A440" s="8" t="s">
        <v>11461</v>
      </c>
      <c r="B440" s="1" t="s">
        <v>2007</v>
      </c>
      <c r="C440" s="1" t="s">
        <v>14</v>
      </c>
      <c r="D440" s="1"/>
      <c r="E440" s="1"/>
      <c r="F440" s="9"/>
    </row>
    <row r="441" spans="1:6" x14ac:dyDescent="0.25">
      <c r="A441" s="8" t="s">
        <v>11462</v>
      </c>
      <c r="B441" s="1" t="s">
        <v>2009</v>
      </c>
      <c r="C441" s="1" t="s">
        <v>7</v>
      </c>
      <c r="D441" s="1"/>
      <c r="E441" s="1"/>
      <c r="F441" s="9"/>
    </row>
    <row r="442" spans="1:6" x14ac:dyDescent="0.25">
      <c r="A442" s="8" t="s">
        <v>11463</v>
      </c>
      <c r="B442" s="1" t="s">
        <v>2011</v>
      </c>
      <c r="C442" s="1" t="s">
        <v>7</v>
      </c>
      <c r="D442" s="1"/>
      <c r="E442" s="1"/>
      <c r="F442" s="9"/>
    </row>
    <row r="443" spans="1:6" x14ac:dyDescent="0.25">
      <c r="A443" s="8" t="s">
        <v>11464</v>
      </c>
      <c r="B443" s="1" t="s">
        <v>2013</v>
      </c>
      <c r="C443" s="1" t="s">
        <v>7</v>
      </c>
      <c r="D443" s="1"/>
      <c r="E443" s="1"/>
      <c r="F443" s="9"/>
    </row>
    <row r="444" spans="1:6" x14ac:dyDescent="0.25">
      <c r="A444" s="8" t="s">
        <v>11465</v>
      </c>
      <c r="B444" s="1" t="s">
        <v>2015</v>
      </c>
      <c r="C444" s="1" t="s">
        <v>7</v>
      </c>
      <c r="D444" s="1"/>
      <c r="E444" s="1"/>
      <c r="F444" s="9"/>
    </row>
    <row r="445" spans="1:6" x14ac:dyDescent="0.25">
      <c r="A445" s="8" t="s">
        <v>11466</v>
      </c>
      <c r="B445" s="1" t="s">
        <v>2017</v>
      </c>
      <c r="C445" s="1" t="s">
        <v>27</v>
      </c>
      <c r="D445" s="1"/>
      <c r="E445" s="1"/>
      <c r="F445" s="9"/>
    </row>
    <row r="446" spans="1:6" x14ac:dyDescent="0.25">
      <c r="A446" s="8" t="s">
        <v>11467</v>
      </c>
      <c r="B446" s="1" t="s">
        <v>2019</v>
      </c>
      <c r="C446" s="1" t="s">
        <v>7</v>
      </c>
      <c r="D446" s="1"/>
      <c r="E446" s="1"/>
      <c r="F446" s="9"/>
    </row>
    <row r="447" spans="1:6" x14ac:dyDescent="0.25">
      <c r="A447" s="8" t="s">
        <v>11468</v>
      </c>
      <c r="B447" s="1" t="s">
        <v>2021</v>
      </c>
      <c r="C447" s="1" t="s">
        <v>7</v>
      </c>
      <c r="D447" s="1"/>
      <c r="E447" s="1"/>
      <c r="F447" s="9"/>
    </row>
    <row r="448" spans="1:6" x14ac:dyDescent="0.25">
      <c r="A448" s="8" t="s">
        <v>11469</v>
      </c>
      <c r="B448" s="1" t="s">
        <v>11470</v>
      </c>
      <c r="C448" s="1" t="s">
        <v>7</v>
      </c>
      <c r="D448" s="1"/>
      <c r="E448" s="1"/>
      <c r="F448" s="9"/>
    </row>
    <row r="449" spans="1:6" x14ac:dyDescent="0.25">
      <c r="A449" s="8" t="s">
        <v>11471</v>
      </c>
      <c r="B449" s="1" t="s">
        <v>2025</v>
      </c>
      <c r="C449" s="1" t="s">
        <v>7</v>
      </c>
      <c r="D449" s="1"/>
      <c r="E449" s="1"/>
      <c r="F449" s="9"/>
    </row>
    <row r="450" spans="1:6" x14ac:dyDescent="0.25">
      <c r="A450" s="8" t="s">
        <v>11472</v>
      </c>
      <c r="B450" s="1" t="s">
        <v>2027</v>
      </c>
      <c r="C450" s="1" t="s">
        <v>7</v>
      </c>
      <c r="D450" s="1"/>
      <c r="E450" s="1"/>
      <c r="F450" s="9"/>
    </row>
    <row r="451" spans="1:6" x14ac:dyDescent="0.25">
      <c r="A451" s="8" t="s">
        <v>11473</v>
      </c>
      <c r="B451" s="1" t="s">
        <v>2029</v>
      </c>
      <c r="C451" s="1" t="s">
        <v>7</v>
      </c>
      <c r="D451" s="1"/>
      <c r="E451" s="1"/>
      <c r="F451" s="9"/>
    </row>
    <row r="452" spans="1:6" x14ac:dyDescent="0.25">
      <c r="A452" s="8" t="s">
        <v>11474</v>
      </c>
      <c r="B452" s="1" t="s">
        <v>2031</v>
      </c>
      <c r="C452" s="1" t="s">
        <v>7</v>
      </c>
      <c r="D452" s="1"/>
      <c r="E452" s="1"/>
      <c r="F452" s="9"/>
    </row>
    <row r="453" spans="1:6" x14ac:dyDescent="0.25">
      <c r="A453" s="8" t="s">
        <v>11475</v>
      </c>
      <c r="B453" s="1" t="s">
        <v>2033</v>
      </c>
      <c r="C453" s="1" t="s">
        <v>7</v>
      </c>
      <c r="D453" s="1"/>
      <c r="E453" s="1"/>
      <c r="F453" s="9"/>
    </row>
    <row r="454" spans="1:6" x14ac:dyDescent="0.25">
      <c r="A454" s="8" t="s">
        <v>11476</v>
      </c>
      <c r="B454" s="1" t="s">
        <v>2035</v>
      </c>
      <c r="C454" s="1" t="s">
        <v>7</v>
      </c>
      <c r="D454" s="1"/>
      <c r="E454" s="1"/>
      <c r="F454" s="9"/>
    </row>
    <row r="455" spans="1:6" x14ac:dyDescent="0.25">
      <c r="A455" s="8" t="s">
        <v>11477</v>
      </c>
      <c r="B455" s="1" t="s">
        <v>2037</v>
      </c>
      <c r="C455" s="1" t="s">
        <v>7</v>
      </c>
      <c r="D455" s="1"/>
      <c r="E455" s="1"/>
      <c r="F455" s="9"/>
    </row>
    <row r="456" spans="1:6" x14ac:dyDescent="0.25">
      <c r="A456" s="8" t="s">
        <v>11478</v>
      </c>
      <c r="B456" s="1" t="s">
        <v>2039</v>
      </c>
      <c r="C456" s="1" t="s">
        <v>7</v>
      </c>
      <c r="D456" s="1"/>
      <c r="E456" s="1"/>
      <c r="F456" s="9"/>
    </row>
    <row r="457" spans="1:6" x14ac:dyDescent="0.25">
      <c r="A457" s="8" t="s">
        <v>11479</v>
      </c>
      <c r="B457" s="1" t="s">
        <v>2041</v>
      </c>
      <c r="C457" s="1" t="s">
        <v>27</v>
      </c>
      <c r="D457" s="1"/>
      <c r="E457" s="1"/>
      <c r="F457" s="9"/>
    </row>
    <row r="458" spans="1:6" x14ac:dyDescent="0.25">
      <c r="A458" s="8" t="s">
        <v>11480</v>
      </c>
      <c r="B458" s="1" t="s">
        <v>2043</v>
      </c>
      <c r="C458" s="1" t="s">
        <v>7</v>
      </c>
      <c r="D458" s="1"/>
      <c r="E458" s="1"/>
      <c r="F458" s="9"/>
    </row>
    <row r="459" spans="1:6" x14ac:dyDescent="0.25">
      <c r="A459" s="8" t="s">
        <v>11481</v>
      </c>
      <c r="B459" s="1" t="s">
        <v>2045</v>
      </c>
      <c r="C459" s="1" t="s">
        <v>7</v>
      </c>
      <c r="D459" s="1"/>
      <c r="E459" s="1"/>
      <c r="F459" s="9"/>
    </row>
    <row r="460" spans="1:6" x14ac:dyDescent="0.25">
      <c r="A460" s="8" t="s">
        <v>11482</v>
      </c>
      <c r="B460" s="1" t="s">
        <v>2047</v>
      </c>
      <c r="C460" s="1" t="s">
        <v>7</v>
      </c>
      <c r="D460" s="1"/>
      <c r="E460" s="1"/>
      <c r="F460" s="9"/>
    </row>
    <row r="461" spans="1:6" x14ac:dyDescent="0.25">
      <c r="A461" s="8" t="s">
        <v>11483</v>
      </c>
      <c r="B461" s="1" t="s">
        <v>2049</v>
      </c>
      <c r="C461" s="1" t="s">
        <v>7</v>
      </c>
      <c r="D461" s="1"/>
      <c r="E461" s="1"/>
      <c r="F461" s="9"/>
    </row>
    <row r="462" spans="1:6" x14ac:dyDescent="0.25">
      <c r="A462" s="8" t="s">
        <v>11484</v>
      </c>
      <c r="B462" s="1" t="s">
        <v>2051</v>
      </c>
      <c r="C462" s="1" t="s">
        <v>27</v>
      </c>
      <c r="D462" s="1"/>
      <c r="E462" s="1"/>
      <c r="F462" s="9"/>
    </row>
    <row r="463" spans="1:6" x14ac:dyDescent="0.25">
      <c r="A463" s="8" t="s">
        <v>11485</v>
      </c>
      <c r="B463" s="1" t="s">
        <v>2053</v>
      </c>
      <c r="C463" s="1" t="s">
        <v>7</v>
      </c>
      <c r="D463" s="1"/>
      <c r="E463" s="1"/>
      <c r="F463" s="9"/>
    </row>
    <row r="464" spans="1:6" x14ac:dyDescent="0.25">
      <c r="A464" s="8" t="s">
        <v>11486</v>
      </c>
      <c r="B464" s="1" t="s">
        <v>11487</v>
      </c>
      <c r="C464" s="1" t="s">
        <v>4</v>
      </c>
      <c r="D464" s="1"/>
      <c r="E464" s="1"/>
      <c r="F464" s="9"/>
    </row>
    <row r="465" spans="1:6" x14ac:dyDescent="0.25">
      <c r="A465" s="8" t="s">
        <v>11488</v>
      </c>
      <c r="B465" s="1" t="s">
        <v>2057</v>
      </c>
      <c r="C465" s="1" t="s">
        <v>4</v>
      </c>
      <c r="D465" s="1"/>
      <c r="E465" s="1"/>
      <c r="F465" s="9"/>
    </row>
    <row r="466" spans="1:6" x14ac:dyDescent="0.25">
      <c r="A466" s="8" t="s">
        <v>11489</v>
      </c>
      <c r="B466" s="1" t="s">
        <v>2059</v>
      </c>
      <c r="C466" s="1" t="s">
        <v>4</v>
      </c>
      <c r="D466" s="1"/>
      <c r="E466" s="1"/>
      <c r="F466" s="9"/>
    </row>
    <row r="467" spans="1:6" x14ac:dyDescent="0.25">
      <c r="A467" s="8" t="s">
        <v>11490</v>
      </c>
      <c r="B467" s="1" t="s">
        <v>2061</v>
      </c>
      <c r="C467" s="1" t="s">
        <v>7</v>
      </c>
      <c r="D467" s="1"/>
      <c r="E467" s="1"/>
      <c r="F467" s="9"/>
    </row>
    <row r="468" spans="1:6" x14ac:dyDescent="0.25">
      <c r="A468" s="8" t="s">
        <v>11491</v>
      </c>
      <c r="B468" s="1" t="s">
        <v>2063</v>
      </c>
      <c r="C468" s="1" t="s">
        <v>7</v>
      </c>
      <c r="D468" s="1"/>
      <c r="E468" s="1"/>
      <c r="F468" s="9"/>
    </row>
    <row r="469" spans="1:6" x14ac:dyDescent="0.25">
      <c r="A469" s="8" t="s">
        <v>11492</v>
      </c>
      <c r="B469" s="1" t="s">
        <v>2065</v>
      </c>
      <c r="C469" s="1" t="s">
        <v>7</v>
      </c>
      <c r="D469" s="1"/>
      <c r="E469" s="1"/>
      <c r="F469" s="9"/>
    </row>
    <row r="470" spans="1:6" x14ac:dyDescent="0.25">
      <c r="A470" s="8" t="s">
        <v>11493</v>
      </c>
      <c r="B470" s="1" t="s">
        <v>2067</v>
      </c>
      <c r="C470" s="1" t="s">
        <v>7</v>
      </c>
      <c r="D470" s="1"/>
      <c r="E470" s="1"/>
      <c r="F470" s="9"/>
    </row>
    <row r="471" spans="1:6" x14ac:dyDescent="0.25">
      <c r="A471" s="8" t="s">
        <v>11494</v>
      </c>
      <c r="B471" s="1" t="s">
        <v>2069</v>
      </c>
      <c r="C471" s="1" t="s">
        <v>7</v>
      </c>
      <c r="D471" s="1"/>
      <c r="E471" s="1"/>
      <c r="F471" s="9"/>
    </row>
    <row r="472" spans="1:6" x14ac:dyDescent="0.25">
      <c r="A472" s="8" t="s">
        <v>11495</v>
      </c>
      <c r="B472" s="1" t="s">
        <v>2071</v>
      </c>
      <c r="C472" s="1" t="s">
        <v>7</v>
      </c>
      <c r="D472" s="1"/>
      <c r="E472" s="1"/>
      <c r="F472" s="9"/>
    </row>
    <row r="473" spans="1:6" x14ac:dyDescent="0.25">
      <c r="A473" s="8" t="s">
        <v>11496</v>
      </c>
      <c r="B473" s="1" t="s">
        <v>2073</v>
      </c>
      <c r="C473" s="1" t="s">
        <v>7</v>
      </c>
      <c r="D473" s="1"/>
      <c r="E473" s="1"/>
      <c r="F473" s="9"/>
    </row>
    <row r="474" spans="1:6" x14ac:dyDescent="0.25">
      <c r="A474" s="8" t="s">
        <v>11497</v>
      </c>
      <c r="B474" s="1" t="s">
        <v>2075</v>
      </c>
      <c r="C474" s="1" t="s">
        <v>7</v>
      </c>
      <c r="D474" s="1"/>
      <c r="E474" s="1"/>
      <c r="F474" s="9"/>
    </row>
    <row r="475" spans="1:6" x14ac:dyDescent="0.25">
      <c r="A475" s="8" t="s">
        <v>11498</v>
      </c>
      <c r="B475" s="1" t="s">
        <v>2077</v>
      </c>
      <c r="C475" s="1" t="s">
        <v>7</v>
      </c>
      <c r="D475" s="1"/>
      <c r="E475" s="1"/>
      <c r="F475" s="9"/>
    </row>
    <row r="476" spans="1:6" x14ac:dyDescent="0.25">
      <c r="A476" s="8" t="s">
        <v>11499</v>
      </c>
      <c r="B476" s="1" t="s">
        <v>2079</v>
      </c>
      <c r="C476" s="1" t="s">
        <v>7</v>
      </c>
      <c r="D476" s="1"/>
      <c r="E476" s="1"/>
      <c r="F476" s="9"/>
    </row>
    <row r="477" spans="1:6" x14ac:dyDescent="0.25">
      <c r="A477" s="8" t="s">
        <v>11500</v>
      </c>
      <c r="B477" s="1" t="s">
        <v>2081</v>
      </c>
      <c r="C477" s="1" t="s">
        <v>7</v>
      </c>
      <c r="D477" s="1"/>
      <c r="E477" s="1"/>
      <c r="F477" s="9"/>
    </row>
    <row r="478" spans="1:6" x14ac:dyDescent="0.25">
      <c r="A478" s="8" t="s">
        <v>11501</v>
      </c>
      <c r="B478" s="1" t="s">
        <v>2083</v>
      </c>
      <c r="C478" s="1" t="s">
        <v>7</v>
      </c>
      <c r="D478" s="1"/>
      <c r="E478" s="1"/>
      <c r="F478" s="9"/>
    </row>
    <row r="479" spans="1:6" x14ac:dyDescent="0.25">
      <c r="A479" s="8" t="s">
        <v>11502</v>
      </c>
      <c r="B479" s="1" t="s">
        <v>2085</v>
      </c>
      <c r="C479" s="1" t="s">
        <v>7</v>
      </c>
      <c r="D479" s="1"/>
      <c r="E479" s="1"/>
      <c r="F479" s="9"/>
    </row>
    <row r="480" spans="1:6" x14ac:dyDescent="0.25">
      <c r="A480" s="8" t="s">
        <v>11503</v>
      </c>
      <c r="B480" s="1" t="s">
        <v>2087</v>
      </c>
      <c r="C480" s="1" t="s">
        <v>7</v>
      </c>
      <c r="D480" s="1"/>
      <c r="E480" s="1"/>
      <c r="F480" s="9"/>
    </row>
    <row r="481" spans="1:6" x14ac:dyDescent="0.25">
      <c r="A481" s="8" t="s">
        <v>11504</v>
      </c>
      <c r="B481" s="1" t="s">
        <v>2089</v>
      </c>
      <c r="C481" s="1" t="s">
        <v>7</v>
      </c>
      <c r="D481" s="1"/>
      <c r="E481" s="1"/>
      <c r="F481" s="9"/>
    </row>
    <row r="482" spans="1:6" x14ac:dyDescent="0.25">
      <c r="A482" s="8" t="s">
        <v>11505</v>
      </c>
      <c r="B482" s="1" t="s">
        <v>2091</v>
      </c>
      <c r="C482" s="1" t="s">
        <v>7</v>
      </c>
      <c r="D482" s="1"/>
      <c r="E482" s="1"/>
      <c r="F482" s="9"/>
    </row>
    <row r="483" spans="1:6" x14ac:dyDescent="0.25">
      <c r="A483" s="8" t="s">
        <v>11506</v>
      </c>
      <c r="B483" s="1" t="s">
        <v>2093</v>
      </c>
      <c r="C483" s="1" t="s">
        <v>7</v>
      </c>
      <c r="D483" s="1"/>
      <c r="E483" s="1"/>
      <c r="F483" s="9"/>
    </row>
    <row r="484" spans="1:6" x14ac:dyDescent="0.25">
      <c r="A484" s="8" t="s">
        <v>11507</v>
      </c>
      <c r="B484" s="1" t="s">
        <v>2095</v>
      </c>
      <c r="C484" s="1" t="s">
        <v>7</v>
      </c>
      <c r="D484" s="1"/>
      <c r="E484" s="1"/>
      <c r="F484" s="9"/>
    </row>
    <row r="485" spans="1:6" x14ac:dyDescent="0.25">
      <c r="A485" s="8" t="s">
        <v>11508</v>
      </c>
      <c r="B485" s="1" t="s">
        <v>2097</v>
      </c>
      <c r="C485" s="1" t="s">
        <v>14</v>
      </c>
      <c r="D485" s="1"/>
      <c r="E485" s="1"/>
      <c r="F485" s="9"/>
    </row>
    <row r="486" spans="1:6" x14ac:dyDescent="0.25">
      <c r="A486" s="8" t="s">
        <v>11509</v>
      </c>
      <c r="B486" s="1" t="s">
        <v>2099</v>
      </c>
      <c r="C486" s="1" t="s">
        <v>4</v>
      </c>
      <c r="D486" s="1"/>
      <c r="E486" s="1"/>
      <c r="F486" s="9"/>
    </row>
    <row r="487" spans="1:6" x14ac:dyDescent="0.25">
      <c r="A487" s="8" t="s">
        <v>11510</v>
      </c>
      <c r="B487" s="1" t="s">
        <v>2101</v>
      </c>
      <c r="C487" s="1" t="s">
        <v>7</v>
      </c>
      <c r="D487" s="1"/>
      <c r="E487" s="1"/>
      <c r="F487" s="9"/>
    </row>
    <row r="488" spans="1:6" x14ac:dyDescent="0.25">
      <c r="A488" s="8" t="s">
        <v>11511</v>
      </c>
      <c r="B488" s="1" t="s">
        <v>2103</v>
      </c>
      <c r="C488" s="1" t="s">
        <v>7</v>
      </c>
      <c r="D488" s="1"/>
      <c r="E488" s="1"/>
      <c r="F488" s="9"/>
    </row>
    <row r="489" spans="1:6" x14ac:dyDescent="0.25">
      <c r="A489" s="8" t="s">
        <v>11512</v>
      </c>
      <c r="B489" s="1" t="s">
        <v>2105</v>
      </c>
      <c r="C489" s="1" t="s">
        <v>27</v>
      </c>
      <c r="D489" s="1"/>
      <c r="E489" s="1"/>
      <c r="F489" s="9"/>
    </row>
    <row r="490" spans="1:6" x14ac:dyDescent="0.25">
      <c r="A490" s="8" t="s">
        <v>11513</v>
      </c>
      <c r="B490" s="1" t="s">
        <v>2107</v>
      </c>
      <c r="C490" s="1" t="s">
        <v>7</v>
      </c>
      <c r="D490" s="1"/>
      <c r="E490" s="1"/>
      <c r="F490" s="9"/>
    </row>
    <row r="491" spans="1:6" x14ac:dyDescent="0.25">
      <c r="A491" s="8" t="s">
        <v>11514</v>
      </c>
      <c r="B491" s="1" t="s">
        <v>2109</v>
      </c>
      <c r="C491" s="1" t="s">
        <v>7</v>
      </c>
      <c r="D491" s="1"/>
      <c r="E491" s="1"/>
      <c r="F491" s="9"/>
    </row>
    <row r="492" spans="1:6" x14ac:dyDescent="0.25">
      <c r="A492" s="8" t="s">
        <v>11515</v>
      </c>
      <c r="B492" s="1" t="s">
        <v>2111</v>
      </c>
      <c r="C492" s="1" t="s">
        <v>7</v>
      </c>
      <c r="D492" s="1"/>
      <c r="E492" s="1"/>
      <c r="F492" s="9"/>
    </row>
    <row r="493" spans="1:6" x14ac:dyDescent="0.25">
      <c r="A493" s="8" t="s">
        <v>11516</v>
      </c>
      <c r="B493" s="1" t="s">
        <v>2113</v>
      </c>
      <c r="C493" s="1" t="s">
        <v>7</v>
      </c>
      <c r="D493" s="1"/>
      <c r="E493" s="1"/>
      <c r="F493" s="9"/>
    </row>
    <row r="494" spans="1:6" x14ac:dyDescent="0.25">
      <c r="A494" s="8" t="s">
        <v>11517</v>
      </c>
      <c r="B494" s="1" t="s">
        <v>2115</v>
      </c>
      <c r="C494" s="1" t="s">
        <v>27</v>
      </c>
      <c r="D494" s="1"/>
      <c r="E494" s="1"/>
      <c r="F494" s="9"/>
    </row>
    <row r="495" spans="1:6" x14ac:dyDescent="0.25">
      <c r="A495" s="8" t="s">
        <v>11518</v>
      </c>
      <c r="B495" s="1" t="s">
        <v>2117</v>
      </c>
      <c r="C495" s="1" t="s">
        <v>14</v>
      </c>
      <c r="D495" s="1"/>
      <c r="E495" s="1"/>
      <c r="F495" s="9"/>
    </row>
    <row r="496" spans="1:6" x14ac:dyDescent="0.25">
      <c r="A496" s="8" t="s">
        <v>11519</v>
      </c>
      <c r="B496" s="1" t="s">
        <v>2119</v>
      </c>
      <c r="C496" s="1" t="s">
        <v>7</v>
      </c>
      <c r="D496" s="1"/>
      <c r="E496" s="1"/>
      <c r="F496" s="9"/>
    </row>
    <row r="497" spans="1:6" x14ac:dyDescent="0.25">
      <c r="A497" s="8" t="s">
        <v>11520</v>
      </c>
      <c r="B497" s="1" t="s">
        <v>2121</v>
      </c>
      <c r="C497" s="1" t="s">
        <v>7</v>
      </c>
      <c r="D497" s="1"/>
      <c r="E497" s="1"/>
      <c r="F497" s="9"/>
    </row>
    <row r="498" spans="1:6" x14ac:dyDescent="0.25">
      <c r="A498" s="8" t="s">
        <v>11521</v>
      </c>
      <c r="B498" s="1" t="s">
        <v>2123</v>
      </c>
      <c r="C498" s="1" t="s">
        <v>7</v>
      </c>
      <c r="D498" s="1"/>
      <c r="E498" s="1"/>
      <c r="F498" s="9"/>
    </row>
    <row r="499" spans="1:6" x14ac:dyDescent="0.25">
      <c r="A499" s="8" t="s">
        <v>11522</v>
      </c>
      <c r="B499" s="1" t="s">
        <v>2125</v>
      </c>
      <c r="C499" s="1" t="s">
        <v>7</v>
      </c>
      <c r="D499" s="1"/>
      <c r="E499" s="1"/>
      <c r="F499" s="9"/>
    </row>
    <row r="500" spans="1:6" x14ac:dyDescent="0.25">
      <c r="A500" s="8" t="s">
        <v>11523</v>
      </c>
      <c r="B500" s="1" t="s">
        <v>2127</v>
      </c>
      <c r="C500" s="1" t="s">
        <v>7</v>
      </c>
      <c r="D500" s="1"/>
      <c r="E500" s="1"/>
      <c r="F500" s="9"/>
    </row>
    <row r="501" spans="1:6" x14ac:dyDescent="0.25">
      <c r="A501" s="8" t="s">
        <v>11524</v>
      </c>
      <c r="B501" s="1" t="s">
        <v>2129</v>
      </c>
      <c r="C501" s="1" t="s">
        <v>7</v>
      </c>
      <c r="D501" s="1"/>
      <c r="E501" s="1"/>
      <c r="F501" s="9"/>
    </row>
    <row r="502" spans="1:6" x14ac:dyDescent="0.25">
      <c r="A502" s="8" t="s">
        <v>11525</v>
      </c>
      <c r="B502" s="1" t="s">
        <v>2131</v>
      </c>
      <c r="C502" s="1" t="s">
        <v>7</v>
      </c>
      <c r="D502" s="1"/>
      <c r="E502" s="1"/>
      <c r="F502" s="9"/>
    </row>
    <row r="503" spans="1:6" x14ac:dyDescent="0.25">
      <c r="A503" s="8" t="s">
        <v>11526</v>
      </c>
      <c r="B503" s="1" t="s">
        <v>2133</v>
      </c>
      <c r="C503" s="1" t="s">
        <v>7</v>
      </c>
      <c r="D503" s="1"/>
      <c r="E503" s="1"/>
      <c r="F503" s="9"/>
    </row>
    <row r="504" spans="1:6" x14ac:dyDescent="0.25">
      <c r="A504" s="8" t="s">
        <v>11527</v>
      </c>
      <c r="B504" s="1" t="s">
        <v>2135</v>
      </c>
      <c r="C504" s="1" t="s">
        <v>7</v>
      </c>
      <c r="D504" s="1"/>
      <c r="E504" s="1"/>
      <c r="F504" s="9"/>
    </row>
    <row r="505" spans="1:6" x14ac:dyDescent="0.25">
      <c r="A505" s="8" t="s">
        <v>11528</v>
      </c>
      <c r="B505" s="1" t="s">
        <v>2137</v>
      </c>
      <c r="C505" s="1" t="s">
        <v>7</v>
      </c>
      <c r="D505" s="1"/>
      <c r="E505" s="1"/>
      <c r="F505" s="9"/>
    </row>
    <row r="506" spans="1:6" x14ac:dyDescent="0.25">
      <c r="A506" s="8" t="s">
        <v>11529</v>
      </c>
      <c r="B506" s="1" t="s">
        <v>2139</v>
      </c>
      <c r="C506" s="1" t="s">
        <v>7</v>
      </c>
      <c r="D506" s="1"/>
      <c r="E506" s="1"/>
      <c r="F506" s="9"/>
    </row>
    <row r="507" spans="1:6" x14ac:dyDescent="0.25">
      <c r="A507" s="8" t="s">
        <v>11530</v>
      </c>
      <c r="B507" s="1" t="s">
        <v>2141</v>
      </c>
      <c r="C507" s="1" t="s">
        <v>27</v>
      </c>
      <c r="D507" s="1"/>
      <c r="E507" s="1"/>
      <c r="F507" s="9"/>
    </row>
    <row r="508" spans="1:6" x14ac:dyDescent="0.25">
      <c r="A508" s="8" t="s">
        <v>11531</v>
      </c>
      <c r="B508" s="1" t="s">
        <v>2143</v>
      </c>
      <c r="C508" s="1" t="s">
        <v>7</v>
      </c>
      <c r="D508" s="1"/>
      <c r="E508" s="1"/>
      <c r="F508" s="9"/>
    </row>
    <row r="509" spans="1:6" x14ac:dyDescent="0.25">
      <c r="A509" s="8" t="s">
        <v>11532</v>
      </c>
      <c r="B509" s="1" t="s">
        <v>11533</v>
      </c>
      <c r="C509" s="1" t="s">
        <v>7</v>
      </c>
      <c r="D509" s="1"/>
      <c r="E509" s="1"/>
      <c r="F509" s="9"/>
    </row>
    <row r="510" spans="1:6" x14ac:dyDescent="0.25">
      <c r="A510" s="8" t="s">
        <v>11534</v>
      </c>
      <c r="B510" s="1" t="s">
        <v>2147</v>
      </c>
      <c r="C510" s="1" t="s">
        <v>7</v>
      </c>
      <c r="D510" s="1"/>
      <c r="E510" s="1"/>
      <c r="F510" s="9"/>
    </row>
    <row r="511" spans="1:6" x14ac:dyDescent="0.25">
      <c r="A511" s="8" t="s">
        <v>11535</v>
      </c>
      <c r="B511" s="1" t="s">
        <v>2149</v>
      </c>
      <c r="C511" s="1" t="s">
        <v>7</v>
      </c>
      <c r="D511" s="1"/>
      <c r="E511" s="1"/>
      <c r="F511" s="9"/>
    </row>
    <row r="512" spans="1:6" x14ac:dyDescent="0.25">
      <c r="A512" s="8" t="s">
        <v>11536</v>
      </c>
      <c r="B512" s="1" t="s">
        <v>2151</v>
      </c>
      <c r="C512" s="1" t="s">
        <v>7</v>
      </c>
      <c r="D512" s="1"/>
      <c r="E512" s="1"/>
      <c r="F512" s="9"/>
    </row>
    <row r="513" spans="1:6" x14ac:dyDescent="0.25">
      <c r="A513" s="8" t="s">
        <v>11537</v>
      </c>
      <c r="B513" s="1" t="s">
        <v>2153</v>
      </c>
      <c r="C513" s="1" t="s">
        <v>7</v>
      </c>
      <c r="D513" s="1"/>
      <c r="E513" s="1"/>
      <c r="F513" s="9"/>
    </row>
    <row r="514" spans="1:6" x14ac:dyDescent="0.25">
      <c r="A514" s="8" t="s">
        <v>11538</v>
      </c>
      <c r="B514" s="1" t="s">
        <v>2155</v>
      </c>
      <c r="C514" s="1" t="s">
        <v>27</v>
      </c>
      <c r="D514" s="1"/>
      <c r="E514" s="1"/>
      <c r="F514" s="9"/>
    </row>
    <row r="515" spans="1:6" x14ac:dyDescent="0.25">
      <c r="A515" s="8" t="s">
        <v>11539</v>
      </c>
      <c r="B515" s="1" t="s">
        <v>2157</v>
      </c>
      <c r="C515" s="1" t="s">
        <v>7</v>
      </c>
      <c r="D515" s="1"/>
      <c r="E515" s="1"/>
      <c r="F515" s="9"/>
    </row>
    <row r="516" spans="1:6" x14ac:dyDescent="0.25">
      <c r="A516" s="8" t="s">
        <v>11540</v>
      </c>
      <c r="B516" s="1" t="s">
        <v>2159</v>
      </c>
      <c r="C516" s="1" t="s">
        <v>7</v>
      </c>
      <c r="D516" s="1"/>
      <c r="E516" s="1"/>
      <c r="F516" s="9"/>
    </row>
    <row r="517" spans="1:6" x14ac:dyDescent="0.25">
      <c r="A517" s="8" t="s">
        <v>11541</v>
      </c>
      <c r="B517" s="1" t="s">
        <v>2161</v>
      </c>
      <c r="C517" s="1" t="s">
        <v>4</v>
      </c>
      <c r="D517" s="1"/>
      <c r="E517" s="1"/>
      <c r="F517" s="9"/>
    </row>
    <row r="518" spans="1:6" ht="15.75" thickBot="1" x14ac:dyDescent="0.3">
      <c r="A518" s="10" t="s">
        <v>11542</v>
      </c>
      <c r="B518" s="11" t="s">
        <v>2163</v>
      </c>
      <c r="C518" s="11" t="s">
        <v>4</v>
      </c>
      <c r="D518" s="11"/>
      <c r="E518" s="11"/>
      <c r="F518" s="12"/>
    </row>
    <row r="519" spans="1:6" x14ac:dyDescent="0.25">
      <c r="A519" s="13" t="s">
        <v>11543</v>
      </c>
      <c r="B519" s="2" t="s">
        <v>1093</v>
      </c>
      <c r="C519" s="2" t="s">
        <v>27</v>
      </c>
      <c r="D519" s="2"/>
      <c r="E519" s="2"/>
      <c r="F519" s="14"/>
    </row>
    <row r="520" spans="1:6" x14ac:dyDescent="0.25">
      <c r="A520" s="8" t="s">
        <v>11544</v>
      </c>
      <c r="B520" s="1" t="s">
        <v>1095</v>
      </c>
      <c r="C520" s="1" t="s">
        <v>27</v>
      </c>
      <c r="D520" s="1"/>
      <c r="E520" s="1"/>
      <c r="F520" s="9"/>
    </row>
    <row r="521" spans="1:6" x14ac:dyDescent="0.25">
      <c r="A521" s="8" t="s">
        <v>11545</v>
      </c>
      <c r="B521" s="1" t="s">
        <v>1099</v>
      </c>
      <c r="C521" s="1" t="s">
        <v>27</v>
      </c>
      <c r="D521" s="1"/>
      <c r="E521" s="1"/>
      <c r="F521" s="9"/>
    </row>
    <row r="522" spans="1:6" x14ac:dyDescent="0.25">
      <c r="A522" s="8" t="s">
        <v>11546</v>
      </c>
      <c r="B522" s="1" t="s">
        <v>1101</v>
      </c>
      <c r="C522" s="1" t="s">
        <v>4</v>
      </c>
      <c r="D522" s="1"/>
      <c r="E522" s="1"/>
      <c r="F522" s="9"/>
    </row>
    <row r="523" spans="1:6" x14ac:dyDescent="0.25">
      <c r="A523" s="8" t="s">
        <v>11547</v>
      </c>
      <c r="B523" s="1" t="s">
        <v>1103</v>
      </c>
      <c r="C523" s="1" t="s">
        <v>7</v>
      </c>
      <c r="D523" s="1"/>
      <c r="E523" s="1"/>
      <c r="F523" s="9"/>
    </row>
    <row r="524" spans="1:6" x14ac:dyDescent="0.25">
      <c r="A524" s="8" t="s">
        <v>11548</v>
      </c>
      <c r="B524" s="1" t="s">
        <v>1107</v>
      </c>
      <c r="C524" s="1" t="s">
        <v>7</v>
      </c>
      <c r="D524" s="1"/>
      <c r="E524" s="1"/>
      <c r="F524" s="9"/>
    </row>
    <row r="525" spans="1:6" x14ac:dyDescent="0.25">
      <c r="A525" s="8" t="s">
        <v>11549</v>
      </c>
      <c r="B525" s="1" t="s">
        <v>1109</v>
      </c>
      <c r="C525" s="1" t="s">
        <v>7</v>
      </c>
      <c r="D525" s="1"/>
      <c r="E525" s="1"/>
      <c r="F525" s="9"/>
    </row>
    <row r="526" spans="1:6" x14ac:dyDescent="0.25">
      <c r="A526" s="8" t="s">
        <v>11550</v>
      </c>
      <c r="B526" s="1" t="s">
        <v>1113</v>
      </c>
      <c r="C526" s="1" t="s">
        <v>7</v>
      </c>
      <c r="D526" s="1"/>
      <c r="E526" s="1"/>
      <c r="F526" s="9"/>
    </row>
    <row r="527" spans="1:6" x14ac:dyDescent="0.25">
      <c r="A527" s="8" t="s">
        <v>11551</v>
      </c>
      <c r="B527" s="1" t="s">
        <v>1115</v>
      </c>
      <c r="C527" s="1" t="s">
        <v>7</v>
      </c>
      <c r="D527" s="1"/>
      <c r="E527" s="1"/>
      <c r="F527" s="9"/>
    </row>
    <row r="528" spans="1:6" x14ac:dyDescent="0.25">
      <c r="A528" s="8" t="s">
        <v>11552</v>
      </c>
      <c r="B528" s="1" t="s">
        <v>1119</v>
      </c>
      <c r="C528" s="1" t="s">
        <v>7</v>
      </c>
      <c r="D528" s="1"/>
      <c r="E528" s="1"/>
      <c r="F528" s="9"/>
    </row>
    <row r="529" spans="1:6" x14ac:dyDescent="0.25">
      <c r="A529" s="8" t="s">
        <v>11553</v>
      </c>
      <c r="B529" s="1" t="s">
        <v>1123</v>
      </c>
      <c r="C529" s="1" t="s">
        <v>7</v>
      </c>
      <c r="D529" s="1"/>
      <c r="E529" s="1"/>
      <c r="F529" s="9"/>
    </row>
    <row r="530" spans="1:6" x14ac:dyDescent="0.25">
      <c r="A530" s="8" t="s">
        <v>11554</v>
      </c>
      <c r="B530" s="1" t="s">
        <v>1125</v>
      </c>
      <c r="C530" s="1" t="s">
        <v>14</v>
      </c>
      <c r="D530" s="1"/>
      <c r="E530" s="1"/>
      <c r="F530" s="9"/>
    </row>
    <row r="531" spans="1:6" x14ac:dyDescent="0.25">
      <c r="A531" s="8" t="s">
        <v>11555</v>
      </c>
      <c r="B531" s="1" t="s">
        <v>1129</v>
      </c>
      <c r="C531" s="1" t="s">
        <v>7</v>
      </c>
      <c r="D531" s="1"/>
      <c r="E531" s="1"/>
      <c r="F531" s="9"/>
    </row>
    <row r="532" spans="1:6" x14ac:dyDescent="0.25">
      <c r="A532" s="8" t="s">
        <v>11556</v>
      </c>
      <c r="B532" s="1" t="s">
        <v>1131</v>
      </c>
      <c r="C532" s="1" t="s">
        <v>27</v>
      </c>
      <c r="D532" s="1"/>
      <c r="E532" s="1"/>
      <c r="F532" s="9"/>
    </row>
    <row r="533" spans="1:6" x14ac:dyDescent="0.25">
      <c r="A533" s="8" t="s">
        <v>11557</v>
      </c>
      <c r="B533" s="1" t="s">
        <v>1133</v>
      </c>
      <c r="C533" s="1" t="s">
        <v>27</v>
      </c>
      <c r="D533" s="1"/>
      <c r="E533" s="1"/>
      <c r="F533" s="9"/>
    </row>
    <row r="534" spans="1:6" x14ac:dyDescent="0.25">
      <c r="A534" s="8" t="s">
        <v>11558</v>
      </c>
      <c r="B534" s="1" t="s">
        <v>1135</v>
      </c>
      <c r="C534" s="1" t="s">
        <v>7</v>
      </c>
      <c r="D534" s="1"/>
      <c r="E534" s="1"/>
      <c r="F534" s="9"/>
    </row>
    <row r="535" spans="1:6" x14ac:dyDescent="0.25">
      <c r="A535" s="8" t="s">
        <v>11559</v>
      </c>
      <c r="B535" s="1" t="s">
        <v>1137</v>
      </c>
      <c r="C535" s="1" t="s">
        <v>7</v>
      </c>
      <c r="D535" s="1"/>
      <c r="E535" s="1"/>
      <c r="F535" s="9"/>
    </row>
    <row r="536" spans="1:6" x14ac:dyDescent="0.25">
      <c r="A536" s="8" t="s">
        <v>11560</v>
      </c>
      <c r="B536" s="1" t="s">
        <v>1141</v>
      </c>
      <c r="C536" s="1" t="s">
        <v>7</v>
      </c>
      <c r="D536" s="1"/>
      <c r="E536" s="1"/>
      <c r="F536" s="9"/>
    </row>
    <row r="537" spans="1:6" x14ac:dyDescent="0.25">
      <c r="A537" s="8" t="s">
        <v>11561</v>
      </c>
      <c r="B537" s="1" t="s">
        <v>1143</v>
      </c>
      <c r="C537" s="1" t="s">
        <v>7</v>
      </c>
      <c r="D537" s="1"/>
      <c r="E537" s="1"/>
      <c r="F537" s="9"/>
    </row>
    <row r="538" spans="1:6" x14ac:dyDescent="0.25">
      <c r="A538" s="8" t="s">
        <v>11562</v>
      </c>
      <c r="B538" s="1" t="s">
        <v>1145</v>
      </c>
      <c r="C538" s="1" t="s">
        <v>7</v>
      </c>
      <c r="D538" s="1"/>
      <c r="E538" s="1"/>
      <c r="F538" s="9"/>
    </row>
    <row r="539" spans="1:6" x14ac:dyDescent="0.25">
      <c r="A539" s="8" t="s">
        <v>11563</v>
      </c>
      <c r="B539" s="1" t="s">
        <v>1147</v>
      </c>
      <c r="C539" s="1" t="s">
        <v>7</v>
      </c>
      <c r="D539" s="1"/>
      <c r="E539" s="1"/>
      <c r="F539" s="9"/>
    </row>
    <row r="540" spans="1:6" x14ac:dyDescent="0.25">
      <c r="A540" s="8" t="s">
        <v>11564</v>
      </c>
      <c r="B540" s="1" t="s">
        <v>1149</v>
      </c>
      <c r="C540" s="1" t="s">
        <v>7</v>
      </c>
      <c r="D540" s="1"/>
      <c r="E540" s="1"/>
      <c r="F540" s="9"/>
    </row>
    <row r="541" spans="1:6" x14ac:dyDescent="0.25">
      <c r="A541" s="8" t="s">
        <v>11565</v>
      </c>
      <c r="B541" s="1" t="s">
        <v>1151</v>
      </c>
      <c r="C541" s="1" t="s">
        <v>7</v>
      </c>
      <c r="D541" s="1"/>
      <c r="E541" s="1"/>
      <c r="F541" s="9"/>
    </row>
    <row r="542" spans="1:6" x14ac:dyDescent="0.25">
      <c r="A542" s="8" t="s">
        <v>11566</v>
      </c>
      <c r="B542" s="1" t="s">
        <v>1153</v>
      </c>
      <c r="C542" s="1" t="s">
        <v>7</v>
      </c>
      <c r="D542" s="1"/>
      <c r="E542" s="1"/>
      <c r="F542" s="9"/>
    </row>
    <row r="543" spans="1:6" x14ac:dyDescent="0.25">
      <c r="A543" s="8" t="s">
        <v>11567</v>
      </c>
      <c r="B543" s="1" t="s">
        <v>1155</v>
      </c>
      <c r="C543" s="1" t="s">
        <v>7</v>
      </c>
      <c r="D543" s="1"/>
      <c r="E543" s="1"/>
      <c r="F543" s="9"/>
    </row>
    <row r="544" spans="1:6" x14ac:dyDescent="0.25">
      <c r="A544" s="8" t="s">
        <v>11568</v>
      </c>
      <c r="B544" s="1" t="s">
        <v>1157</v>
      </c>
      <c r="C544" s="1" t="s">
        <v>7</v>
      </c>
      <c r="D544" s="1"/>
      <c r="E544" s="1"/>
      <c r="F544" s="9"/>
    </row>
    <row r="545" spans="1:6" x14ac:dyDescent="0.25">
      <c r="A545" s="8" t="s">
        <v>11569</v>
      </c>
      <c r="B545" s="1" t="s">
        <v>1159</v>
      </c>
      <c r="C545" s="1" t="s">
        <v>27</v>
      </c>
      <c r="D545" s="1"/>
      <c r="E545" s="1"/>
      <c r="F545" s="9"/>
    </row>
    <row r="546" spans="1:6" x14ac:dyDescent="0.25">
      <c r="A546" s="8" t="s">
        <v>11570</v>
      </c>
      <c r="B546" s="1" t="s">
        <v>1161</v>
      </c>
      <c r="C546" s="1" t="s">
        <v>7</v>
      </c>
      <c r="D546" s="1"/>
      <c r="E546" s="1"/>
      <c r="F546" s="9"/>
    </row>
    <row r="547" spans="1:6" x14ac:dyDescent="0.25">
      <c r="A547" s="8" t="s">
        <v>11571</v>
      </c>
      <c r="B547" s="1" t="s">
        <v>1165</v>
      </c>
      <c r="C547" s="1" t="s">
        <v>7</v>
      </c>
      <c r="D547" s="1"/>
      <c r="E547" s="1"/>
      <c r="F547" s="9"/>
    </row>
    <row r="548" spans="1:6" x14ac:dyDescent="0.25">
      <c r="A548" s="8" t="s">
        <v>11572</v>
      </c>
      <c r="B548" s="1" t="s">
        <v>1167</v>
      </c>
      <c r="C548" s="1" t="s">
        <v>27</v>
      </c>
      <c r="D548" s="1"/>
      <c r="E548" s="1"/>
      <c r="F548" s="9"/>
    </row>
    <row r="549" spans="1:6" x14ac:dyDescent="0.25">
      <c r="A549" s="8" t="s">
        <v>11573</v>
      </c>
      <c r="B549" s="1" t="s">
        <v>1169</v>
      </c>
      <c r="C549" s="1" t="s">
        <v>7</v>
      </c>
      <c r="D549" s="1"/>
      <c r="E549" s="1"/>
      <c r="F549" s="9"/>
    </row>
    <row r="550" spans="1:6" x14ac:dyDescent="0.25">
      <c r="A550" s="8" t="s">
        <v>11574</v>
      </c>
      <c r="B550" s="1" t="s">
        <v>1171</v>
      </c>
      <c r="C550" s="1" t="s">
        <v>7</v>
      </c>
      <c r="D550" s="1"/>
      <c r="E550" s="1"/>
      <c r="F550" s="9"/>
    </row>
    <row r="551" spans="1:6" x14ac:dyDescent="0.25">
      <c r="A551" s="8" t="s">
        <v>11575</v>
      </c>
      <c r="B551" s="1" t="s">
        <v>1177</v>
      </c>
      <c r="C551" s="1" t="s">
        <v>7</v>
      </c>
      <c r="D551" s="1"/>
      <c r="E551" s="1"/>
      <c r="F551" s="9"/>
    </row>
    <row r="552" spans="1:6" x14ac:dyDescent="0.25">
      <c r="A552" s="8" t="s">
        <v>11576</v>
      </c>
      <c r="B552" s="1" t="s">
        <v>11577</v>
      </c>
      <c r="C552" s="1" t="s">
        <v>4</v>
      </c>
      <c r="D552" s="1"/>
      <c r="E552" s="1"/>
      <c r="F552" s="9"/>
    </row>
    <row r="553" spans="1:6" x14ac:dyDescent="0.25">
      <c r="A553" s="8" t="s">
        <v>11578</v>
      </c>
      <c r="B553" s="1" t="s">
        <v>334</v>
      </c>
      <c r="C553" s="1" t="s">
        <v>7</v>
      </c>
      <c r="D553" s="1"/>
      <c r="E553" s="1"/>
      <c r="F553" s="9"/>
    </row>
    <row r="554" spans="1:6" x14ac:dyDescent="0.25">
      <c r="A554" s="8" t="s">
        <v>11579</v>
      </c>
      <c r="B554" s="1" t="s">
        <v>336</v>
      </c>
      <c r="C554" s="1" t="s">
        <v>7</v>
      </c>
      <c r="D554" s="1"/>
      <c r="E554" s="1"/>
      <c r="F554" s="9"/>
    </row>
    <row r="555" spans="1:6" x14ac:dyDescent="0.25">
      <c r="A555" s="8" t="s">
        <v>11580</v>
      </c>
      <c r="B555" s="1" t="s">
        <v>11581</v>
      </c>
      <c r="C555" s="1" t="s">
        <v>7</v>
      </c>
      <c r="D555" s="1"/>
      <c r="E555" s="1"/>
      <c r="F555" s="9"/>
    </row>
    <row r="556" spans="1:6" x14ac:dyDescent="0.25">
      <c r="A556" s="8" t="s">
        <v>11582</v>
      </c>
      <c r="B556" s="1" t="s">
        <v>342</v>
      </c>
      <c r="C556" s="1" t="s">
        <v>14</v>
      </c>
      <c r="D556" s="1"/>
      <c r="E556" s="1"/>
      <c r="F556" s="9"/>
    </row>
    <row r="557" spans="1:6" x14ac:dyDescent="0.25">
      <c r="A557" s="8" t="s">
        <v>11583</v>
      </c>
      <c r="B557" s="1" t="s">
        <v>344</v>
      </c>
      <c r="C557" s="1" t="s">
        <v>7</v>
      </c>
      <c r="D557" s="1"/>
      <c r="E557" s="1"/>
      <c r="F557" s="9"/>
    </row>
    <row r="558" spans="1:6" x14ac:dyDescent="0.25">
      <c r="A558" s="8" t="s">
        <v>11584</v>
      </c>
      <c r="B558" s="1" t="s">
        <v>346</v>
      </c>
      <c r="C558" s="1" t="s">
        <v>7</v>
      </c>
      <c r="D558" s="1"/>
      <c r="E558" s="1"/>
      <c r="F558" s="9"/>
    </row>
    <row r="559" spans="1:6" x14ac:dyDescent="0.25">
      <c r="A559" s="8" t="s">
        <v>11585</v>
      </c>
      <c r="B559" s="1" t="s">
        <v>348</v>
      </c>
      <c r="C559" s="1" t="s">
        <v>7</v>
      </c>
      <c r="D559" s="1"/>
      <c r="E559" s="1"/>
      <c r="F559" s="9"/>
    </row>
    <row r="560" spans="1:6" x14ac:dyDescent="0.25">
      <c r="A560" s="8" t="s">
        <v>11586</v>
      </c>
      <c r="B560" s="1" t="s">
        <v>350</v>
      </c>
      <c r="C560" s="1" t="s">
        <v>27</v>
      </c>
      <c r="D560" s="1"/>
      <c r="E560" s="1"/>
      <c r="F560" s="9"/>
    </row>
    <row r="561" spans="1:6" x14ac:dyDescent="0.25">
      <c r="A561" s="8" t="s">
        <v>11587</v>
      </c>
      <c r="B561" s="1" t="s">
        <v>352</v>
      </c>
      <c r="C561" s="1" t="s">
        <v>7</v>
      </c>
      <c r="D561" s="1"/>
      <c r="E561" s="1"/>
      <c r="F561" s="9"/>
    </row>
    <row r="562" spans="1:6" x14ac:dyDescent="0.25">
      <c r="A562" s="8" t="s">
        <v>11588</v>
      </c>
      <c r="B562" s="1" t="s">
        <v>354</v>
      </c>
      <c r="C562" s="1" t="s">
        <v>27</v>
      </c>
      <c r="D562" s="1"/>
      <c r="E562" s="1"/>
      <c r="F562" s="9"/>
    </row>
    <row r="563" spans="1:6" x14ac:dyDescent="0.25">
      <c r="A563" s="8" t="s">
        <v>11589</v>
      </c>
      <c r="B563" s="1" t="s">
        <v>498</v>
      </c>
      <c r="C563" s="1" t="s">
        <v>7</v>
      </c>
      <c r="D563" s="1"/>
      <c r="E563" s="1"/>
      <c r="F563" s="9"/>
    </row>
    <row r="564" spans="1:6" x14ac:dyDescent="0.25">
      <c r="A564" s="8" t="s">
        <v>11590</v>
      </c>
      <c r="B564" s="1" t="s">
        <v>360</v>
      </c>
      <c r="C564" s="1" t="s">
        <v>7</v>
      </c>
      <c r="D564" s="1"/>
      <c r="E564" s="1"/>
      <c r="F564" s="9"/>
    </row>
    <row r="565" spans="1:6" x14ac:dyDescent="0.25">
      <c r="A565" s="8" t="s">
        <v>11591</v>
      </c>
      <c r="B565" s="1" t="s">
        <v>362</v>
      </c>
      <c r="C565" s="1" t="s">
        <v>14</v>
      </c>
      <c r="D565" s="1"/>
      <c r="E565" s="1"/>
      <c r="F565" s="9"/>
    </row>
    <row r="566" spans="1:6" x14ac:dyDescent="0.25">
      <c r="A566" s="8" t="s">
        <v>11592</v>
      </c>
      <c r="B566" s="1" t="s">
        <v>364</v>
      </c>
      <c r="C566" s="1" t="s">
        <v>7</v>
      </c>
      <c r="D566" s="1"/>
      <c r="E566" s="1"/>
      <c r="F566" s="9"/>
    </row>
    <row r="567" spans="1:6" x14ac:dyDescent="0.25">
      <c r="A567" s="8" t="s">
        <v>11593</v>
      </c>
      <c r="B567" s="1" t="s">
        <v>366</v>
      </c>
      <c r="C567" s="1" t="s">
        <v>7</v>
      </c>
      <c r="D567" s="1"/>
      <c r="E567" s="1"/>
      <c r="F567" s="9"/>
    </row>
    <row r="568" spans="1:6" x14ac:dyDescent="0.25">
      <c r="A568" s="8" t="s">
        <v>11594</v>
      </c>
      <c r="B568" s="1" t="s">
        <v>368</v>
      </c>
      <c r="C568" s="1" t="s">
        <v>7</v>
      </c>
      <c r="D568" s="1"/>
      <c r="E568" s="1"/>
      <c r="F568" s="9"/>
    </row>
    <row r="569" spans="1:6" x14ac:dyDescent="0.25">
      <c r="A569" s="8" t="s">
        <v>11595</v>
      </c>
      <c r="B569" s="1" t="s">
        <v>372</v>
      </c>
      <c r="C569" s="1" t="s">
        <v>7</v>
      </c>
      <c r="D569" s="1"/>
      <c r="E569" s="1"/>
      <c r="F569" s="9"/>
    </row>
    <row r="570" spans="1:6" x14ac:dyDescent="0.25">
      <c r="A570" s="8" t="s">
        <v>11596</v>
      </c>
      <c r="B570" s="1" t="s">
        <v>384</v>
      </c>
      <c r="C570" s="1" t="s">
        <v>7</v>
      </c>
      <c r="D570" s="1"/>
      <c r="E570" s="1"/>
      <c r="F570" s="9"/>
    </row>
    <row r="571" spans="1:6" x14ac:dyDescent="0.25">
      <c r="A571" s="8" t="s">
        <v>11597</v>
      </c>
      <c r="B571" s="1" t="s">
        <v>388</v>
      </c>
      <c r="C571" s="1" t="s">
        <v>7</v>
      </c>
      <c r="D571" s="1"/>
      <c r="E571" s="1"/>
      <c r="F571" s="9"/>
    </row>
    <row r="572" spans="1:6" x14ac:dyDescent="0.25">
      <c r="A572" s="8" t="s">
        <v>11598</v>
      </c>
      <c r="B572" s="1" t="s">
        <v>390</v>
      </c>
      <c r="C572" s="1" t="s">
        <v>7</v>
      </c>
      <c r="D572" s="1"/>
      <c r="E572" s="1"/>
      <c r="F572" s="9"/>
    </row>
    <row r="573" spans="1:6" x14ac:dyDescent="0.25">
      <c r="A573" s="8" t="s">
        <v>11599</v>
      </c>
      <c r="B573" s="1" t="s">
        <v>392</v>
      </c>
      <c r="C573" s="1" t="s">
        <v>7</v>
      </c>
      <c r="D573" s="1"/>
      <c r="E573" s="1"/>
      <c r="F573" s="9"/>
    </row>
    <row r="574" spans="1:6" x14ac:dyDescent="0.25">
      <c r="A574" s="8" t="s">
        <v>11600</v>
      </c>
      <c r="B574" s="1" t="s">
        <v>396</v>
      </c>
      <c r="C574" s="1" t="s">
        <v>7</v>
      </c>
      <c r="D574" s="1"/>
      <c r="E574" s="1"/>
      <c r="F574" s="9"/>
    </row>
    <row r="575" spans="1:6" x14ac:dyDescent="0.25">
      <c r="A575" s="8" t="s">
        <v>11601</v>
      </c>
      <c r="B575" s="1" t="s">
        <v>402</v>
      </c>
      <c r="C575" s="1" t="s">
        <v>7</v>
      </c>
      <c r="D575" s="1"/>
      <c r="E575" s="1"/>
      <c r="F575" s="9"/>
    </row>
    <row r="576" spans="1:6" x14ac:dyDescent="0.25">
      <c r="A576" s="8" t="s">
        <v>11602</v>
      </c>
      <c r="B576" s="1" t="s">
        <v>406</v>
      </c>
      <c r="C576" s="1" t="s">
        <v>7</v>
      </c>
      <c r="D576" s="1"/>
      <c r="E576" s="1"/>
      <c r="F576" s="9"/>
    </row>
    <row r="577" spans="1:6" x14ac:dyDescent="0.25">
      <c r="A577" s="8" t="s">
        <v>11603</v>
      </c>
      <c r="B577" s="1" t="s">
        <v>410</v>
      </c>
      <c r="C577" s="1" t="s">
        <v>7</v>
      </c>
      <c r="D577" s="1"/>
      <c r="E577" s="1"/>
      <c r="F577" s="9"/>
    </row>
    <row r="578" spans="1:6" x14ac:dyDescent="0.25">
      <c r="A578" s="8" t="s">
        <v>11604</v>
      </c>
      <c r="B578" s="1" t="s">
        <v>416</v>
      </c>
      <c r="C578" s="1" t="s">
        <v>7</v>
      </c>
      <c r="D578" s="1"/>
      <c r="E578" s="1"/>
      <c r="F578" s="9"/>
    </row>
    <row r="579" spans="1:6" x14ac:dyDescent="0.25">
      <c r="A579" s="8" t="s">
        <v>11605</v>
      </c>
      <c r="B579" s="1" t="s">
        <v>424</v>
      </c>
      <c r="C579" s="1" t="s">
        <v>14</v>
      </c>
      <c r="D579" s="1"/>
      <c r="E579" s="1"/>
      <c r="F579" s="9"/>
    </row>
    <row r="580" spans="1:6" x14ac:dyDescent="0.25">
      <c r="A580" s="8" t="s">
        <v>11606</v>
      </c>
      <c r="B580" s="1" t="s">
        <v>426</v>
      </c>
      <c r="C580" s="1" t="s">
        <v>7</v>
      </c>
      <c r="D580" s="1"/>
      <c r="E580" s="1"/>
      <c r="F580" s="9"/>
    </row>
    <row r="581" spans="1:6" x14ac:dyDescent="0.25">
      <c r="A581" s="8" t="s">
        <v>11607</v>
      </c>
      <c r="B581" s="1" t="s">
        <v>428</v>
      </c>
      <c r="C581" s="1" t="s">
        <v>7</v>
      </c>
      <c r="D581" s="1"/>
      <c r="E581" s="1"/>
      <c r="F581" s="9"/>
    </row>
    <row r="582" spans="1:6" x14ac:dyDescent="0.25">
      <c r="A582" s="8" t="s">
        <v>11608</v>
      </c>
      <c r="B582" s="1" t="s">
        <v>430</v>
      </c>
      <c r="C582" s="1" t="s">
        <v>7</v>
      </c>
      <c r="D582" s="1"/>
      <c r="E582" s="1"/>
      <c r="F582" s="9"/>
    </row>
    <row r="583" spans="1:6" x14ac:dyDescent="0.25">
      <c r="A583" s="8" t="s">
        <v>11609</v>
      </c>
      <c r="B583" s="1" t="s">
        <v>432</v>
      </c>
      <c r="C583" s="1" t="s">
        <v>7</v>
      </c>
      <c r="D583" s="1"/>
      <c r="E583" s="1"/>
      <c r="F583" s="9"/>
    </row>
    <row r="584" spans="1:6" x14ac:dyDescent="0.25">
      <c r="A584" s="8" t="s">
        <v>11610</v>
      </c>
      <c r="B584" s="1" t="s">
        <v>444</v>
      </c>
      <c r="C584" s="1" t="s">
        <v>27</v>
      </c>
      <c r="D584" s="1"/>
      <c r="E584" s="1"/>
      <c r="F584" s="9"/>
    </row>
    <row r="585" spans="1:6" x14ac:dyDescent="0.25">
      <c r="A585" s="8" t="s">
        <v>11611</v>
      </c>
      <c r="B585" s="1" t="s">
        <v>446</v>
      </c>
      <c r="C585" s="1" t="s">
        <v>7</v>
      </c>
      <c r="D585" s="1"/>
      <c r="E585" s="1"/>
      <c r="F585" s="9"/>
    </row>
    <row r="586" spans="1:6" x14ac:dyDescent="0.25">
      <c r="A586" s="8" t="s">
        <v>11612</v>
      </c>
      <c r="B586" s="1" t="s">
        <v>448</v>
      </c>
      <c r="C586" s="1" t="s">
        <v>7</v>
      </c>
      <c r="D586" s="1"/>
      <c r="E586" s="1"/>
      <c r="F586" s="9"/>
    </row>
    <row r="587" spans="1:6" x14ac:dyDescent="0.25">
      <c r="A587" s="8" t="s">
        <v>11613</v>
      </c>
      <c r="B587" s="1" t="s">
        <v>452</v>
      </c>
      <c r="C587" s="1" t="s">
        <v>7</v>
      </c>
      <c r="D587" s="1"/>
      <c r="E587" s="1"/>
      <c r="F587" s="9"/>
    </row>
    <row r="588" spans="1:6" x14ac:dyDescent="0.25">
      <c r="A588" s="8" t="s">
        <v>11614</v>
      </c>
      <c r="B588" s="1" t="s">
        <v>454</v>
      </c>
      <c r="C588" s="1" t="s">
        <v>7</v>
      </c>
      <c r="D588" s="1"/>
      <c r="E588" s="1"/>
      <c r="F588" s="9"/>
    </row>
    <row r="589" spans="1:6" x14ac:dyDescent="0.25">
      <c r="A589" s="8" t="s">
        <v>11615</v>
      </c>
      <c r="B589" s="1" t="s">
        <v>460</v>
      </c>
      <c r="C589" s="1" t="s">
        <v>7</v>
      </c>
      <c r="D589" s="1"/>
      <c r="E589" s="1"/>
      <c r="F589" s="9"/>
    </row>
    <row r="590" spans="1:6" x14ac:dyDescent="0.25">
      <c r="A590" s="8" t="s">
        <v>11616</v>
      </c>
      <c r="B590" s="1" t="s">
        <v>464</v>
      </c>
      <c r="C590" s="1" t="s">
        <v>4</v>
      </c>
      <c r="D590" s="1"/>
      <c r="E590" s="1"/>
      <c r="F590" s="9"/>
    </row>
    <row r="591" spans="1:6" x14ac:dyDescent="0.25">
      <c r="A591" s="8" t="s">
        <v>11617</v>
      </c>
      <c r="B591" s="1" t="s">
        <v>466</v>
      </c>
      <c r="C591" s="1" t="s">
        <v>14</v>
      </c>
      <c r="D591" s="1"/>
      <c r="E591" s="1"/>
      <c r="F591" s="9"/>
    </row>
    <row r="592" spans="1:6" x14ac:dyDescent="0.25">
      <c r="A592" s="8" t="s">
        <v>11618</v>
      </c>
      <c r="B592" s="1" t="s">
        <v>468</v>
      </c>
      <c r="C592" s="1" t="s">
        <v>14</v>
      </c>
      <c r="D592" s="1"/>
      <c r="E592" s="1"/>
      <c r="F592" s="9"/>
    </row>
    <row r="593" spans="1:6" x14ac:dyDescent="0.25">
      <c r="A593" s="8" t="s">
        <v>11619</v>
      </c>
      <c r="B593" s="1" t="s">
        <v>470</v>
      </c>
      <c r="C593" s="1" t="s">
        <v>14</v>
      </c>
      <c r="D593" s="1"/>
      <c r="E593" s="1"/>
      <c r="F593" s="9"/>
    </row>
    <row r="594" spans="1:6" x14ac:dyDescent="0.25">
      <c r="A594" s="8" t="s">
        <v>11620</v>
      </c>
      <c r="B594" s="1" t="s">
        <v>472</v>
      </c>
      <c r="C594" s="1" t="s">
        <v>27</v>
      </c>
      <c r="D594" s="1"/>
      <c r="E594" s="1"/>
      <c r="F594" s="9"/>
    </row>
    <row r="595" spans="1:6" x14ac:dyDescent="0.25">
      <c r="A595" s="8" t="s">
        <v>11621</v>
      </c>
      <c r="B595" s="1" t="s">
        <v>474</v>
      </c>
      <c r="C595" s="1" t="s">
        <v>7</v>
      </c>
      <c r="D595" s="1"/>
      <c r="E595" s="1"/>
      <c r="F595" s="9"/>
    </row>
    <row r="596" spans="1:6" x14ac:dyDescent="0.25">
      <c r="A596" s="8" t="s">
        <v>11622</v>
      </c>
      <c r="B596" s="1" t="s">
        <v>478</v>
      </c>
      <c r="C596" s="1" t="s">
        <v>7</v>
      </c>
      <c r="D596" s="1"/>
      <c r="E596" s="1"/>
      <c r="F596" s="9"/>
    </row>
    <row r="597" spans="1:6" x14ac:dyDescent="0.25">
      <c r="A597" s="8" t="s">
        <v>11623</v>
      </c>
      <c r="B597" s="1" t="s">
        <v>480</v>
      </c>
      <c r="C597" s="1" t="s">
        <v>7</v>
      </c>
      <c r="D597" s="1"/>
      <c r="E597" s="1"/>
      <c r="F597" s="9"/>
    </row>
    <row r="598" spans="1:6" x14ac:dyDescent="0.25">
      <c r="A598" s="8" t="s">
        <v>11624</v>
      </c>
      <c r="B598" s="1" t="s">
        <v>482</v>
      </c>
      <c r="C598" s="1" t="s">
        <v>7</v>
      </c>
      <c r="D598" s="1"/>
      <c r="E598" s="1"/>
      <c r="F598" s="9"/>
    </row>
    <row r="599" spans="1:6" x14ac:dyDescent="0.25">
      <c r="A599" s="8" t="s">
        <v>11625</v>
      </c>
      <c r="B599" s="1" t="s">
        <v>488</v>
      </c>
      <c r="C599" s="1" t="s">
        <v>14</v>
      </c>
      <c r="D599" s="1"/>
      <c r="E599" s="1"/>
      <c r="F599" s="9"/>
    </row>
    <row r="600" spans="1:6" x14ac:dyDescent="0.25">
      <c r="A600" s="8" t="s">
        <v>11626</v>
      </c>
      <c r="B600" s="1" t="s">
        <v>490</v>
      </c>
      <c r="C600" s="1" t="s">
        <v>27</v>
      </c>
      <c r="D600" s="1"/>
      <c r="E600" s="1"/>
      <c r="F600" s="9"/>
    </row>
    <row r="601" spans="1:6" x14ac:dyDescent="0.25">
      <c r="A601" s="8" t="s">
        <v>11627</v>
      </c>
      <c r="B601" s="1" t="s">
        <v>492</v>
      </c>
      <c r="C601" s="1" t="s">
        <v>7</v>
      </c>
      <c r="D601" s="1"/>
      <c r="E601" s="1"/>
      <c r="F601" s="9"/>
    </row>
    <row r="602" spans="1:6" x14ac:dyDescent="0.25">
      <c r="A602" s="8" t="s">
        <v>11628</v>
      </c>
      <c r="B602" s="1" t="s">
        <v>496</v>
      </c>
      <c r="C602" s="1" t="s">
        <v>14</v>
      </c>
      <c r="D602" s="1"/>
      <c r="E602" s="1"/>
      <c r="F602" s="9"/>
    </row>
    <row r="603" spans="1:6" x14ac:dyDescent="0.25">
      <c r="A603" s="8" t="s">
        <v>11629</v>
      </c>
      <c r="B603" s="1" t="s">
        <v>11630</v>
      </c>
      <c r="C603" s="1" t="s">
        <v>7</v>
      </c>
      <c r="D603" s="1"/>
      <c r="E603" s="1"/>
      <c r="F603" s="9"/>
    </row>
    <row r="604" spans="1:6" x14ac:dyDescent="0.25">
      <c r="A604" s="8" t="s">
        <v>11631</v>
      </c>
      <c r="B604" s="1" t="s">
        <v>11632</v>
      </c>
      <c r="C604" s="1" t="s">
        <v>7</v>
      </c>
      <c r="D604" s="1"/>
      <c r="E604" s="1"/>
      <c r="F604" s="9"/>
    </row>
    <row r="605" spans="1:6" x14ac:dyDescent="0.25">
      <c r="A605" s="8" t="s">
        <v>11633</v>
      </c>
      <c r="B605" s="1" t="s">
        <v>11634</v>
      </c>
      <c r="C605" s="1" t="s">
        <v>7</v>
      </c>
      <c r="D605" s="1"/>
      <c r="E605" s="1"/>
      <c r="F605" s="9"/>
    </row>
    <row r="606" spans="1:6" x14ac:dyDescent="0.25">
      <c r="A606" s="8" t="s">
        <v>11635</v>
      </c>
      <c r="B606" s="1" t="s">
        <v>11636</v>
      </c>
      <c r="C606" s="1" t="s">
        <v>7</v>
      </c>
      <c r="D606" s="1"/>
      <c r="E606" s="1"/>
      <c r="F606" s="9"/>
    </row>
    <row r="607" spans="1:6" x14ac:dyDescent="0.25">
      <c r="A607" s="8" t="s">
        <v>11637</v>
      </c>
      <c r="B607" s="1" t="s">
        <v>11638</v>
      </c>
      <c r="C607" s="1" t="s">
        <v>7</v>
      </c>
      <c r="D607" s="1"/>
      <c r="E607" s="1"/>
      <c r="F607" s="9"/>
    </row>
    <row r="608" spans="1:6" x14ac:dyDescent="0.25">
      <c r="A608" s="8" t="s">
        <v>11639</v>
      </c>
      <c r="B608" s="1" t="s">
        <v>11640</v>
      </c>
      <c r="C608" s="1" t="s">
        <v>7</v>
      </c>
      <c r="D608" s="1"/>
      <c r="E608" s="1"/>
      <c r="F608" s="9"/>
    </row>
    <row r="609" spans="1:6" x14ac:dyDescent="0.25">
      <c r="A609" s="8" t="s">
        <v>11641</v>
      </c>
      <c r="B609" s="1" t="s">
        <v>11642</v>
      </c>
      <c r="C609" s="1" t="s">
        <v>7</v>
      </c>
      <c r="D609" s="1"/>
      <c r="E609" s="1"/>
      <c r="F609" s="9"/>
    </row>
    <row r="610" spans="1:6" x14ac:dyDescent="0.25">
      <c r="A610" s="8" t="s">
        <v>11643</v>
      </c>
      <c r="B610" s="1" t="s">
        <v>11644</v>
      </c>
      <c r="C610" s="1" t="s">
        <v>7</v>
      </c>
      <c r="D610" s="1"/>
      <c r="E610" s="1"/>
      <c r="F610" s="9"/>
    </row>
    <row r="611" spans="1:6" x14ac:dyDescent="0.25">
      <c r="A611" s="8" t="s">
        <v>11645</v>
      </c>
      <c r="B611" s="1" t="s">
        <v>11646</v>
      </c>
      <c r="C611" s="1" t="s">
        <v>7</v>
      </c>
      <c r="D611" s="1"/>
      <c r="E611" s="1"/>
      <c r="F611" s="9"/>
    </row>
    <row r="612" spans="1:6" x14ac:dyDescent="0.25">
      <c r="A612" s="8" t="s">
        <v>11647</v>
      </c>
      <c r="B612" s="1" t="s">
        <v>971</v>
      </c>
      <c r="C612" s="1" t="s">
        <v>7</v>
      </c>
      <c r="D612" s="1"/>
      <c r="E612" s="1"/>
      <c r="F612" s="9"/>
    </row>
    <row r="613" spans="1:6" x14ac:dyDescent="0.25">
      <c r="A613" s="8" t="s">
        <v>11648</v>
      </c>
      <c r="B613" s="1" t="s">
        <v>11649</v>
      </c>
      <c r="C613" s="1" t="s">
        <v>27</v>
      </c>
      <c r="D613" s="1"/>
      <c r="E613" s="1"/>
      <c r="F613" s="9"/>
    </row>
    <row r="614" spans="1:6" x14ac:dyDescent="0.25">
      <c r="A614" s="8" t="s">
        <v>11650</v>
      </c>
      <c r="B614" s="1" t="s">
        <v>11651</v>
      </c>
      <c r="C614" s="1" t="s">
        <v>7</v>
      </c>
      <c r="D614" s="1"/>
      <c r="E614" s="1"/>
      <c r="F614" s="9"/>
    </row>
    <row r="615" spans="1:6" x14ac:dyDescent="0.25">
      <c r="A615" s="8" t="s">
        <v>11652</v>
      </c>
      <c r="B615" s="1" t="s">
        <v>11653</v>
      </c>
      <c r="C615" s="1" t="s">
        <v>7</v>
      </c>
      <c r="D615" s="1"/>
      <c r="E615" s="1"/>
      <c r="F615" s="9"/>
    </row>
    <row r="616" spans="1:6" x14ac:dyDescent="0.25">
      <c r="A616" s="8" t="s">
        <v>11654</v>
      </c>
      <c r="B616" s="1" t="s">
        <v>11655</v>
      </c>
      <c r="C616" s="1" t="s">
        <v>7</v>
      </c>
      <c r="D616" s="1"/>
      <c r="E616" s="1"/>
      <c r="F616" s="9"/>
    </row>
    <row r="617" spans="1:6" x14ac:dyDescent="0.25">
      <c r="A617" s="8" t="s">
        <v>11656</v>
      </c>
      <c r="B617" s="1" t="s">
        <v>11657</v>
      </c>
      <c r="C617" s="1" t="s">
        <v>7</v>
      </c>
      <c r="D617" s="1"/>
      <c r="E617" s="1"/>
      <c r="F617" s="9"/>
    </row>
    <row r="618" spans="1:6" x14ac:dyDescent="0.25">
      <c r="A618" s="8" t="s">
        <v>11658</v>
      </c>
      <c r="B618" s="1" t="s">
        <v>11659</v>
      </c>
      <c r="C618" s="1" t="s">
        <v>27</v>
      </c>
      <c r="D618" s="1"/>
      <c r="E618" s="1"/>
      <c r="F618" s="9"/>
    </row>
    <row r="619" spans="1:6" x14ac:dyDescent="0.25">
      <c r="A619" s="8" t="s">
        <v>11660</v>
      </c>
      <c r="B619" s="1" t="s">
        <v>11661</v>
      </c>
      <c r="C619" s="1" t="s">
        <v>7</v>
      </c>
      <c r="D619" s="1"/>
      <c r="E619" s="1"/>
      <c r="F619" s="9"/>
    </row>
    <row r="620" spans="1:6" x14ac:dyDescent="0.25">
      <c r="A620" s="8" t="s">
        <v>11662</v>
      </c>
      <c r="B620" s="1" t="s">
        <v>11663</v>
      </c>
      <c r="C620" s="1" t="s">
        <v>7</v>
      </c>
      <c r="D620" s="1"/>
      <c r="E620" s="1"/>
      <c r="F620" s="9"/>
    </row>
    <row r="621" spans="1:6" x14ac:dyDescent="0.25">
      <c r="A621" s="8" t="s">
        <v>11664</v>
      </c>
      <c r="B621" s="1" t="s">
        <v>11665</v>
      </c>
      <c r="C621" s="1" t="s">
        <v>7</v>
      </c>
      <c r="D621" s="1"/>
      <c r="E621" s="1"/>
      <c r="F621" s="9"/>
    </row>
    <row r="622" spans="1:6" x14ac:dyDescent="0.25">
      <c r="A622" s="8" t="s">
        <v>11666</v>
      </c>
      <c r="B622" s="1" t="s">
        <v>11667</v>
      </c>
      <c r="C622" s="1" t="s">
        <v>27</v>
      </c>
      <c r="D622" s="1"/>
      <c r="E622" s="1"/>
      <c r="F622" s="9"/>
    </row>
    <row r="623" spans="1:6" x14ac:dyDescent="0.25">
      <c r="A623" s="8" t="s">
        <v>11668</v>
      </c>
      <c r="B623" s="1" t="s">
        <v>11669</v>
      </c>
      <c r="C623" s="1" t="s">
        <v>27</v>
      </c>
      <c r="D623" s="1"/>
      <c r="E623" s="1"/>
      <c r="F623" s="9"/>
    </row>
    <row r="624" spans="1:6" x14ac:dyDescent="0.25">
      <c r="A624" s="8" t="s">
        <v>11670</v>
      </c>
      <c r="B624" s="1" t="s">
        <v>11671</v>
      </c>
      <c r="C624" s="1" t="s">
        <v>14</v>
      </c>
      <c r="D624" s="1"/>
      <c r="E624" s="1"/>
      <c r="F624" s="9"/>
    </row>
    <row r="625" spans="1:6" x14ac:dyDescent="0.25">
      <c r="A625" s="8" t="s">
        <v>11672</v>
      </c>
      <c r="B625" s="1" t="s">
        <v>11673</v>
      </c>
      <c r="C625" s="1" t="s">
        <v>7</v>
      </c>
      <c r="D625" s="1"/>
      <c r="E625" s="1"/>
      <c r="F625" s="9"/>
    </row>
    <row r="626" spans="1:6" x14ac:dyDescent="0.25">
      <c r="A626" s="8" t="s">
        <v>11674</v>
      </c>
      <c r="B626" s="1" t="s">
        <v>11675</v>
      </c>
      <c r="C626" s="1" t="s">
        <v>7</v>
      </c>
      <c r="D626" s="1"/>
      <c r="E626" s="1"/>
      <c r="F626" s="9"/>
    </row>
    <row r="627" spans="1:6" x14ac:dyDescent="0.25">
      <c r="A627" s="8" t="s">
        <v>11676</v>
      </c>
      <c r="B627" s="1" t="s">
        <v>11677</v>
      </c>
      <c r="C627" s="1" t="s">
        <v>7</v>
      </c>
      <c r="D627" s="1"/>
      <c r="E627" s="1"/>
      <c r="F627" s="9"/>
    </row>
    <row r="628" spans="1:6" x14ac:dyDescent="0.25">
      <c r="A628" s="8" t="s">
        <v>11678</v>
      </c>
      <c r="B628" s="1" t="s">
        <v>11679</v>
      </c>
      <c r="C628" s="1" t="s">
        <v>14</v>
      </c>
      <c r="D628" s="1"/>
      <c r="E628" s="1"/>
      <c r="F628" s="9"/>
    </row>
    <row r="629" spans="1:6" x14ac:dyDescent="0.25">
      <c r="A629" s="8" t="s">
        <v>11680</v>
      </c>
      <c r="B629" s="1" t="s">
        <v>11681</v>
      </c>
      <c r="C629" s="1" t="s">
        <v>4</v>
      </c>
      <c r="D629" s="1"/>
      <c r="E629" s="1"/>
      <c r="F629" s="9"/>
    </row>
    <row r="630" spans="1:6" x14ac:dyDescent="0.25">
      <c r="A630" s="8" t="s">
        <v>11682</v>
      </c>
      <c r="B630" s="1" t="s">
        <v>11683</v>
      </c>
      <c r="C630" s="1" t="s">
        <v>4</v>
      </c>
      <c r="D630" s="1"/>
      <c r="E630" s="1"/>
      <c r="F630" s="9"/>
    </row>
    <row r="631" spans="1:6" x14ac:dyDescent="0.25">
      <c r="A631" s="8" t="s">
        <v>11684</v>
      </c>
      <c r="B631" s="1" t="s">
        <v>11685</v>
      </c>
      <c r="C631" s="1" t="s">
        <v>7</v>
      </c>
      <c r="D631" s="1"/>
      <c r="E631" s="1"/>
      <c r="F631" s="9"/>
    </row>
    <row r="632" spans="1:6" x14ac:dyDescent="0.25">
      <c r="A632" s="8" t="s">
        <v>11686</v>
      </c>
      <c r="B632" s="1" t="s">
        <v>11687</v>
      </c>
      <c r="C632" s="1" t="s">
        <v>14</v>
      </c>
      <c r="D632" s="1"/>
      <c r="E632" s="1"/>
      <c r="F632" s="9"/>
    </row>
    <row r="633" spans="1:6" x14ac:dyDescent="0.25">
      <c r="A633" s="8" t="s">
        <v>11688</v>
      </c>
      <c r="B633" s="1" t="s">
        <v>11689</v>
      </c>
      <c r="C633" s="1" t="s">
        <v>7</v>
      </c>
      <c r="D633" s="1"/>
      <c r="E633" s="1"/>
      <c r="F633" s="9"/>
    </row>
    <row r="634" spans="1:6" x14ac:dyDescent="0.25">
      <c r="A634" s="8" t="s">
        <v>11690</v>
      </c>
      <c r="B634" s="1" t="s">
        <v>1953</v>
      </c>
      <c r="C634" s="1" t="s">
        <v>4</v>
      </c>
      <c r="D634" s="1"/>
      <c r="E634" s="1"/>
      <c r="F634" s="9"/>
    </row>
    <row r="635" spans="1:6" x14ac:dyDescent="0.25">
      <c r="A635" s="8" t="s">
        <v>11691</v>
      </c>
      <c r="B635" s="1" t="s">
        <v>11692</v>
      </c>
      <c r="C635" s="1" t="s">
        <v>7</v>
      </c>
      <c r="D635" s="1"/>
      <c r="E635" s="1"/>
      <c r="F635" s="9"/>
    </row>
    <row r="636" spans="1:6" x14ac:dyDescent="0.25">
      <c r="A636" s="8" t="s">
        <v>11693</v>
      </c>
      <c r="B636" s="1" t="s">
        <v>11694</v>
      </c>
      <c r="C636" s="1" t="s">
        <v>7</v>
      </c>
      <c r="D636" s="1"/>
      <c r="E636" s="1"/>
      <c r="F636" s="9"/>
    </row>
    <row r="637" spans="1:6" x14ac:dyDescent="0.25">
      <c r="A637" s="8" t="s">
        <v>11695</v>
      </c>
      <c r="B637" s="1" t="s">
        <v>11696</v>
      </c>
      <c r="C637" s="1" t="s">
        <v>7</v>
      </c>
      <c r="D637" s="1"/>
      <c r="E637" s="1"/>
      <c r="F637" s="9"/>
    </row>
    <row r="638" spans="1:6" x14ac:dyDescent="0.25">
      <c r="A638" s="8" t="s">
        <v>11697</v>
      </c>
      <c r="B638" s="1" t="s">
        <v>11698</v>
      </c>
      <c r="C638" s="1" t="s">
        <v>7</v>
      </c>
      <c r="D638" s="1"/>
      <c r="E638" s="1"/>
      <c r="F638" s="9"/>
    </row>
    <row r="639" spans="1:6" x14ac:dyDescent="0.25">
      <c r="A639" s="8" t="s">
        <v>11699</v>
      </c>
      <c r="B639" s="1" t="s">
        <v>11700</v>
      </c>
      <c r="C639" s="1" t="s">
        <v>7</v>
      </c>
      <c r="D639" s="1"/>
      <c r="E639" s="1"/>
      <c r="F639" s="9"/>
    </row>
    <row r="640" spans="1:6" x14ac:dyDescent="0.25">
      <c r="A640" s="8" t="s">
        <v>11701</v>
      </c>
      <c r="B640" s="1" t="s">
        <v>11702</v>
      </c>
      <c r="C640" s="1" t="s">
        <v>7</v>
      </c>
      <c r="D640" s="1"/>
      <c r="E640" s="1"/>
      <c r="F640" s="9"/>
    </row>
    <row r="641" spans="1:6" x14ac:dyDescent="0.25">
      <c r="A641" s="8" t="s">
        <v>11703</v>
      </c>
      <c r="B641" s="1" t="s">
        <v>11704</v>
      </c>
      <c r="C641" s="1" t="s">
        <v>4</v>
      </c>
      <c r="D641" s="1"/>
      <c r="E641" s="1"/>
      <c r="F641" s="9"/>
    </row>
    <row r="642" spans="1:6" x14ac:dyDescent="0.25">
      <c r="A642" s="8" t="s">
        <v>11705</v>
      </c>
      <c r="B642" s="1" t="s">
        <v>11706</v>
      </c>
      <c r="C642" s="1" t="s">
        <v>4</v>
      </c>
      <c r="D642" s="1"/>
      <c r="E642" s="1"/>
      <c r="F642" s="9"/>
    </row>
    <row r="643" spans="1:6" x14ac:dyDescent="0.25">
      <c r="A643" s="8" t="s">
        <v>11707</v>
      </c>
      <c r="B643" s="1" t="s">
        <v>11708</v>
      </c>
      <c r="C643" s="1" t="s">
        <v>27</v>
      </c>
      <c r="D643" s="1"/>
      <c r="E643" s="1"/>
      <c r="F643" s="9"/>
    </row>
    <row r="644" spans="1:6" x14ac:dyDescent="0.25">
      <c r="A644" s="8" t="s">
        <v>11709</v>
      </c>
      <c r="B644" s="1" t="s">
        <v>11710</v>
      </c>
      <c r="C644" s="1" t="s">
        <v>7</v>
      </c>
      <c r="D644" s="1"/>
      <c r="E644" s="1"/>
      <c r="F644" s="9"/>
    </row>
    <row r="645" spans="1:6" x14ac:dyDescent="0.25">
      <c r="A645" s="8" t="s">
        <v>11711</v>
      </c>
      <c r="B645" s="1" t="s">
        <v>11712</v>
      </c>
      <c r="C645" s="1" t="s">
        <v>7</v>
      </c>
      <c r="D645" s="1"/>
      <c r="E645" s="1"/>
      <c r="F645" s="9"/>
    </row>
    <row r="646" spans="1:6" x14ac:dyDescent="0.25">
      <c r="A646" s="8" t="s">
        <v>11713</v>
      </c>
      <c r="B646" s="1" t="s">
        <v>11714</v>
      </c>
      <c r="C646" s="1" t="s">
        <v>7</v>
      </c>
      <c r="D646" s="1"/>
      <c r="E646" s="1"/>
      <c r="F646" s="9"/>
    </row>
    <row r="647" spans="1:6" x14ac:dyDescent="0.25">
      <c r="A647" s="8" t="s">
        <v>11715</v>
      </c>
      <c r="B647" s="1" t="s">
        <v>11716</v>
      </c>
      <c r="C647" s="1" t="s">
        <v>7</v>
      </c>
      <c r="D647" s="1"/>
      <c r="E647" s="1"/>
      <c r="F647" s="9"/>
    </row>
    <row r="648" spans="1:6" x14ac:dyDescent="0.25">
      <c r="A648" s="8" t="s">
        <v>11717</v>
      </c>
      <c r="B648" s="1" t="s">
        <v>11718</v>
      </c>
      <c r="C648" s="1" t="s">
        <v>7</v>
      </c>
      <c r="D648" s="1"/>
      <c r="E648" s="1"/>
      <c r="F648" s="9"/>
    </row>
    <row r="649" spans="1:6" x14ac:dyDescent="0.25">
      <c r="A649" s="8" t="s">
        <v>11719</v>
      </c>
      <c r="B649" s="1" t="s">
        <v>1553</v>
      </c>
      <c r="C649" s="1" t="s">
        <v>7</v>
      </c>
      <c r="D649" s="1"/>
      <c r="E649" s="1"/>
      <c r="F649" s="9"/>
    </row>
    <row r="650" spans="1:6" x14ac:dyDescent="0.25">
      <c r="A650" s="8" t="s">
        <v>11720</v>
      </c>
      <c r="B650" s="1" t="s">
        <v>11721</v>
      </c>
      <c r="C650" s="1" t="s">
        <v>7</v>
      </c>
      <c r="D650" s="1"/>
      <c r="E650" s="1"/>
      <c r="F650" s="9"/>
    </row>
    <row r="651" spans="1:6" x14ac:dyDescent="0.25">
      <c r="A651" s="8" t="s">
        <v>11722</v>
      </c>
      <c r="B651" s="1" t="s">
        <v>11723</v>
      </c>
      <c r="C651" s="1" t="s">
        <v>7</v>
      </c>
      <c r="D651" s="1"/>
      <c r="E651" s="1"/>
      <c r="F651" s="9"/>
    </row>
    <row r="652" spans="1:6" x14ac:dyDescent="0.25">
      <c r="A652" s="8" t="s">
        <v>11724</v>
      </c>
      <c r="B652" s="1" t="s">
        <v>11725</v>
      </c>
      <c r="C652" s="1" t="s">
        <v>7</v>
      </c>
      <c r="D652" s="1"/>
      <c r="E652" s="1"/>
      <c r="F652" s="9"/>
    </row>
    <row r="653" spans="1:6" x14ac:dyDescent="0.25">
      <c r="A653" s="8" t="s">
        <v>11726</v>
      </c>
      <c r="B653" s="1" t="s">
        <v>11727</v>
      </c>
      <c r="C653" s="1" t="s">
        <v>7</v>
      </c>
      <c r="D653" s="1"/>
      <c r="E653" s="1"/>
      <c r="F653" s="9"/>
    </row>
    <row r="654" spans="1:6" x14ac:dyDescent="0.25">
      <c r="A654" s="8" t="s">
        <v>11728</v>
      </c>
      <c r="B654" s="1" t="s">
        <v>11729</v>
      </c>
      <c r="C654" s="1" t="s">
        <v>7</v>
      </c>
      <c r="D654" s="1"/>
      <c r="E654" s="1"/>
      <c r="F654" s="9"/>
    </row>
    <row r="655" spans="1:6" x14ac:dyDescent="0.25">
      <c r="A655" s="8" t="s">
        <v>11730</v>
      </c>
      <c r="B655" s="1" t="s">
        <v>11731</v>
      </c>
      <c r="C655" s="1" t="s">
        <v>4</v>
      </c>
      <c r="D655" s="1"/>
      <c r="E655" s="1"/>
      <c r="F655" s="9"/>
    </row>
    <row r="656" spans="1:6" x14ac:dyDescent="0.25">
      <c r="A656" s="8" t="s">
        <v>11732</v>
      </c>
      <c r="B656" s="1" t="s">
        <v>11733</v>
      </c>
      <c r="C656" s="1" t="s">
        <v>27</v>
      </c>
      <c r="D656" s="1"/>
      <c r="E656" s="1"/>
      <c r="F656" s="9"/>
    </row>
    <row r="657" spans="1:6" x14ac:dyDescent="0.25">
      <c r="A657" s="8" t="s">
        <v>11734</v>
      </c>
      <c r="B657" s="1" t="s">
        <v>1573</v>
      </c>
      <c r="C657" s="1" t="s">
        <v>27</v>
      </c>
      <c r="D657" s="1"/>
      <c r="E657" s="1"/>
      <c r="F657" s="9"/>
    </row>
    <row r="658" spans="1:6" x14ac:dyDescent="0.25">
      <c r="A658" s="8" t="s">
        <v>11735</v>
      </c>
      <c r="B658" s="1" t="s">
        <v>11736</v>
      </c>
      <c r="C658" s="1" t="s">
        <v>7</v>
      </c>
      <c r="D658" s="1"/>
      <c r="E658" s="1"/>
      <c r="F658" s="9"/>
    </row>
    <row r="659" spans="1:6" x14ac:dyDescent="0.25">
      <c r="A659" s="8" t="s">
        <v>11737</v>
      </c>
      <c r="B659" s="1" t="s">
        <v>11738</v>
      </c>
      <c r="C659" s="1" t="s">
        <v>7</v>
      </c>
      <c r="D659" s="1"/>
      <c r="E659" s="1"/>
      <c r="F659" s="9"/>
    </row>
    <row r="660" spans="1:6" x14ac:dyDescent="0.25">
      <c r="A660" s="8" t="s">
        <v>11739</v>
      </c>
      <c r="B660" s="1" t="s">
        <v>11740</v>
      </c>
      <c r="C660" s="1" t="s">
        <v>7</v>
      </c>
      <c r="D660" s="1"/>
      <c r="E660" s="1"/>
      <c r="F660" s="9"/>
    </row>
    <row r="661" spans="1:6" x14ac:dyDescent="0.25">
      <c r="A661" s="8" t="s">
        <v>11741</v>
      </c>
      <c r="B661" s="1" t="s">
        <v>11742</v>
      </c>
      <c r="C661" s="1" t="s">
        <v>7</v>
      </c>
      <c r="D661" s="1"/>
      <c r="E661" s="1"/>
      <c r="F661" s="9"/>
    </row>
    <row r="662" spans="1:6" x14ac:dyDescent="0.25">
      <c r="A662" s="8" t="s">
        <v>11743</v>
      </c>
      <c r="B662" s="1" t="s">
        <v>11744</v>
      </c>
      <c r="C662" s="1" t="s">
        <v>7</v>
      </c>
      <c r="D662" s="1"/>
      <c r="E662" s="1"/>
      <c r="F662" s="9"/>
    </row>
    <row r="663" spans="1:6" x14ac:dyDescent="0.25">
      <c r="A663" s="8" t="s">
        <v>11745</v>
      </c>
      <c r="B663" s="1" t="s">
        <v>11746</v>
      </c>
      <c r="C663" s="1" t="s">
        <v>7</v>
      </c>
      <c r="D663" s="1"/>
      <c r="E663" s="1"/>
      <c r="F663" s="9"/>
    </row>
    <row r="664" spans="1:6" x14ac:dyDescent="0.25">
      <c r="A664" s="8" t="s">
        <v>11747</v>
      </c>
      <c r="B664" s="1" t="s">
        <v>11748</v>
      </c>
      <c r="C664" s="1" t="s">
        <v>7</v>
      </c>
      <c r="D664" s="1"/>
      <c r="E664" s="1"/>
      <c r="F664" s="9"/>
    </row>
    <row r="665" spans="1:6" x14ac:dyDescent="0.25">
      <c r="A665" s="8" t="s">
        <v>11749</v>
      </c>
      <c r="B665" s="1" t="s">
        <v>11750</v>
      </c>
      <c r="C665" s="1" t="s">
        <v>27</v>
      </c>
      <c r="D665" s="1"/>
      <c r="E665" s="1"/>
      <c r="F665" s="9"/>
    </row>
    <row r="666" spans="1:6" x14ac:dyDescent="0.25">
      <c r="A666" s="8" t="s">
        <v>11751</v>
      </c>
      <c r="B666" s="1" t="s">
        <v>11752</v>
      </c>
      <c r="C666" s="1" t="s">
        <v>7</v>
      </c>
      <c r="D666" s="1"/>
      <c r="E666" s="1"/>
      <c r="F666" s="9"/>
    </row>
    <row r="667" spans="1:6" x14ac:dyDescent="0.25">
      <c r="A667" s="8" t="s">
        <v>11753</v>
      </c>
      <c r="B667" s="1" t="s">
        <v>11754</v>
      </c>
      <c r="C667" s="1" t="s">
        <v>7</v>
      </c>
      <c r="D667" s="1"/>
      <c r="E667" s="1"/>
      <c r="F667" s="9"/>
    </row>
    <row r="668" spans="1:6" x14ac:dyDescent="0.25">
      <c r="A668" s="8" t="s">
        <v>11755</v>
      </c>
      <c r="B668" s="1" t="s">
        <v>11756</v>
      </c>
      <c r="C668" s="1" t="s">
        <v>27</v>
      </c>
      <c r="D668" s="1"/>
      <c r="E668" s="1"/>
      <c r="F668" s="9"/>
    </row>
    <row r="669" spans="1:6" x14ac:dyDescent="0.25">
      <c r="A669" s="8" t="s">
        <v>11757</v>
      </c>
      <c r="B669" s="1" t="s">
        <v>11758</v>
      </c>
      <c r="C669" s="1" t="s">
        <v>4</v>
      </c>
      <c r="D669" s="1"/>
      <c r="E669" s="1"/>
      <c r="F669" s="9"/>
    </row>
    <row r="670" spans="1:6" x14ac:dyDescent="0.25">
      <c r="A670" s="8" t="s">
        <v>11759</v>
      </c>
      <c r="B670" s="1" t="s">
        <v>11760</v>
      </c>
      <c r="C670" s="1" t="s">
        <v>14</v>
      </c>
      <c r="D670" s="1"/>
      <c r="E670" s="1"/>
      <c r="F670" s="9"/>
    </row>
    <row r="671" spans="1:6" x14ac:dyDescent="0.25">
      <c r="A671" s="8" t="s">
        <v>11761</v>
      </c>
      <c r="B671" s="1" t="s">
        <v>11762</v>
      </c>
      <c r="C671" s="1" t="s">
        <v>7</v>
      </c>
      <c r="D671" s="1"/>
      <c r="E671" s="1"/>
      <c r="F671" s="9"/>
    </row>
    <row r="672" spans="1:6" x14ac:dyDescent="0.25">
      <c r="A672" s="8" t="s">
        <v>11763</v>
      </c>
      <c r="B672" s="1" t="s">
        <v>11764</v>
      </c>
      <c r="C672" s="1" t="s">
        <v>27</v>
      </c>
      <c r="D672" s="1"/>
      <c r="E672" s="1"/>
      <c r="F672" s="9"/>
    </row>
    <row r="673" spans="1:6" x14ac:dyDescent="0.25">
      <c r="A673" s="8" t="s">
        <v>11765</v>
      </c>
      <c r="B673" s="1" t="s">
        <v>11766</v>
      </c>
      <c r="C673" s="1" t="s">
        <v>7</v>
      </c>
      <c r="D673" s="1"/>
      <c r="E673" s="1"/>
      <c r="F673" s="9"/>
    </row>
    <row r="674" spans="1:6" x14ac:dyDescent="0.25">
      <c r="A674" s="8" t="s">
        <v>11767</v>
      </c>
      <c r="B674" s="1" t="s">
        <v>11768</v>
      </c>
      <c r="C674" s="1" t="s">
        <v>7</v>
      </c>
      <c r="D674" s="1"/>
      <c r="E674" s="1"/>
      <c r="F674" s="9"/>
    </row>
    <row r="675" spans="1:6" x14ac:dyDescent="0.25">
      <c r="A675" s="8" t="s">
        <v>11769</v>
      </c>
      <c r="B675" s="1" t="s">
        <v>11770</v>
      </c>
      <c r="C675" s="1" t="s">
        <v>7</v>
      </c>
      <c r="D675" s="1"/>
      <c r="E675" s="1"/>
      <c r="F675" s="9"/>
    </row>
    <row r="676" spans="1:6" x14ac:dyDescent="0.25">
      <c r="A676" s="8" t="s">
        <v>11771</v>
      </c>
      <c r="B676" s="1" t="s">
        <v>11772</v>
      </c>
      <c r="C676" s="1" t="s">
        <v>7</v>
      </c>
      <c r="D676" s="1"/>
      <c r="E676" s="1"/>
      <c r="F676" s="9"/>
    </row>
    <row r="677" spans="1:6" x14ac:dyDescent="0.25">
      <c r="A677" s="8" t="s">
        <v>11773</v>
      </c>
      <c r="B677" s="1" t="s">
        <v>11774</v>
      </c>
      <c r="C677" s="1" t="s">
        <v>7</v>
      </c>
      <c r="D677" s="1"/>
      <c r="E677" s="1"/>
      <c r="F677" s="9"/>
    </row>
    <row r="678" spans="1:6" x14ac:dyDescent="0.25">
      <c r="A678" s="8" t="s">
        <v>11775</v>
      </c>
      <c r="B678" s="1" t="s">
        <v>11776</v>
      </c>
      <c r="C678" s="1" t="s">
        <v>7</v>
      </c>
      <c r="D678" s="1"/>
      <c r="E678" s="1"/>
      <c r="F678" s="9"/>
    </row>
    <row r="679" spans="1:6" x14ac:dyDescent="0.25">
      <c r="A679" s="8" t="s">
        <v>11777</v>
      </c>
      <c r="B679" s="1" t="s">
        <v>11778</v>
      </c>
      <c r="C679" s="1" t="s">
        <v>7</v>
      </c>
      <c r="D679" s="1"/>
      <c r="E679" s="1"/>
      <c r="F679" s="9"/>
    </row>
    <row r="680" spans="1:6" x14ac:dyDescent="0.25">
      <c r="A680" s="8" t="s">
        <v>11779</v>
      </c>
      <c r="B680" s="1" t="s">
        <v>11780</v>
      </c>
      <c r="C680" s="1" t="s">
        <v>7</v>
      </c>
      <c r="D680" s="1"/>
      <c r="E680" s="1"/>
      <c r="F680" s="9"/>
    </row>
    <row r="681" spans="1:6" x14ac:dyDescent="0.25">
      <c r="A681" s="8" t="s">
        <v>11781</v>
      </c>
      <c r="B681" s="1" t="s">
        <v>11782</v>
      </c>
      <c r="C681" s="1" t="s">
        <v>7</v>
      </c>
      <c r="D681" s="1"/>
      <c r="E681" s="1"/>
      <c r="F681" s="9"/>
    </row>
    <row r="682" spans="1:6" x14ac:dyDescent="0.25">
      <c r="A682" s="8" t="s">
        <v>11783</v>
      </c>
      <c r="B682" s="1" t="s">
        <v>11784</v>
      </c>
      <c r="C682" s="1" t="s">
        <v>7</v>
      </c>
      <c r="D682" s="1"/>
      <c r="E682" s="1"/>
      <c r="F682" s="9"/>
    </row>
    <row r="683" spans="1:6" x14ac:dyDescent="0.25">
      <c r="A683" s="8" t="s">
        <v>11785</v>
      </c>
      <c r="B683" s="1" t="s">
        <v>11786</v>
      </c>
      <c r="C683" s="1" t="s">
        <v>7</v>
      </c>
      <c r="D683" s="1"/>
      <c r="E683" s="1"/>
      <c r="F683" s="9"/>
    </row>
    <row r="684" spans="1:6" x14ac:dyDescent="0.25">
      <c r="A684" s="8" t="s">
        <v>11787</v>
      </c>
      <c r="B684" s="1" t="s">
        <v>11788</v>
      </c>
      <c r="C684" s="1" t="s">
        <v>27</v>
      </c>
      <c r="D684" s="1"/>
      <c r="E684" s="1"/>
      <c r="F684" s="9"/>
    </row>
    <row r="685" spans="1:6" x14ac:dyDescent="0.25">
      <c r="A685" s="8" t="s">
        <v>11789</v>
      </c>
      <c r="B685" s="1" t="s">
        <v>11790</v>
      </c>
      <c r="C685" s="1" t="s">
        <v>7</v>
      </c>
      <c r="D685" s="1"/>
      <c r="E685" s="1"/>
      <c r="F685" s="9"/>
    </row>
    <row r="686" spans="1:6" x14ac:dyDescent="0.25">
      <c r="A686" s="8" t="s">
        <v>11791</v>
      </c>
      <c r="B686" s="1" t="s">
        <v>11792</v>
      </c>
      <c r="C686" s="1" t="s">
        <v>7</v>
      </c>
      <c r="D686" s="1"/>
      <c r="E686" s="1"/>
      <c r="F686" s="9"/>
    </row>
    <row r="687" spans="1:6" x14ac:dyDescent="0.25">
      <c r="A687" s="8" t="s">
        <v>11793</v>
      </c>
      <c r="B687" s="1" t="s">
        <v>11794</v>
      </c>
      <c r="C687" s="1" t="s">
        <v>27</v>
      </c>
      <c r="D687" s="1"/>
      <c r="E687" s="1"/>
      <c r="F687" s="9"/>
    </row>
    <row r="688" spans="1:6" x14ac:dyDescent="0.25">
      <c r="A688" s="8" t="s">
        <v>11795</v>
      </c>
      <c r="B688" s="1" t="s">
        <v>11796</v>
      </c>
      <c r="C688" s="1" t="s">
        <v>7</v>
      </c>
      <c r="D688" s="1"/>
      <c r="E688" s="1"/>
      <c r="F688" s="9"/>
    </row>
    <row r="689" spans="1:6" x14ac:dyDescent="0.25">
      <c r="A689" s="8" t="s">
        <v>11797</v>
      </c>
      <c r="B689" s="1" t="s">
        <v>11798</v>
      </c>
      <c r="C689" s="1" t="s">
        <v>4</v>
      </c>
      <c r="D689" s="1"/>
      <c r="E689" s="1"/>
      <c r="F689" s="9"/>
    </row>
    <row r="690" spans="1:6" x14ac:dyDescent="0.25">
      <c r="A690" s="8" t="s">
        <v>11799</v>
      </c>
      <c r="B690" s="1" t="s">
        <v>11800</v>
      </c>
      <c r="C690" s="1" t="s">
        <v>7</v>
      </c>
      <c r="D690" s="1"/>
      <c r="E690" s="1"/>
      <c r="F690" s="9"/>
    </row>
    <row r="691" spans="1:6" x14ac:dyDescent="0.25">
      <c r="A691" s="8" t="s">
        <v>11801</v>
      </c>
      <c r="B691" s="1" t="s">
        <v>11802</v>
      </c>
      <c r="C691" s="1" t="s">
        <v>14</v>
      </c>
      <c r="D691" s="1"/>
      <c r="E691" s="1"/>
      <c r="F691" s="9"/>
    </row>
    <row r="692" spans="1:6" x14ac:dyDescent="0.25">
      <c r="A692" s="8" t="s">
        <v>11803</v>
      </c>
      <c r="B692" s="1" t="s">
        <v>11804</v>
      </c>
      <c r="C692" s="1" t="s">
        <v>7</v>
      </c>
      <c r="D692" s="1"/>
      <c r="E692" s="1"/>
      <c r="F692" s="9"/>
    </row>
    <row r="693" spans="1:6" x14ac:dyDescent="0.25">
      <c r="A693" s="8" t="s">
        <v>11805</v>
      </c>
      <c r="B693" s="1" t="s">
        <v>1663</v>
      </c>
      <c r="C693" s="1" t="s">
        <v>7</v>
      </c>
      <c r="D693" s="1"/>
      <c r="E693" s="1"/>
      <c r="F693" s="9"/>
    </row>
    <row r="694" spans="1:6" x14ac:dyDescent="0.25">
      <c r="A694" s="8" t="s">
        <v>11806</v>
      </c>
      <c r="B694" s="1" t="s">
        <v>11807</v>
      </c>
      <c r="C694" s="1" t="s">
        <v>7</v>
      </c>
      <c r="D694" s="1"/>
      <c r="E694" s="1"/>
      <c r="F694" s="9"/>
    </row>
    <row r="695" spans="1:6" x14ac:dyDescent="0.25">
      <c r="A695" s="8" t="s">
        <v>11808</v>
      </c>
      <c r="B695" s="1" t="s">
        <v>1535</v>
      </c>
      <c r="C695" s="1" t="s">
        <v>7</v>
      </c>
      <c r="D695" s="1"/>
      <c r="E695" s="1"/>
      <c r="F695" s="9"/>
    </row>
    <row r="696" spans="1:6" x14ac:dyDescent="0.25">
      <c r="A696" s="8" t="s">
        <v>11809</v>
      </c>
      <c r="B696" s="1" t="s">
        <v>11810</v>
      </c>
      <c r="C696" s="1" t="s">
        <v>14</v>
      </c>
      <c r="D696" s="1"/>
      <c r="E696" s="1"/>
      <c r="F696" s="9"/>
    </row>
    <row r="697" spans="1:6" x14ac:dyDescent="0.25">
      <c r="A697" s="8" t="s">
        <v>11811</v>
      </c>
      <c r="B697" s="1" t="s">
        <v>11812</v>
      </c>
      <c r="C697" s="1" t="s">
        <v>14</v>
      </c>
      <c r="D697" s="1"/>
      <c r="E697" s="1"/>
      <c r="F697" s="9"/>
    </row>
    <row r="698" spans="1:6" x14ac:dyDescent="0.25">
      <c r="A698" s="8" t="s">
        <v>11813</v>
      </c>
      <c r="B698" s="1" t="s">
        <v>11814</v>
      </c>
      <c r="C698" s="1" t="s">
        <v>7</v>
      </c>
      <c r="D698" s="1"/>
      <c r="E698" s="1"/>
      <c r="F698" s="9"/>
    </row>
    <row r="699" spans="1:6" x14ac:dyDescent="0.25">
      <c r="A699" s="8" t="s">
        <v>11815</v>
      </c>
      <c r="B699" s="1" t="s">
        <v>11816</v>
      </c>
      <c r="C699" s="1" t="s">
        <v>7</v>
      </c>
      <c r="D699" s="1"/>
      <c r="E699" s="1"/>
      <c r="F699" s="9"/>
    </row>
    <row r="700" spans="1:6" x14ac:dyDescent="0.25">
      <c r="A700" s="8" t="s">
        <v>11817</v>
      </c>
      <c r="B700" s="1" t="s">
        <v>1675</v>
      </c>
      <c r="C700" s="1" t="s">
        <v>4</v>
      </c>
      <c r="D700" s="1"/>
      <c r="E700" s="1"/>
      <c r="F700" s="9"/>
    </row>
    <row r="701" spans="1:6" x14ac:dyDescent="0.25">
      <c r="A701" s="8" t="s">
        <v>11818</v>
      </c>
      <c r="B701" s="1" t="s">
        <v>11819</v>
      </c>
      <c r="C701" s="1" t="s">
        <v>7</v>
      </c>
      <c r="D701" s="1"/>
      <c r="E701" s="1"/>
      <c r="F701" s="9"/>
    </row>
    <row r="702" spans="1:6" x14ac:dyDescent="0.25">
      <c r="A702" s="8" t="s">
        <v>11820</v>
      </c>
      <c r="B702" s="1" t="s">
        <v>1679</v>
      </c>
      <c r="C702" s="1" t="s">
        <v>7</v>
      </c>
      <c r="D702" s="1"/>
      <c r="E702" s="1"/>
      <c r="F702" s="9"/>
    </row>
    <row r="703" spans="1:6" x14ac:dyDescent="0.25">
      <c r="A703" s="8" t="s">
        <v>11821</v>
      </c>
      <c r="B703" s="1" t="s">
        <v>11822</v>
      </c>
      <c r="C703" s="1" t="s">
        <v>7</v>
      </c>
      <c r="D703" s="1"/>
      <c r="E703" s="1"/>
      <c r="F703" s="9"/>
    </row>
    <row r="704" spans="1:6" x14ac:dyDescent="0.25">
      <c r="A704" s="8" t="s">
        <v>11823</v>
      </c>
      <c r="B704" s="1" t="s">
        <v>11824</v>
      </c>
      <c r="C704" s="1" t="s">
        <v>7</v>
      </c>
      <c r="D704" s="1"/>
      <c r="E704" s="1"/>
      <c r="F704" s="9"/>
    </row>
    <row r="705" spans="1:6" x14ac:dyDescent="0.25">
      <c r="A705" s="8" t="s">
        <v>11825</v>
      </c>
      <c r="B705" s="1" t="s">
        <v>11826</v>
      </c>
      <c r="C705" s="1" t="s">
        <v>7</v>
      </c>
      <c r="D705" s="1"/>
      <c r="E705" s="1"/>
      <c r="F705" s="9"/>
    </row>
    <row r="706" spans="1:6" x14ac:dyDescent="0.25">
      <c r="A706" s="8" t="s">
        <v>11827</v>
      </c>
      <c r="B706" s="1" t="s">
        <v>11828</v>
      </c>
      <c r="C706" s="1" t="s">
        <v>7</v>
      </c>
      <c r="D706" s="1"/>
      <c r="E706" s="1"/>
      <c r="F706" s="9"/>
    </row>
    <row r="707" spans="1:6" x14ac:dyDescent="0.25">
      <c r="A707" s="8" t="s">
        <v>11829</v>
      </c>
      <c r="B707" s="1" t="s">
        <v>11830</v>
      </c>
      <c r="C707" s="1" t="s">
        <v>7</v>
      </c>
      <c r="D707" s="1"/>
      <c r="E707" s="1"/>
      <c r="F707" s="9"/>
    </row>
    <row r="708" spans="1:6" x14ac:dyDescent="0.25">
      <c r="A708" s="8" t="s">
        <v>11831</v>
      </c>
      <c r="B708" s="1" t="s">
        <v>11832</v>
      </c>
      <c r="C708" s="1" t="s">
        <v>14</v>
      </c>
      <c r="D708" s="1"/>
      <c r="E708" s="1"/>
      <c r="F708" s="9"/>
    </row>
    <row r="709" spans="1:6" x14ac:dyDescent="0.25">
      <c r="A709" s="8" t="s">
        <v>11833</v>
      </c>
      <c r="B709" s="1" t="s">
        <v>11834</v>
      </c>
      <c r="C709" s="1" t="s">
        <v>7</v>
      </c>
      <c r="D709" s="1"/>
      <c r="E709" s="1"/>
      <c r="F709" s="9"/>
    </row>
    <row r="710" spans="1:6" x14ac:dyDescent="0.25">
      <c r="A710" s="8" t="s">
        <v>11835</v>
      </c>
      <c r="B710" s="1" t="s">
        <v>11836</v>
      </c>
      <c r="C710" s="1" t="s">
        <v>7</v>
      </c>
      <c r="D710" s="1"/>
      <c r="E710" s="1"/>
      <c r="F710" s="9"/>
    </row>
    <row r="711" spans="1:6" x14ac:dyDescent="0.25">
      <c r="A711" s="8" t="s">
        <v>11837</v>
      </c>
      <c r="B711" s="1" t="s">
        <v>11838</v>
      </c>
      <c r="C711" s="1" t="s">
        <v>7</v>
      </c>
      <c r="D711" s="1"/>
      <c r="E711" s="1"/>
      <c r="F711" s="9"/>
    </row>
    <row r="712" spans="1:6" x14ac:dyDescent="0.25">
      <c r="A712" s="8" t="s">
        <v>11839</v>
      </c>
      <c r="B712" s="1" t="s">
        <v>11840</v>
      </c>
      <c r="C712" s="1" t="s">
        <v>7</v>
      </c>
      <c r="D712" s="1"/>
      <c r="E712" s="1"/>
      <c r="F712" s="9"/>
    </row>
    <row r="713" spans="1:6" x14ac:dyDescent="0.25">
      <c r="A713" s="8" t="s">
        <v>11841</v>
      </c>
      <c r="B713" s="1" t="s">
        <v>11842</v>
      </c>
      <c r="C713" s="1" t="s">
        <v>7</v>
      </c>
      <c r="D713" s="1"/>
      <c r="E713" s="1"/>
      <c r="F713" s="9"/>
    </row>
    <row r="714" spans="1:6" x14ac:dyDescent="0.25">
      <c r="A714" s="8" t="s">
        <v>11843</v>
      </c>
      <c r="B714" s="1" t="s">
        <v>11844</v>
      </c>
      <c r="C714" s="1" t="s">
        <v>7</v>
      </c>
      <c r="D714" s="1"/>
      <c r="E714" s="1"/>
      <c r="F714" s="9"/>
    </row>
    <row r="715" spans="1:6" x14ac:dyDescent="0.25">
      <c r="A715" s="8" t="s">
        <v>11845</v>
      </c>
      <c r="B715" s="1" t="s">
        <v>11846</v>
      </c>
      <c r="C715" s="1" t="s">
        <v>27</v>
      </c>
      <c r="D715" s="1"/>
      <c r="E715" s="1"/>
      <c r="F715" s="9"/>
    </row>
    <row r="716" spans="1:6" x14ac:dyDescent="0.25">
      <c r="A716" s="8" t="s">
        <v>11847</v>
      </c>
      <c r="B716" s="1" t="s">
        <v>11848</v>
      </c>
      <c r="C716" s="1" t="s">
        <v>7</v>
      </c>
      <c r="D716" s="1"/>
      <c r="E716" s="1"/>
      <c r="F716" s="9"/>
    </row>
    <row r="717" spans="1:6" x14ac:dyDescent="0.25">
      <c r="A717" s="8" t="s">
        <v>11849</v>
      </c>
      <c r="B717" s="1" t="s">
        <v>11850</v>
      </c>
      <c r="C717" s="1" t="s">
        <v>7</v>
      </c>
      <c r="D717" s="1"/>
      <c r="E717" s="1"/>
      <c r="F717" s="9"/>
    </row>
    <row r="718" spans="1:6" x14ac:dyDescent="0.25">
      <c r="A718" s="8" t="s">
        <v>11851</v>
      </c>
      <c r="B718" s="1" t="s">
        <v>11852</v>
      </c>
      <c r="C718" s="1" t="s">
        <v>27</v>
      </c>
      <c r="D718" s="1"/>
      <c r="E718" s="1"/>
      <c r="F718" s="9"/>
    </row>
    <row r="719" spans="1:6" x14ac:dyDescent="0.25">
      <c r="A719" s="8" t="s">
        <v>11853</v>
      </c>
      <c r="B719" s="1" t="s">
        <v>11854</v>
      </c>
      <c r="C719" s="1" t="s">
        <v>7</v>
      </c>
      <c r="D719" s="1"/>
      <c r="E719" s="1"/>
      <c r="F719" s="9"/>
    </row>
    <row r="720" spans="1:6" x14ac:dyDescent="0.25">
      <c r="A720" s="8" t="s">
        <v>11855</v>
      </c>
      <c r="B720" s="1" t="s">
        <v>11856</v>
      </c>
      <c r="C720" s="1" t="s">
        <v>7</v>
      </c>
      <c r="D720" s="1"/>
      <c r="E720" s="1"/>
      <c r="F720" s="9"/>
    </row>
    <row r="721" spans="1:6" x14ac:dyDescent="0.25">
      <c r="A721" s="8" t="s">
        <v>11857</v>
      </c>
      <c r="B721" s="1" t="s">
        <v>11858</v>
      </c>
      <c r="C721" s="1" t="s">
        <v>7</v>
      </c>
      <c r="D721" s="1"/>
      <c r="E721" s="1"/>
      <c r="F721" s="9"/>
    </row>
    <row r="722" spans="1:6" x14ac:dyDescent="0.25">
      <c r="A722" s="8" t="s">
        <v>11859</v>
      </c>
      <c r="B722" s="1" t="s">
        <v>11860</v>
      </c>
      <c r="C722" s="1" t="s">
        <v>7</v>
      </c>
      <c r="D722" s="1"/>
      <c r="E722" s="1"/>
      <c r="F722" s="9"/>
    </row>
    <row r="723" spans="1:6" x14ac:dyDescent="0.25">
      <c r="A723" s="8" t="s">
        <v>11861</v>
      </c>
      <c r="B723" s="1" t="s">
        <v>11862</v>
      </c>
      <c r="C723" s="1" t="s">
        <v>7</v>
      </c>
      <c r="D723" s="1"/>
      <c r="E723" s="1"/>
      <c r="F723" s="9"/>
    </row>
    <row r="724" spans="1:6" x14ac:dyDescent="0.25">
      <c r="A724" s="8" t="s">
        <v>11863</v>
      </c>
      <c r="B724" s="1" t="s">
        <v>11864</v>
      </c>
      <c r="C724" s="1" t="s">
        <v>27</v>
      </c>
      <c r="D724" s="1"/>
      <c r="E724" s="1"/>
      <c r="F724" s="9"/>
    </row>
    <row r="725" spans="1:6" x14ac:dyDescent="0.25">
      <c r="A725" s="8" t="s">
        <v>11865</v>
      </c>
      <c r="B725" s="1" t="s">
        <v>11866</v>
      </c>
      <c r="C725" s="1" t="s">
        <v>7</v>
      </c>
      <c r="D725" s="1"/>
      <c r="E725" s="1"/>
      <c r="F725" s="9"/>
    </row>
    <row r="726" spans="1:6" x14ac:dyDescent="0.25">
      <c r="A726" s="8" t="s">
        <v>11867</v>
      </c>
      <c r="B726" s="1" t="s">
        <v>11868</v>
      </c>
      <c r="C726" s="1" t="s">
        <v>7</v>
      </c>
      <c r="D726" s="1"/>
      <c r="E726" s="1"/>
      <c r="F726" s="9"/>
    </row>
    <row r="727" spans="1:6" x14ac:dyDescent="0.25">
      <c r="A727" s="8" t="s">
        <v>11869</v>
      </c>
      <c r="B727" s="1" t="s">
        <v>1749</v>
      </c>
      <c r="C727" s="1" t="s">
        <v>7</v>
      </c>
      <c r="D727" s="1"/>
      <c r="E727" s="1"/>
      <c r="F727" s="9"/>
    </row>
    <row r="728" spans="1:6" x14ac:dyDescent="0.25">
      <c r="A728" s="8" t="s">
        <v>11870</v>
      </c>
      <c r="B728" s="1" t="s">
        <v>11871</v>
      </c>
      <c r="C728" s="1" t="s">
        <v>7</v>
      </c>
      <c r="D728" s="1"/>
      <c r="E728" s="1"/>
      <c r="F728" s="9"/>
    </row>
    <row r="729" spans="1:6" x14ac:dyDescent="0.25">
      <c r="A729" s="8" t="s">
        <v>11872</v>
      </c>
      <c r="B729" s="1" t="s">
        <v>11873</v>
      </c>
      <c r="C729" s="1" t="s">
        <v>7</v>
      </c>
      <c r="D729" s="1"/>
      <c r="E729" s="1"/>
      <c r="F729" s="9"/>
    </row>
    <row r="730" spans="1:6" x14ac:dyDescent="0.25">
      <c r="A730" s="8" t="s">
        <v>11874</v>
      </c>
      <c r="B730" s="1" t="s">
        <v>11875</v>
      </c>
      <c r="C730" s="1" t="s">
        <v>7</v>
      </c>
      <c r="D730" s="1"/>
      <c r="E730" s="1"/>
      <c r="F730" s="9"/>
    </row>
    <row r="731" spans="1:6" x14ac:dyDescent="0.25">
      <c r="A731" s="8" t="s">
        <v>11876</v>
      </c>
      <c r="B731" s="1" t="s">
        <v>11877</v>
      </c>
      <c r="C731" s="1" t="s">
        <v>7</v>
      </c>
      <c r="D731" s="1"/>
      <c r="E731" s="1"/>
      <c r="F731" s="9"/>
    </row>
    <row r="732" spans="1:6" x14ac:dyDescent="0.25">
      <c r="A732" s="8" t="s">
        <v>11878</v>
      </c>
      <c r="B732" s="1" t="s">
        <v>11879</v>
      </c>
      <c r="C732" s="1" t="s">
        <v>7</v>
      </c>
      <c r="D732" s="1"/>
      <c r="E732" s="1"/>
      <c r="F732" s="9"/>
    </row>
    <row r="733" spans="1:6" x14ac:dyDescent="0.25">
      <c r="A733" s="8" t="s">
        <v>11880</v>
      </c>
      <c r="B733" s="1" t="s">
        <v>11881</v>
      </c>
      <c r="C733" s="1" t="s">
        <v>7</v>
      </c>
      <c r="D733" s="1"/>
      <c r="E733" s="1"/>
      <c r="F733" s="9"/>
    </row>
    <row r="734" spans="1:6" x14ac:dyDescent="0.25">
      <c r="A734" s="8" t="s">
        <v>11882</v>
      </c>
      <c r="B734" s="1" t="s">
        <v>11883</v>
      </c>
      <c r="C734" s="1" t="s">
        <v>27</v>
      </c>
      <c r="D734" s="1"/>
      <c r="E734" s="1"/>
      <c r="F734" s="9"/>
    </row>
    <row r="735" spans="1:6" x14ac:dyDescent="0.25">
      <c r="A735" s="8" t="s">
        <v>11884</v>
      </c>
      <c r="B735" s="1" t="s">
        <v>11885</v>
      </c>
      <c r="C735" s="1" t="s">
        <v>7</v>
      </c>
      <c r="D735" s="1"/>
      <c r="E735" s="1"/>
      <c r="F735" s="9"/>
    </row>
    <row r="736" spans="1:6" x14ac:dyDescent="0.25">
      <c r="A736" s="8" t="s">
        <v>11886</v>
      </c>
      <c r="B736" s="1" t="s">
        <v>11887</v>
      </c>
      <c r="C736" s="1" t="s">
        <v>7</v>
      </c>
      <c r="D736" s="1"/>
      <c r="E736" s="1"/>
      <c r="F736" s="9"/>
    </row>
    <row r="737" spans="1:6" x14ac:dyDescent="0.25">
      <c r="A737" s="8" t="s">
        <v>11888</v>
      </c>
      <c r="B737" s="1" t="s">
        <v>11889</v>
      </c>
      <c r="C737" s="1" t="s">
        <v>7</v>
      </c>
      <c r="D737" s="1"/>
      <c r="E737" s="1"/>
      <c r="F737" s="9"/>
    </row>
    <row r="738" spans="1:6" x14ac:dyDescent="0.25">
      <c r="A738" s="8" t="s">
        <v>11890</v>
      </c>
      <c r="B738" s="1" t="s">
        <v>11891</v>
      </c>
      <c r="C738" s="1" t="s">
        <v>14</v>
      </c>
      <c r="D738" s="1"/>
      <c r="E738" s="1"/>
      <c r="F738" s="9"/>
    </row>
    <row r="739" spans="1:6" x14ac:dyDescent="0.25">
      <c r="A739" s="8" t="s">
        <v>11892</v>
      </c>
      <c r="B739" s="1" t="s">
        <v>11893</v>
      </c>
      <c r="C739" s="1" t="s">
        <v>7</v>
      </c>
      <c r="D739" s="1"/>
      <c r="E739" s="1"/>
      <c r="F739" s="9"/>
    </row>
    <row r="740" spans="1:6" x14ac:dyDescent="0.25">
      <c r="A740" s="8" t="s">
        <v>11894</v>
      </c>
      <c r="B740" s="1" t="s">
        <v>11895</v>
      </c>
      <c r="C740" s="1" t="s">
        <v>7</v>
      </c>
      <c r="D740" s="1"/>
      <c r="E740" s="1"/>
      <c r="F740" s="9"/>
    </row>
    <row r="741" spans="1:6" x14ac:dyDescent="0.25">
      <c r="A741" s="8" t="s">
        <v>11896</v>
      </c>
      <c r="B741" s="1" t="s">
        <v>11897</v>
      </c>
      <c r="C741" s="1" t="s">
        <v>7</v>
      </c>
      <c r="D741" s="1"/>
      <c r="E741" s="1"/>
      <c r="F741" s="9"/>
    </row>
    <row r="742" spans="1:6" x14ac:dyDescent="0.25">
      <c r="A742" s="8" t="s">
        <v>11898</v>
      </c>
      <c r="B742" s="1" t="s">
        <v>11899</v>
      </c>
      <c r="C742" s="1" t="s">
        <v>4</v>
      </c>
      <c r="D742" s="1"/>
      <c r="E742" s="1"/>
      <c r="F742" s="9"/>
    </row>
    <row r="743" spans="1:6" x14ac:dyDescent="0.25">
      <c r="A743" s="8" t="s">
        <v>11900</v>
      </c>
      <c r="B743" s="1" t="s">
        <v>11901</v>
      </c>
      <c r="C743" s="1" t="s">
        <v>27</v>
      </c>
      <c r="D743" s="1"/>
      <c r="E743" s="1"/>
      <c r="F743" s="9"/>
    </row>
    <row r="744" spans="1:6" x14ac:dyDescent="0.25">
      <c r="A744" s="8" t="s">
        <v>11902</v>
      </c>
      <c r="B744" s="1" t="s">
        <v>11903</v>
      </c>
      <c r="C744" s="1" t="s">
        <v>7</v>
      </c>
      <c r="D744" s="1"/>
      <c r="E744" s="1"/>
      <c r="F744" s="9"/>
    </row>
    <row r="745" spans="1:6" x14ac:dyDescent="0.25">
      <c r="A745" s="8" t="s">
        <v>11904</v>
      </c>
      <c r="B745" s="1" t="s">
        <v>11905</v>
      </c>
      <c r="C745" s="1" t="s">
        <v>7</v>
      </c>
      <c r="D745" s="1"/>
      <c r="E745" s="1"/>
      <c r="F745" s="9"/>
    </row>
    <row r="746" spans="1:6" x14ac:dyDescent="0.25">
      <c r="A746" s="8" t="s">
        <v>11906</v>
      </c>
      <c r="B746" s="1" t="s">
        <v>1795</v>
      </c>
      <c r="C746" s="1" t="s">
        <v>14</v>
      </c>
      <c r="D746" s="1"/>
      <c r="E746" s="1"/>
      <c r="F746" s="9"/>
    </row>
    <row r="747" spans="1:6" x14ac:dyDescent="0.25">
      <c r="A747" s="8" t="s">
        <v>11907</v>
      </c>
      <c r="B747" s="1" t="s">
        <v>1799</v>
      </c>
      <c r="C747" s="1" t="s">
        <v>4</v>
      </c>
      <c r="D747" s="1"/>
      <c r="E747" s="1"/>
      <c r="F747" s="9"/>
    </row>
    <row r="748" spans="1:6" x14ac:dyDescent="0.25">
      <c r="A748" s="8" t="s">
        <v>11908</v>
      </c>
      <c r="B748" s="1" t="s">
        <v>11909</v>
      </c>
      <c r="C748" s="1" t="s">
        <v>14</v>
      </c>
      <c r="D748" s="1"/>
      <c r="E748" s="1"/>
      <c r="F748" s="9"/>
    </row>
    <row r="749" spans="1:6" x14ac:dyDescent="0.25">
      <c r="A749" s="8" t="s">
        <v>11910</v>
      </c>
      <c r="B749" s="1" t="s">
        <v>11911</v>
      </c>
      <c r="C749" s="1" t="s">
        <v>7</v>
      </c>
      <c r="D749" s="1"/>
      <c r="E749" s="1"/>
      <c r="F749" s="9"/>
    </row>
    <row r="750" spans="1:6" x14ac:dyDescent="0.25">
      <c r="A750" s="8" t="s">
        <v>11912</v>
      </c>
      <c r="B750" s="1" t="s">
        <v>11913</v>
      </c>
      <c r="C750" s="1" t="s">
        <v>7</v>
      </c>
      <c r="D750" s="1"/>
      <c r="E750" s="1"/>
      <c r="F750" s="9"/>
    </row>
    <row r="751" spans="1:6" x14ac:dyDescent="0.25">
      <c r="A751" s="8" t="s">
        <v>11914</v>
      </c>
      <c r="B751" s="1" t="s">
        <v>11915</v>
      </c>
      <c r="C751" s="1" t="s">
        <v>7</v>
      </c>
      <c r="D751" s="1"/>
      <c r="E751" s="1"/>
      <c r="F751" s="9"/>
    </row>
    <row r="752" spans="1:6" x14ac:dyDescent="0.25">
      <c r="A752" s="8" t="s">
        <v>11916</v>
      </c>
      <c r="B752" s="1" t="s">
        <v>11917</v>
      </c>
      <c r="C752" s="1" t="s">
        <v>7</v>
      </c>
      <c r="D752" s="1"/>
      <c r="E752" s="1"/>
      <c r="F752" s="9"/>
    </row>
    <row r="753" spans="1:6" x14ac:dyDescent="0.25">
      <c r="A753" s="8" t="s">
        <v>11918</v>
      </c>
      <c r="B753" s="1" t="s">
        <v>11919</v>
      </c>
      <c r="C753" s="1" t="s">
        <v>7</v>
      </c>
      <c r="D753" s="1"/>
      <c r="E753" s="1"/>
      <c r="F753" s="9"/>
    </row>
    <row r="754" spans="1:6" x14ac:dyDescent="0.25">
      <c r="A754" s="8" t="s">
        <v>11920</v>
      </c>
      <c r="B754" s="1" t="s">
        <v>11921</v>
      </c>
      <c r="C754" s="1" t="s">
        <v>7</v>
      </c>
      <c r="D754" s="1"/>
      <c r="E754" s="1"/>
      <c r="F754" s="9"/>
    </row>
    <row r="755" spans="1:6" x14ac:dyDescent="0.25">
      <c r="A755" s="8" t="s">
        <v>11922</v>
      </c>
      <c r="B755" s="1" t="s">
        <v>11923</v>
      </c>
      <c r="C755" s="1" t="s">
        <v>7</v>
      </c>
      <c r="D755" s="1"/>
      <c r="E755" s="1"/>
      <c r="F755" s="9"/>
    </row>
    <row r="756" spans="1:6" x14ac:dyDescent="0.25">
      <c r="A756" s="8" t="s">
        <v>11924</v>
      </c>
      <c r="B756" s="1" t="s">
        <v>11925</v>
      </c>
      <c r="C756" s="1" t="s">
        <v>7</v>
      </c>
      <c r="D756" s="1"/>
      <c r="E756" s="1"/>
      <c r="F756" s="9"/>
    </row>
    <row r="757" spans="1:6" x14ac:dyDescent="0.25">
      <c r="A757" s="8" t="s">
        <v>11926</v>
      </c>
      <c r="B757" s="1" t="s">
        <v>11927</v>
      </c>
      <c r="C757" s="1" t="s">
        <v>7</v>
      </c>
      <c r="D757" s="1"/>
      <c r="E757" s="1"/>
      <c r="F757" s="9"/>
    </row>
    <row r="758" spans="1:6" x14ac:dyDescent="0.25">
      <c r="A758" s="8" t="s">
        <v>11928</v>
      </c>
      <c r="B758" s="1" t="s">
        <v>11929</v>
      </c>
      <c r="C758" s="1" t="s">
        <v>7</v>
      </c>
      <c r="D758" s="1"/>
      <c r="E758" s="1"/>
      <c r="F758" s="9"/>
    </row>
    <row r="759" spans="1:6" x14ac:dyDescent="0.25">
      <c r="A759" s="8" t="s">
        <v>11930</v>
      </c>
      <c r="B759" s="1" t="s">
        <v>11931</v>
      </c>
      <c r="C759" s="1" t="s">
        <v>7</v>
      </c>
      <c r="D759" s="1"/>
      <c r="E759" s="1"/>
      <c r="F759" s="9"/>
    </row>
    <row r="760" spans="1:6" x14ac:dyDescent="0.25">
      <c r="A760" s="8" t="s">
        <v>11932</v>
      </c>
      <c r="B760" s="1" t="s">
        <v>11933</v>
      </c>
      <c r="C760" s="1" t="s">
        <v>7</v>
      </c>
      <c r="D760" s="1"/>
      <c r="E760" s="1"/>
      <c r="F760" s="9"/>
    </row>
    <row r="761" spans="1:6" x14ac:dyDescent="0.25">
      <c r="A761" s="8" t="s">
        <v>11934</v>
      </c>
      <c r="B761" s="1" t="s">
        <v>11935</v>
      </c>
      <c r="C761" s="1" t="s">
        <v>27</v>
      </c>
      <c r="D761" s="1"/>
      <c r="E761" s="1"/>
      <c r="F761" s="9"/>
    </row>
    <row r="762" spans="1:6" x14ac:dyDescent="0.25">
      <c r="A762" s="8" t="s">
        <v>11936</v>
      </c>
      <c r="B762" s="1" t="s">
        <v>11937</v>
      </c>
      <c r="C762" s="1" t="s">
        <v>7</v>
      </c>
      <c r="D762" s="1"/>
      <c r="E762" s="1"/>
      <c r="F762" s="9"/>
    </row>
    <row r="763" spans="1:6" x14ac:dyDescent="0.25">
      <c r="A763" s="8" t="s">
        <v>11938</v>
      </c>
      <c r="B763" s="1" t="s">
        <v>11939</v>
      </c>
      <c r="C763" s="1" t="s">
        <v>7</v>
      </c>
      <c r="D763" s="1"/>
      <c r="E763" s="1"/>
      <c r="F763" s="9"/>
    </row>
    <row r="764" spans="1:6" x14ac:dyDescent="0.25">
      <c r="A764" s="8" t="s">
        <v>11940</v>
      </c>
      <c r="B764" s="1" t="s">
        <v>11941</v>
      </c>
      <c r="C764" s="1" t="s">
        <v>7</v>
      </c>
      <c r="D764" s="1"/>
      <c r="E764" s="1"/>
      <c r="F764" s="9"/>
    </row>
    <row r="765" spans="1:6" x14ac:dyDescent="0.25">
      <c r="A765" s="8" t="s">
        <v>11942</v>
      </c>
      <c r="B765" s="1" t="s">
        <v>11943</v>
      </c>
      <c r="C765" s="1" t="s">
        <v>7</v>
      </c>
      <c r="D765" s="1"/>
      <c r="E765" s="1"/>
      <c r="F765" s="9"/>
    </row>
    <row r="766" spans="1:6" x14ac:dyDescent="0.25">
      <c r="A766" s="8" t="s">
        <v>11944</v>
      </c>
      <c r="B766" s="1" t="s">
        <v>11945</v>
      </c>
      <c r="C766" s="1" t="s">
        <v>7</v>
      </c>
      <c r="D766" s="1"/>
      <c r="E766" s="1"/>
      <c r="F766" s="9"/>
    </row>
    <row r="767" spans="1:6" x14ac:dyDescent="0.25">
      <c r="A767" s="8" t="s">
        <v>11946</v>
      </c>
      <c r="B767" s="1" t="s">
        <v>11947</v>
      </c>
      <c r="C767" s="1" t="s">
        <v>4</v>
      </c>
      <c r="D767" s="1"/>
      <c r="E767" s="1"/>
      <c r="F767" s="9"/>
    </row>
    <row r="768" spans="1:6" ht="15.75" thickBot="1" x14ac:dyDescent="0.3">
      <c r="A768" s="10" t="s">
        <v>11948</v>
      </c>
      <c r="B768" s="11" t="s">
        <v>602</v>
      </c>
      <c r="C768" s="11" t="s">
        <v>7</v>
      </c>
      <c r="D768" s="11"/>
      <c r="E768" s="11"/>
      <c r="F768" s="12"/>
    </row>
  </sheetData>
  <autoFilter ref="A1:F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0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1.710937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709</v>
      </c>
    </row>
    <row r="2" spans="1:8" x14ac:dyDescent="0.25">
      <c r="A2" s="5" t="s">
        <v>11949</v>
      </c>
      <c r="B2" s="6" t="s">
        <v>2167</v>
      </c>
      <c r="C2" s="6" t="s">
        <v>7</v>
      </c>
      <c r="D2" s="6"/>
      <c r="E2" s="6"/>
      <c r="F2" s="7"/>
    </row>
    <row r="3" spans="1:8" x14ac:dyDescent="0.25">
      <c r="A3" s="8" t="s">
        <v>11950</v>
      </c>
      <c r="B3" s="1" t="s">
        <v>2169</v>
      </c>
      <c r="C3" s="1" t="s">
        <v>7</v>
      </c>
      <c r="D3" s="1"/>
      <c r="E3" s="1"/>
      <c r="F3" s="9"/>
    </row>
    <row r="4" spans="1:8" x14ac:dyDescent="0.25">
      <c r="A4" s="8" t="s">
        <v>11951</v>
      </c>
      <c r="B4" s="1" t="s">
        <v>2171</v>
      </c>
      <c r="C4" s="1" t="s">
        <v>7</v>
      </c>
      <c r="D4" s="1"/>
      <c r="E4" s="1"/>
      <c r="F4" s="9"/>
    </row>
    <row r="5" spans="1:8" x14ac:dyDescent="0.25">
      <c r="A5" s="8" t="s">
        <v>11952</v>
      </c>
      <c r="B5" s="1" t="s">
        <v>2173</v>
      </c>
      <c r="C5" s="1" t="s">
        <v>7</v>
      </c>
      <c r="D5" s="1"/>
      <c r="E5" s="1"/>
      <c r="F5" s="9"/>
    </row>
    <row r="6" spans="1:8" x14ac:dyDescent="0.25">
      <c r="A6" s="8" t="s">
        <v>11953</v>
      </c>
      <c r="B6" s="1" t="s">
        <v>2175</v>
      </c>
      <c r="C6" s="1" t="s">
        <v>7</v>
      </c>
      <c r="D6" s="1"/>
      <c r="E6" s="1"/>
      <c r="F6" s="9"/>
    </row>
    <row r="7" spans="1:8" x14ac:dyDescent="0.25">
      <c r="A7" s="8" t="s">
        <v>11954</v>
      </c>
      <c r="B7" s="1" t="s">
        <v>2177</v>
      </c>
      <c r="C7" s="1" t="s">
        <v>7</v>
      </c>
      <c r="D7" s="1"/>
      <c r="E7" s="1"/>
      <c r="F7" s="9"/>
    </row>
    <row r="8" spans="1:8" x14ac:dyDescent="0.25">
      <c r="A8" s="8" t="s">
        <v>11955</v>
      </c>
      <c r="B8" s="1" t="s">
        <v>2179</v>
      </c>
      <c r="C8" s="1" t="s">
        <v>4</v>
      </c>
      <c r="D8" s="1"/>
      <c r="E8" s="1"/>
      <c r="F8" s="9"/>
    </row>
    <row r="9" spans="1:8" x14ac:dyDescent="0.25">
      <c r="A9" s="8" t="s">
        <v>11956</v>
      </c>
      <c r="B9" s="1" t="s">
        <v>2181</v>
      </c>
      <c r="C9" s="1" t="s">
        <v>7</v>
      </c>
      <c r="D9" s="1"/>
      <c r="E9" s="1"/>
      <c r="F9" s="9"/>
    </row>
    <row r="10" spans="1:8" x14ac:dyDescent="0.25">
      <c r="A10" s="8" t="s">
        <v>11957</v>
      </c>
      <c r="B10" s="1" t="s">
        <v>2183</v>
      </c>
      <c r="C10" s="1" t="s">
        <v>7</v>
      </c>
      <c r="D10" s="1"/>
      <c r="E10" s="1"/>
      <c r="F10" s="9"/>
    </row>
    <row r="11" spans="1:8" x14ac:dyDescent="0.25">
      <c r="A11" s="8" t="s">
        <v>11958</v>
      </c>
      <c r="B11" s="1" t="s">
        <v>2185</v>
      </c>
      <c r="C11" s="1" t="s">
        <v>7</v>
      </c>
      <c r="D11" s="1"/>
      <c r="E11" s="1"/>
      <c r="F11" s="9"/>
    </row>
    <row r="12" spans="1:8" x14ac:dyDescent="0.25">
      <c r="A12" s="8" t="s">
        <v>11959</v>
      </c>
      <c r="B12" s="1" t="s">
        <v>2187</v>
      </c>
      <c r="C12" s="1" t="s">
        <v>7</v>
      </c>
      <c r="D12" s="1"/>
      <c r="E12" s="1"/>
      <c r="F12" s="9"/>
    </row>
    <row r="13" spans="1:8" x14ac:dyDescent="0.25">
      <c r="A13" s="8" t="s">
        <v>11960</v>
      </c>
      <c r="B13" s="1" t="s">
        <v>2189</v>
      </c>
      <c r="C13" s="1" t="s">
        <v>27</v>
      </c>
      <c r="D13" s="1"/>
      <c r="E13" s="1"/>
      <c r="F13" s="9"/>
    </row>
    <row r="14" spans="1:8" x14ac:dyDescent="0.25">
      <c r="A14" s="8" t="s">
        <v>11961</v>
      </c>
      <c r="B14" s="1" t="s">
        <v>2191</v>
      </c>
      <c r="C14" s="1" t="s">
        <v>27</v>
      </c>
      <c r="D14" s="1"/>
      <c r="E14" s="1"/>
      <c r="F14" s="9"/>
    </row>
    <row r="15" spans="1:8" x14ac:dyDescent="0.25">
      <c r="A15" s="8" t="s">
        <v>11962</v>
      </c>
      <c r="B15" s="1" t="s">
        <v>2193</v>
      </c>
      <c r="C15" s="1" t="s">
        <v>14</v>
      </c>
      <c r="D15" s="1"/>
      <c r="E15" s="1"/>
      <c r="F15" s="9"/>
    </row>
    <row r="16" spans="1:8" x14ac:dyDescent="0.25">
      <c r="A16" s="8" t="s">
        <v>11963</v>
      </c>
      <c r="B16" s="1" t="s">
        <v>2195</v>
      </c>
      <c r="C16" s="1" t="s">
        <v>7</v>
      </c>
      <c r="D16" s="1"/>
      <c r="E16" s="1"/>
      <c r="F16" s="9"/>
    </row>
    <row r="17" spans="1:6" x14ac:dyDescent="0.25">
      <c r="A17" s="8" t="s">
        <v>11964</v>
      </c>
      <c r="B17" s="1" t="s">
        <v>2197</v>
      </c>
      <c r="C17" s="1" t="s">
        <v>7</v>
      </c>
      <c r="D17" s="1"/>
      <c r="E17" s="1"/>
      <c r="F17" s="9"/>
    </row>
    <row r="18" spans="1:6" x14ac:dyDescent="0.25">
      <c r="A18" s="8" t="s">
        <v>11965</v>
      </c>
      <c r="B18" s="1" t="s">
        <v>2199</v>
      </c>
      <c r="C18" s="1" t="s">
        <v>7</v>
      </c>
      <c r="D18" s="1"/>
      <c r="E18" s="1"/>
      <c r="F18" s="9"/>
    </row>
    <row r="19" spans="1:6" x14ac:dyDescent="0.25">
      <c r="A19" s="8" t="s">
        <v>11966</v>
      </c>
      <c r="B19" s="1" t="s">
        <v>2201</v>
      </c>
      <c r="C19" s="1" t="s">
        <v>14</v>
      </c>
      <c r="D19" s="1"/>
      <c r="E19" s="1"/>
      <c r="F19" s="9"/>
    </row>
    <row r="20" spans="1:6" x14ac:dyDescent="0.25">
      <c r="A20" s="8" t="s">
        <v>11967</v>
      </c>
      <c r="B20" s="1" t="s">
        <v>2203</v>
      </c>
      <c r="C20" s="1" t="s">
        <v>7</v>
      </c>
      <c r="D20" s="1"/>
      <c r="E20" s="1"/>
      <c r="F20" s="9"/>
    </row>
    <row r="21" spans="1:6" x14ac:dyDescent="0.25">
      <c r="A21" s="8" t="s">
        <v>11968</v>
      </c>
      <c r="B21" s="1" t="s">
        <v>2205</v>
      </c>
      <c r="C21" s="1" t="s">
        <v>7</v>
      </c>
      <c r="D21" s="1"/>
      <c r="E21" s="1"/>
      <c r="F21" s="9"/>
    </row>
    <row r="22" spans="1:6" x14ac:dyDescent="0.25">
      <c r="A22" s="8" t="s">
        <v>11969</v>
      </c>
      <c r="B22" s="1" t="s">
        <v>2207</v>
      </c>
      <c r="C22" s="1" t="s">
        <v>7</v>
      </c>
      <c r="D22" s="1"/>
      <c r="E22" s="1"/>
      <c r="F22" s="9"/>
    </row>
    <row r="23" spans="1:6" x14ac:dyDescent="0.25">
      <c r="A23" s="8" t="s">
        <v>11970</v>
      </c>
      <c r="B23" s="1" t="s">
        <v>2209</v>
      </c>
      <c r="C23" s="1" t="s">
        <v>7</v>
      </c>
      <c r="D23" s="1"/>
      <c r="E23" s="1"/>
      <c r="F23" s="9"/>
    </row>
    <row r="24" spans="1:6" x14ac:dyDescent="0.25">
      <c r="A24" s="8" t="s">
        <v>11971</v>
      </c>
      <c r="B24" s="1" t="s">
        <v>2211</v>
      </c>
      <c r="C24" s="1" t="s">
        <v>7</v>
      </c>
      <c r="D24" s="1"/>
      <c r="E24" s="1"/>
      <c r="F24" s="9"/>
    </row>
    <row r="25" spans="1:6" x14ac:dyDescent="0.25">
      <c r="A25" s="8" t="s">
        <v>11972</v>
      </c>
      <c r="B25" s="1" t="s">
        <v>2213</v>
      </c>
      <c r="C25" s="1" t="s">
        <v>7</v>
      </c>
      <c r="D25" s="1"/>
      <c r="E25" s="1"/>
      <c r="F25" s="9"/>
    </row>
    <row r="26" spans="1:6" x14ac:dyDescent="0.25">
      <c r="A26" s="8" t="s">
        <v>11973</v>
      </c>
      <c r="B26" s="1" t="s">
        <v>2215</v>
      </c>
      <c r="C26" s="1" t="s">
        <v>4</v>
      </c>
      <c r="D26" s="1"/>
      <c r="E26" s="1"/>
      <c r="F26" s="9"/>
    </row>
    <row r="27" spans="1:6" x14ac:dyDescent="0.25">
      <c r="A27" s="8" t="s">
        <v>11974</v>
      </c>
      <c r="B27" s="1" t="s">
        <v>2217</v>
      </c>
      <c r="C27" s="1" t="s">
        <v>27</v>
      </c>
      <c r="D27" s="1"/>
      <c r="E27" s="1"/>
      <c r="F27" s="9"/>
    </row>
    <row r="28" spans="1:6" x14ac:dyDescent="0.25">
      <c r="A28" s="8" t="s">
        <v>11975</v>
      </c>
      <c r="B28" s="1" t="s">
        <v>2219</v>
      </c>
      <c r="C28" s="1" t="s">
        <v>27</v>
      </c>
      <c r="D28" s="1"/>
      <c r="E28" s="1"/>
      <c r="F28" s="9"/>
    </row>
    <row r="29" spans="1:6" x14ac:dyDescent="0.25">
      <c r="A29" s="8" t="s">
        <v>11976</v>
      </c>
      <c r="B29" s="1" t="s">
        <v>2221</v>
      </c>
      <c r="C29" s="1" t="s">
        <v>7</v>
      </c>
      <c r="D29" s="1"/>
      <c r="E29" s="1"/>
      <c r="F29" s="9"/>
    </row>
    <row r="30" spans="1:6" x14ac:dyDescent="0.25">
      <c r="A30" s="8" t="s">
        <v>11977</v>
      </c>
      <c r="B30" s="1" t="s">
        <v>2223</v>
      </c>
      <c r="C30" s="1" t="s">
        <v>7</v>
      </c>
      <c r="D30" s="1"/>
      <c r="E30" s="1"/>
      <c r="F30" s="9"/>
    </row>
    <row r="31" spans="1:6" x14ac:dyDescent="0.25">
      <c r="A31" s="8" t="s">
        <v>11978</v>
      </c>
      <c r="B31" s="1" t="s">
        <v>2225</v>
      </c>
      <c r="C31" s="1" t="s">
        <v>7</v>
      </c>
      <c r="D31" s="1"/>
      <c r="E31" s="1"/>
      <c r="F31" s="9"/>
    </row>
    <row r="32" spans="1:6" x14ac:dyDescent="0.25">
      <c r="A32" s="8" t="s">
        <v>11979</v>
      </c>
      <c r="B32" s="1" t="s">
        <v>2227</v>
      </c>
      <c r="C32" s="1" t="s">
        <v>7</v>
      </c>
      <c r="D32" s="1"/>
      <c r="E32" s="1"/>
      <c r="F32" s="9"/>
    </row>
    <row r="33" spans="1:6" x14ac:dyDescent="0.25">
      <c r="A33" s="8" t="s">
        <v>11980</v>
      </c>
      <c r="B33" s="1" t="s">
        <v>2229</v>
      </c>
      <c r="C33" s="1" t="s">
        <v>7</v>
      </c>
      <c r="D33" s="1"/>
      <c r="E33" s="1"/>
      <c r="F33" s="9"/>
    </row>
    <row r="34" spans="1:6" x14ac:dyDescent="0.25">
      <c r="A34" s="8" t="s">
        <v>11981</v>
      </c>
      <c r="B34" s="1" t="s">
        <v>2231</v>
      </c>
      <c r="C34" s="1" t="s">
        <v>27</v>
      </c>
      <c r="D34" s="1"/>
      <c r="E34" s="1"/>
      <c r="F34" s="9"/>
    </row>
    <row r="35" spans="1:6" x14ac:dyDescent="0.25">
      <c r="A35" s="8" t="s">
        <v>11982</v>
      </c>
      <c r="B35" s="1" t="s">
        <v>2233</v>
      </c>
      <c r="C35" s="1" t="s">
        <v>7</v>
      </c>
      <c r="D35" s="1"/>
      <c r="E35" s="1"/>
      <c r="F35" s="9"/>
    </row>
    <row r="36" spans="1:6" x14ac:dyDescent="0.25">
      <c r="A36" s="8" t="s">
        <v>11983</v>
      </c>
      <c r="B36" s="1" t="s">
        <v>2235</v>
      </c>
      <c r="C36" s="1" t="s">
        <v>7</v>
      </c>
      <c r="D36" s="1"/>
      <c r="E36" s="1"/>
      <c r="F36" s="9"/>
    </row>
    <row r="37" spans="1:6" x14ac:dyDescent="0.25">
      <c r="A37" s="8" t="s">
        <v>11984</v>
      </c>
      <c r="B37" s="1" t="s">
        <v>2237</v>
      </c>
      <c r="C37" s="1" t="s">
        <v>7</v>
      </c>
      <c r="D37" s="1"/>
      <c r="E37" s="1"/>
      <c r="F37" s="9"/>
    </row>
    <row r="38" spans="1:6" x14ac:dyDescent="0.25">
      <c r="A38" s="8" t="s">
        <v>11985</v>
      </c>
      <c r="B38" s="1" t="s">
        <v>2239</v>
      </c>
      <c r="C38" s="1" t="s">
        <v>7</v>
      </c>
      <c r="D38" s="1"/>
      <c r="E38" s="1"/>
      <c r="F38" s="9"/>
    </row>
    <row r="39" spans="1:6" x14ac:dyDescent="0.25">
      <c r="A39" s="8" t="s">
        <v>11986</v>
      </c>
      <c r="B39" s="1" t="s">
        <v>2241</v>
      </c>
      <c r="C39" s="1" t="s">
        <v>7</v>
      </c>
      <c r="D39" s="1"/>
      <c r="E39" s="1"/>
      <c r="F39" s="9"/>
    </row>
    <row r="40" spans="1:6" x14ac:dyDescent="0.25">
      <c r="A40" s="8" t="s">
        <v>11987</v>
      </c>
      <c r="B40" s="1" t="s">
        <v>2243</v>
      </c>
      <c r="C40" s="1" t="s">
        <v>14</v>
      </c>
      <c r="D40" s="1"/>
      <c r="E40" s="1"/>
      <c r="F40" s="9"/>
    </row>
    <row r="41" spans="1:6" x14ac:dyDescent="0.25">
      <c r="A41" s="8" t="s">
        <v>11988</v>
      </c>
      <c r="B41" s="1" t="s">
        <v>2245</v>
      </c>
      <c r="C41" s="1" t="s">
        <v>7</v>
      </c>
      <c r="D41" s="1"/>
      <c r="E41" s="1"/>
      <c r="F41" s="9"/>
    </row>
    <row r="42" spans="1:6" x14ac:dyDescent="0.25">
      <c r="A42" s="8" t="s">
        <v>11989</v>
      </c>
      <c r="B42" s="1" t="s">
        <v>2247</v>
      </c>
      <c r="C42" s="1" t="s">
        <v>7</v>
      </c>
      <c r="D42" s="1"/>
      <c r="E42" s="1"/>
      <c r="F42" s="9"/>
    </row>
    <row r="43" spans="1:6" x14ac:dyDescent="0.25">
      <c r="A43" s="8" t="s">
        <v>11990</v>
      </c>
      <c r="B43" s="1" t="s">
        <v>2249</v>
      </c>
      <c r="C43" s="1" t="s">
        <v>7</v>
      </c>
      <c r="D43" s="1"/>
      <c r="E43" s="1"/>
      <c r="F43" s="9"/>
    </row>
    <row r="44" spans="1:6" x14ac:dyDescent="0.25">
      <c r="A44" s="8" t="s">
        <v>11991</v>
      </c>
      <c r="B44" s="1" t="s">
        <v>2251</v>
      </c>
      <c r="C44" s="1" t="s">
        <v>7</v>
      </c>
      <c r="D44" s="1"/>
      <c r="E44" s="1"/>
      <c r="F44" s="9"/>
    </row>
    <row r="45" spans="1:6" x14ac:dyDescent="0.25">
      <c r="A45" s="8" t="s">
        <v>11992</v>
      </c>
      <c r="B45" s="1" t="s">
        <v>2253</v>
      </c>
      <c r="C45" s="1" t="s">
        <v>7</v>
      </c>
      <c r="D45" s="1"/>
      <c r="E45" s="1"/>
      <c r="F45" s="9"/>
    </row>
    <row r="46" spans="1:6" x14ac:dyDescent="0.25">
      <c r="A46" s="8" t="s">
        <v>11993</v>
      </c>
      <c r="B46" s="1" t="s">
        <v>2255</v>
      </c>
      <c r="C46" s="1" t="s">
        <v>14</v>
      </c>
      <c r="D46" s="1"/>
      <c r="E46" s="1"/>
      <c r="F46" s="9"/>
    </row>
    <row r="47" spans="1:6" x14ac:dyDescent="0.25">
      <c r="A47" s="8" t="s">
        <v>11994</v>
      </c>
      <c r="B47" s="1" t="s">
        <v>2257</v>
      </c>
      <c r="C47" s="1" t="s">
        <v>7</v>
      </c>
      <c r="D47" s="1"/>
      <c r="E47" s="1"/>
      <c r="F47" s="9"/>
    </row>
    <row r="48" spans="1:6" x14ac:dyDescent="0.25">
      <c r="A48" s="8" t="s">
        <v>11995</v>
      </c>
      <c r="B48" s="1" t="s">
        <v>2259</v>
      </c>
      <c r="C48" s="1" t="s">
        <v>14</v>
      </c>
      <c r="D48" s="1"/>
      <c r="E48" s="1"/>
      <c r="F48" s="9"/>
    </row>
    <row r="49" spans="1:6" x14ac:dyDescent="0.25">
      <c r="A49" s="8" t="s">
        <v>11996</v>
      </c>
      <c r="B49" s="1" t="s">
        <v>2261</v>
      </c>
      <c r="C49" s="1" t="s">
        <v>7</v>
      </c>
      <c r="D49" s="1"/>
      <c r="E49" s="1"/>
      <c r="F49" s="9"/>
    </row>
    <row r="50" spans="1:6" x14ac:dyDescent="0.25">
      <c r="A50" s="8" t="s">
        <v>11997</v>
      </c>
      <c r="B50" s="1" t="s">
        <v>2263</v>
      </c>
      <c r="C50" s="1" t="s">
        <v>7</v>
      </c>
      <c r="D50" s="1"/>
      <c r="E50" s="1"/>
      <c r="F50" s="9"/>
    </row>
    <row r="51" spans="1:6" x14ac:dyDescent="0.25">
      <c r="A51" s="8" t="s">
        <v>11998</v>
      </c>
      <c r="B51" s="1" t="s">
        <v>2265</v>
      </c>
      <c r="C51" s="1" t="s">
        <v>7</v>
      </c>
      <c r="D51" s="1"/>
      <c r="E51" s="1"/>
      <c r="F51" s="9"/>
    </row>
    <row r="52" spans="1:6" x14ac:dyDescent="0.25">
      <c r="A52" s="8" t="s">
        <v>11999</v>
      </c>
      <c r="B52" s="1" t="s">
        <v>2267</v>
      </c>
      <c r="C52" s="1" t="s">
        <v>7</v>
      </c>
      <c r="D52" s="1"/>
      <c r="E52" s="1"/>
      <c r="F52" s="9"/>
    </row>
    <row r="53" spans="1:6" x14ac:dyDescent="0.25">
      <c r="A53" s="8" t="s">
        <v>12000</v>
      </c>
      <c r="B53" s="1" t="s">
        <v>2269</v>
      </c>
      <c r="C53" s="1" t="s">
        <v>27</v>
      </c>
      <c r="D53" s="1"/>
      <c r="E53" s="1"/>
      <c r="F53" s="9"/>
    </row>
    <row r="54" spans="1:6" x14ac:dyDescent="0.25">
      <c r="A54" s="8" t="s">
        <v>12001</v>
      </c>
      <c r="B54" s="1" t="s">
        <v>2271</v>
      </c>
      <c r="C54" s="1" t="s">
        <v>7</v>
      </c>
      <c r="D54" s="1"/>
      <c r="E54" s="1"/>
      <c r="F54" s="9"/>
    </row>
    <row r="55" spans="1:6" x14ac:dyDescent="0.25">
      <c r="A55" s="8" t="s">
        <v>12002</v>
      </c>
      <c r="B55" s="1" t="s">
        <v>2273</v>
      </c>
      <c r="C55" s="1" t="s">
        <v>14</v>
      </c>
      <c r="D55" s="1"/>
      <c r="E55" s="1"/>
      <c r="F55" s="9"/>
    </row>
    <row r="56" spans="1:6" x14ac:dyDescent="0.25">
      <c r="A56" s="8" t="s">
        <v>12003</v>
      </c>
      <c r="B56" s="1" t="s">
        <v>2275</v>
      </c>
      <c r="C56" s="1" t="s">
        <v>7</v>
      </c>
      <c r="D56" s="1"/>
      <c r="E56" s="1"/>
      <c r="F56" s="9"/>
    </row>
    <row r="57" spans="1:6" x14ac:dyDescent="0.25">
      <c r="A57" s="8" t="s">
        <v>12004</v>
      </c>
      <c r="B57" s="1" t="s">
        <v>2165</v>
      </c>
      <c r="C57" s="1" t="s">
        <v>4</v>
      </c>
      <c r="D57" s="1"/>
      <c r="E57" s="1"/>
      <c r="F57" s="9"/>
    </row>
    <row r="58" spans="1:6" x14ac:dyDescent="0.25">
      <c r="A58" s="8" t="s">
        <v>12005</v>
      </c>
      <c r="B58" s="1" t="s">
        <v>2277</v>
      </c>
      <c r="C58" s="1" t="s">
        <v>7</v>
      </c>
      <c r="D58" s="1"/>
      <c r="E58" s="1"/>
      <c r="F58" s="9"/>
    </row>
    <row r="59" spans="1:6" x14ac:dyDescent="0.25">
      <c r="A59" s="8" t="s">
        <v>12006</v>
      </c>
      <c r="B59" s="1" t="s">
        <v>2279</v>
      </c>
      <c r="C59" s="1" t="s">
        <v>7</v>
      </c>
      <c r="D59" s="1"/>
      <c r="E59" s="1"/>
      <c r="F59" s="9"/>
    </row>
    <row r="60" spans="1:6" x14ac:dyDescent="0.25">
      <c r="A60" s="8" t="s">
        <v>12007</v>
      </c>
      <c r="B60" s="1" t="s">
        <v>2281</v>
      </c>
      <c r="C60" s="1" t="s">
        <v>7</v>
      </c>
      <c r="D60" s="1"/>
      <c r="E60" s="1"/>
      <c r="F60" s="9"/>
    </row>
    <row r="61" spans="1:6" x14ac:dyDescent="0.25">
      <c r="A61" s="8" t="s">
        <v>12008</v>
      </c>
      <c r="B61" s="1" t="s">
        <v>2283</v>
      </c>
      <c r="C61" s="1" t="s">
        <v>7</v>
      </c>
      <c r="D61" s="1"/>
      <c r="E61" s="1"/>
      <c r="F61" s="9"/>
    </row>
    <row r="62" spans="1:6" x14ac:dyDescent="0.25">
      <c r="A62" s="8" t="s">
        <v>12009</v>
      </c>
      <c r="B62" s="1" t="s">
        <v>2285</v>
      </c>
      <c r="C62" s="1" t="s">
        <v>7</v>
      </c>
      <c r="D62" s="1"/>
      <c r="E62" s="1"/>
      <c r="F62" s="9"/>
    </row>
    <row r="63" spans="1:6" x14ac:dyDescent="0.25">
      <c r="A63" s="8" t="s">
        <v>12010</v>
      </c>
      <c r="B63" s="1" t="s">
        <v>2287</v>
      </c>
      <c r="C63" s="1" t="s">
        <v>7</v>
      </c>
      <c r="D63" s="1"/>
      <c r="E63" s="1"/>
      <c r="F63" s="9"/>
    </row>
    <row r="64" spans="1:6" x14ac:dyDescent="0.25">
      <c r="A64" s="8" t="s">
        <v>12011</v>
      </c>
      <c r="B64" s="1" t="s">
        <v>2289</v>
      </c>
      <c r="C64" s="1" t="s">
        <v>7</v>
      </c>
      <c r="D64" s="1"/>
      <c r="E64" s="1"/>
      <c r="F64" s="9"/>
    </row>
    <row r="65" spans="1:6" x14ac:dyDescent="0.25">
      <c r="A65" s="8" t="s">
        <v>12012</v>
      </c>
      <c r="B65" s="1" t="s">
        <v>2291</v>
      </c>
      <c r="C65" s="1" t="s">
        <v>7</v>
      </c>
      <c r="D65" s="1"/>
      <c r="E65" s="1"/>
      <c r="F65" s="9"/>
    </row>
    <row r="66" spans="1:6" x14ac:dyDescent="0.25">
      <c r="A66" s="8" t="s">
        <v>12013</v>
      </c>
      <c r="B66" s="1" t="s">
        <v>2293</v>
      </c>
      <c r="C66" s="1" t="s">
        <v>7</v>
      </c>
      <c r="D66" s="1"/>
      <c r="E66" s="1"/>
      <c r="F66" s="9"/>
    </row>
    <row r="67" spans="1:6" x14ac:dyDescent="0.25">
      <c r="A67" s="8" t="s">
        <v>12014</v>
      </c>
      <c r="B67" s="1" t="s">
        <v>2295</v>
      </c>
      <c r="C67" s="1" t="s">
        <v>4</v>
      </c>
      <c r="D67" s="1"/>
      <c r="E67" s="1"/>
      <c r="F67" s="9"/>
    </row>
    <row r="68" spans="1:6" x14ac:dyDescent="0.25">
      <c r="A68" s="8" t="s">
        <v>12015</v>
      </c>
      <c r="B68" s="1" t="s">
        <v>2297</v>
      </c>
      <c r="C68" s="1" t="s">
        <v>7</v>
      </c>
      <c r="D68" s="1"/>
      <c r="E68" s="1"/>
      <c r="F68" s="9"/>
    </row>
    <row r="69" spans="1:6" x14ac:dyDescent="0.25">
      <c r="A69" s="8" t="s">
        <v>12016</v>
      </c>
      <c r="B69" s="1" t="s">
        <v>2299</v>
      </c>
      <c r="C69" s="1" t="s">
        <v>14</v>
      </c>
      <c r="D69" s="1"/>
      <c r="E69" s="1"/>
      <c r="F69" s="9"/>
    </row>
    <row r="70" spans="1:6" x14ac:dyDescent="0.25">
      <c r="A70" s="8" t="s">
        <v>12017</v>
      </c>
      <c r="B70" s="1" t="s">
        <v>2301</v>
      </c>
      <c r="C70" s="1" t="s">
        <v>27</v>
      </c>
      <c r="D70" s="1"/>
      <c r="E70" s="1"/>
      <c r="F70" s="9"/>
    </row>
    <row r="71" spans="1:6" x14ac:dyDescent="0.25">
      <c r="A71" s="8" t="s">
        <v>12018</v>
      </c>
      <c r="B71" s="1" t="s">
        <v>2303</v>
      </c>
      <c r="C71" s="1" t="s">
        <v>7</v>
      </c>
      <c r="D71" s="1"/>
      <c r="E71" s="1"/>
      <c r="F71" s="9"/>
    </row>
    <row r="72" spans="1:6" x14ac:dyDescent="0.25">
      <c r="A72" s="8" t="s">
        <v>12019</v>
      </c>
      <c r="B72" s="1" t="s">
        <v>2305</v>
      </c>
      <c r="C72" s="1" t="s">
        <v>7</v>
      </c>
      <c r="D72" s="1"/>
      <c r="E72" s="1"/>
      <c r="F72" s="9"/>
    </row>
    <row r="73" spans="1:6" x14ac:dyDescent="0.25">
      <c r="A73" s="8" t="s">
        <v>12020</v>
      </c>
      <c r="B73" s="1" t="s">
        <v>2307</v>
      </c>
      <c r="C73" s="1" t="s">
        <v>7</v>
      </c>
      <c r="D73" s="1"/>
      <c r="E73" s="1"/>
      <c r="F73" s="9"/>
    </row>
    <row r="74" spans="1:6" x14ac:dyDescent="0.25">
      <c r="A74" s="8" t="s">
        <v>12021</v>
      </c>
      <c r="B74" s="1" t="s">
        <v>2309</v>
      </c>
      <c r="C74" s="1" t="s">
        <v>7</v>
      </c>
      <c r="D74" s="1"/>
      <c r="E74" s="1"/>
      <c r="F74" s="9"/>
    </row>
    <row r="75" spans="1:6" x14ac:dyDescent="0.25">
      <c r="A75" s="8" t="s">
        <v>12022</v>
      </c>
      <c r="B75" s="1" t="s">
        <v>2311</v>
      </c>
      <c r="C75" s="1" t="s">
        <v>7</v>
      </c>
      <c r="D75" s="1"/>
      <c r="E75" s="1"/>
      <c r="F75" s="9"/>
    </row>
    <row r="76" spans="1:6" x14ac:dyDescent="0.25">
      <c r="A76" s="8" t="s">
        <v>12023</v>
      </c>
      <c r="B76" s="1" t="s">
        <v>2313</v>
      </c>
      <c r="C76" s="1" t="s">
        <v>7</v>
      </c>
      <c r="D76" s="1"/>
      <c r="E76" s="1"/>
      <c r="F76" s="9"/>
    </row>
    <row r="77" spans="1:6" x14ac:dyDescent="0.25">
      <c r="A77" s="8" t="s">
        <v>12024</v>
      </c>
      <c r="B77" s="1" t="s">
        <v>2315</v>
      </c>
      <c r="C77" s="1" t="s">
        <v>4</v>
      </c>
      <c r="D77" s="1"/>
      <c r="E77" s="1"/>
      <c r="F77" s="9"/>
    </row>
    <row r="78" spans="1:6" x14ac:dyDescent="0.25">
      <c r="A78" s="8" t="s">
        <v>12025</v>
      </c>
      <c r="B78" s="1" t="s">
        <v>2317</v>
      </c>
      <c r="C78" s="1" t="s">
        <v>7</v>
      </c>
      <c r="D78" s="1"/>
      <c r="E78" s="1"/>
      <c r="F78" s="9"/>
    </row>
    <row r="79" spans="1:6" x14ac:dyDescent="0.25">
      <c r="A79" s="8" t="s">
        <v>12026</v>
      </c>
      <c r="B79" s="1" t="s">
        <v>2319</v>
      </c>
      <c r="C79" s="1" t="s">
        <v>7</v>
      </c>
      <c r="D79" s="1"/>
      <c r="E79" s="1"/>
      <c r="F79" s="9"/>
    </row>
    <row r="80" spans="1:6" x14ac:dyDescent="0.25">
      <c r="A80" s="8" t="s">
        <v>12027</v>
      </c>
      <c r="B80" s="1" t="s">
        <v>2321</v>
      </c>
      <c r="C80" s="1" t="s">
        <v>7</v>
      </c>
      <c r="D80" s="1"/>
      <c r="E80" s="1"/>
      <c r="F80" s="9"/>
    </row>
    <row r="81" spans="1:6" x14ac:dyDescent="0.25">
      <c r="A81" s="8" t="s">
        <v>12028</v>
      </c>
      <c r="B81" s="1" t="s">
        <v>2323</v>
      </c>
      <c r="C81" s="1" t="s">
        <v>7</v>
      </c>
      <c r="D81" s="1"/>
      <c r="E81" s="1"/>
      <c r="F81" s="9"/>
    </row>
    <row r="82" spans="1:6" x14ac:dyDescent="0.25">
      <c r="A82" s="8" t="s">
        <v>12029</v>
      </c>
      <c r="B82" s="1" t="s">
        <v>2325</v>
      </c>
      <c r="C82" s="1" t="s">
        <v>4</v>
      </c>
      <c r="D82" s="1"/>
      <c r="E82" s="1"/>
      <c r="F82" s="9"/>
    </row>
    <row r="83" spans="1:6" x14ac:dyDescent="0.25">
      <c r="A83" s="8" t="s">
        <v>12030</v>
      </c>
      <c r="B83" s="1" t="s">
        <v>2327</v>
      </c>
      <c r="C83" s="1" t="s">
        <v>7</v>
      </c>
      <c r="D83" s="1"/>
      <c r="E83" s="1"/>
      <c r="F83" s="9"/>
    </row>
    <row r="84" spans="1:6" x14ac:dyDescent="0.25">
      <c r="A84" s="8" t="s">
        <v>12031</v>
      </c>
      <c r="B84" s="1" t="s">
        <v>2329</v>
      </c>
      <c r="C84" s="1" t="s">
        <v>7</v>
      </c>
      <c r="D84" s="1"/>
      <c r="E84" s="1"/>
      <c r="F84" s="9"/>
    </row>
    <row r="85" spans="1:6" x14ac:dyDescent="0.25">
      <c r="A85" s="8" t="s">
        <v>12032</v>
      </c>
      <c r="B85" s="1" t="s">
        <v>2331</v>
      </c>
      <c r="C85" s="1" t="s">
        <v>4</v>
      </c>
      <c r="D85" s="1"/>
      <c r="E85" s="1"/>
      <c r="F85" s="9"/>
    </row>
    <row r="86" spans="1:6" x14ac:dyDescent="0.25">
      <c r="A86" s="8" t="s">
        <v>12033</v>
      </c>
      <c r="B86" s="1" t="s">
        <v>2333</v>
      </c>
      <c r="C86" s="1" t="s">
        <v>27</v>
      </c>
      <c r="D86" s="1"/>
      <c r="E86" s="1"/>
      <c r="F86" s="9"/>
    </row>
    <row r="87" spans="1:6" x14ac:dyDescent="0.25">
      <c r="A87" s="8" t="s">
        <v>12034</v>
      </c>
      <c r="B87" s="1" t="s">
        <v>12035</v>
      </c>
      <c r="C87" s="1" t="s">
        <v>7</v>
      </c>
      <c r="D87" s="1"/>
      <c r="E87" s="1"/>
      <c r="F87" s="9"/>
    </row>
    <row r="88" spans="1:6" x14ac:dyDescent="0.25">
      <c r="A88" s="8" t="s">
        <v>12036</v>
      </c>
      <c r="B88" s="1" t="s">
        <v>2337</v>
      </c>
      <c r="C88" s="1" t="s">
        <v>27</v>
      </c>
      <c r="D88" s="1"/>
      <c r="E88" s="1"/>
      <c r="F88" s="9"/>
    </row>
    <row r="89" spans="1:6" x14ac:dyDescent="0.25">
      <c r="A89" s="8" t="s">
        <v>12037</v>
      </c>
      <c r="B89" s="1" t="s">
        <v>2339</v>
      </c>
      <c r="C89" s="1" t="s">
        <v>14</v>
      </c>
      <c r="D89" s="1"/>
      <c r="E89" s="1"/>
      <c r="F89" s="9"/>
    </row>
    <row r="90" spans="1:6" x14ac:dyDescent="0.25">
      <c r="A90" s="8" t="s">
        <v>12038</v>
      </c>
      <c r="B90" s="1" t="s">
        <v>2341</v>
      </c>
      <c r="C90" s="1" t="s">
        <v>7</v>
      </c>
      <c r="D90" s="1"/>
      <c r="E90" s="1"/>
      <c r="F90" s="9"/>
    </row>
    <row r="91" spans="1:6" x14ac:dyDescent="0.25">
      <c r="A91" s="8" t="s">
        <v>12039</v>
      </c>
      <c r="B91" s="1" t="s">
        <v>2343</v>
      </c>
      <c r="C91" s="1" t="s">
        <v>7</v>
      </c>
      <c r="D91" s="1"/>
      <c r="E91" s="1"/>
      <c r="F91" s="9"/>
    </row>
    <row r="92" spans="1:6" x14ac:dyDescent="0.25">
      <c r="A92" s="8" t="s">
        <v>12040</v>
      </c>
      <c r="B92" s="1" t="s">
        <v>2345</v>
      </c>
      <c r="C92" s="1" t="s">
        <v>14</v>
      </c>
      <c r="D92" s="1"/>
      <c r="E92" s="1"/>
      <c r="F92" s="9"/>
    </row>
    <row r="93" spans="1:6" x14ac:dyDescent="0.25">
      <c r="A93" s="8" t="s">
        <v>12041</v>
      </c>
      <c r="B93" s="1" t="s">
        <v>2347</v>
      </c>
      <c r="C93" s="1" t="s">
        <v>7</v>
      </c>
      <c r="D93" s="1"/>
      <c r="E93" s="1"/>
      <c r="F93" s="9"/>
    </row>
    <row r="94" spans="1:6" x14ac:dyDescent="0.25">
      <c r="A94" s="8" t="s">
        <v>12042</v>
      </c>
      <c r="B94" s="1" t="s">
        <v>2349</v>
      </c>
      <c r="C94" s="1" t="s">
        <v>27</v>
      </c>
      <c r="D94" s="1"/>
      <c r="E94" s="1"/>
      <c r="F94" s="9"/>
    </row>
    <row r="95" spans="1:6" x14ac:dyDescent="0.25">
      <c r="A95" s="8" t="s">
        <v>12043</v>
      </c>
      <c r="B95" s="1" t="s">
        <v>2351</v>
      </c>
      <c r="C95" s="1" t="s">
        <v>7</v>
      </c>
      <c r="D95" s="1"/>
      <c r="E95" s="1"/>
      <c r="F95" s="9"/>
    </row>
    <row r="96" spans="1:6" x14ac:dyDescent="0.25">
      <c r="A96" s="8" t="s">
        <v>12044</v>
      </c>
      <c r="B96" s="1" t="s">
        <v>2353</v>
      </c>
      <c r="C96" s="1" t="s">
        <v>14</v>
      </c>
      <c r="D96" s="1"/>
      <c r="E96" s="1"/>
      <c r="F96" s="9"/>
    </row>
    <row r="97" spans="1:6" x14ac:dyDescent="0.25">
      <c r="A97" s="8" t="s">
        <v>12045</v>
      </c>
      <c r="B97" s="1" t="s">
        <v>2355</v>
      </c>
      <c r="C97" s="1" t="s">
        <v>14</v>
      </c>
      <c r="D97" s="1"/>
      <c r="E97" s="1"/>
      <c r="F97" s="9"/>
    </row>
    <row r="98" spans="1:6" x14ac:dyDescent="0.25">
      <c r="A98" s="8" t="s">
        <v>12046</v>
      </c>
      <c r="B98" s="1" t="s">
        <v>2357</v>
      </c>
      <c r="C98" s="1" t="s">
        <v>7</v>
      </c>
      <c r="D98" s="1"/>
      <c r="E98" s="1"/>
      <c r="F98" s="9"/>
    </row>
    <row r="99" spans="1:6" x14ac:dyDescent="0.25">
      <c r="A99" s="8" t="s">
        <v>12047</v>
      </c>
      <c r="B99" s="1" t="s">
        <v>2359</v>
      </c>
      <c r="C99" s="1" t="s">
        <v>27</v>
      </c>
      <c r="D99" s="1"/>
      <c r="E99" s="1"/>
      <c r="F99" s="9"/>
    </row>
    <row r="100" spans="1:6" x14ac:dyDescent="0.25">
      <c r="A100" s="8" t="s">
        <v>12048</v>
      </c>
      <c r="B100" s="1" t="s">
        <v>2361</v>
      </c>
      <c r="C100" s="1" t="s">
        <v>7</v>
      </c>
      <c r="D100" s="1"/>
      <c r="E100" s="1"/>
      <c r="F100" s="9"/>
    </row>
    <row r="101" spans="1:6" x14ac:dyDescent="0.25">
      <c r="A101" s="8" t="s">
        <v>12049</v>
      </c>
      <c r="B101" s="1" t="s">
        <v>2363</v>
      </c>
      <c r="C101" s="1" t="s">
        <v>7</v>
      </c>
      <c r="D101" s="1"/>
      <c r="E101" s="1"/>
      <c r="F101" s="9"/>
    </row>
    <row r="102" spans="1:6" x14ac:dyDescent="0.25">
      <c r="A102" s="8" t="s">
        <v>12050</v>
      </c>
      <c r="B102" s="1" t="s">
        <v>2365</v>
      </c>
      <c r="C102" s="1" t="s">
        <v>7</v>
      </c>
      <c r="D102" s="1"/>
      <c r="E102" s="1"/>
      <c r="F102" s="9"/>
    </row>
    <row r="103" spans="1:6" x14ac:dyDescent="0.25">
      <c r="A103" s="8" t="s">
        <v>12051</v>
      </c>
      <c r="B103" s="1" t="s">
        <v>2367</v>
      </c>
      <c r="C103" s="1" t="s">
        <v>7</v>
      </c>
      <c r="D103" s="1"/>
      <c r="E103" s="1"/>
      <c r="F103" s="9"/>
    </row>
    <row r="104" spans="1:6" x14ac:dyDescent="0.25">
      <c r="A104" s="8" t="s">
        <v>12052</v>
      </c>
      <c r="B104" s="1" t="s">
        <v>2369</v>
      </c>
      <c r="C104" s="1" t="s">
        <v>7</v>
      </c>
      <c r="D104" s="1"/>
      <c r="E104" s="1"/>
      <c r="F104" s="9"/>
    </row>
    <row r="105" spans="1:6" x14ac:dyDescent="0.25">
      <c r="A105" s="8" t="s">
        <v>12053</v>
      </c>
      <c r="B105" s="1" t="s">
        <v>2371</v>
      </c>
      <c r="C105" s="1" t="s">
        <v>27</v>
      </c>
      <c r="D105" s="1"/>
      <c r="E105" s="1"/>
      <c r="F105" s="9"/>
    </row>
    <row r="106" spans="1:6" x14ac:dyDescent="0.25">
      <c r="A106" s="8" t="s">
        <v>12054</v>
      </c>
      <c r="B106" s="1" t="s">
        <v>2373</v>
      </c>
      <c r="C106" s="1" t="s">
        <v>7</v>
      </c>
      <c r="D106" s="1"/>
      <c r="E106" s="1"/>
      <c r="F106" s="9"/>
    </row>
    <row r="107" spans="1:6" x14ac:dyDescent="0.25">
      <c r="A107" s="8" t="s">
        <v>12055</v>
      </c>
      <c r="B107" s="1" t="s">
        <v>2375</v>
      </c>
      <c r="C107" s="1" t="s">
        <v>7</v>
      </c>
      <c r="D107" s="1"/>
      <c r="E107" s="1"/>
      <c r="F107" s="9"/>
    </row>
    <row r="108" spans="1:6" x14ac:dyDescent="0.25">
      <c r="A108" s="8" t="s">
        <v>12056</v>
      </c>
      <c r="B108" s="1" t="s">
        <v>2377</v>
      </c>
      <c r="C108" s="1" t="s">
        <v>27</v>
      </c>
      <c r="D108" s="1"/>
      <c r="E108" s="1"/>
      <c r="F108" s="9"/>
    </row>
    <row r="109" spans="1:6" x14ac:dyDescent="0.25">
      <c r="A109" s="8" t="s">
        <v>12057</v>
      </c>
      <c r="B109" s="1" t="s">
        <v>2379</v>
      </c>
      <c r="C109" s="1" t="s">
        <v>7</v>
      </c>
      <c r="D109" s="1"/>
      <c r="E109" s="1"/>
      <c r="F109" s="9"/>
    </row>
    <row r="110" spans="1:6" x14ac:dyDescent="0.25">
      <c r="A110" s="8" t="s">
        <v>12058</v>
      </c>
      <c r="B110" s="1" t="s">
        <v>2381</v>
      </c>
      <c r="C110" s="1" t="s">
        <v>7</v>
      </c>
      <c r="D110" s="1"/>
      <c r="E110" s="1"/>
      <c r="F110" s="9"/>
    </row>
    <row r="111" spans="1:6" x14ac:dyDescent="0.25">
      <c r="A111" s="8" t="s">
        <v>12059</v>
      </c>
      <c r="B111" s="1" t="s">
        <v>2383</v>
      </c>
      <c r="C111" s="1" t="s">
        <v>27</v>
      </c>
      <c r="D111" s="1"/>
      <c r="E111" s="1"/>
      <c r="F111" s="9"/>
    </row>
    <row r="112" spans="1:6" x14ac:dyDescent="0.25">
      <c r="A112" s="8" t="s">
        <v>12060</v>
      </c>
      <c r="B112" s="1" t="s">
        <v>2385</v>
      </c>
      <c r="C112" s="1" t="s">
        <v>27</v>
      </c>
      <c r="D112" s="1"/>
      <c r="E112" s="1"/>
      <c r="F112" s="9"/>
    </row>
    <row r="113" spans="1:6" x14ac:dyDescent="0.25">
      <c r="A113" s="8" t="s">
        <v>12061</v>
      </c>
      <c r="B113" s="1" t="s">
        <v>2387</v>
      </c>
      <c r="C113" s="1" t="s">
        <v>4</v>
      </c>
      <c r="D113" s="1"/>
      <c r="E113" s="1"/>
      <c r="F113" s="9"/>
    </row>
    <row r="114" spans="1:6" x14ac:dyDescent="0.25">
      <c r="A114" s="8" t="s">
        <v>12062</v>
      </c>
      <c r="B114" s="1" t="s">
        <v>2396</v>
      </c>
      <c r="C114" s="1" t="s">
        <v>7</v>
      </c>
      <c r="D114" s="1"/>
      <c r="E114" s="1"/>
      <c r="F114" s="9"/>
    </row>
    <row r="115" spans="1:6" x14ac:dyDescent="0.25">
      <c r="A115" s="8" t="s">
        <v>12063</v>
      </c>
      <c r="B115" s="1" t="s">
        <v>2398</v>
      </c>
      <c r="C115" s="1" t="s">
        <v>7</v>
      </c>
      <c r="D115" s="1"/>
      <c r="E115" s="1"/>
      <c r="F115" s="9"/>
    </row>
    <row r="116" spans="1:6" x14ac:dyDescent="0.25">
      <c r="A116" s="8" t="s">
        <v>12064</v>
      </c>
      <c r="B116" s="1" t="s">
        <v>2400</v>
      </c>
      <c r="C116" s="1" t="s">
        <v>7</v>
      </c>
      <c r="D116" s="1"/>
      <c r="E116" s="1"/>
      <c r="F116" s="9"/>
    </row>
    <row r="117" spans="1:6" x14ac:dyDescent="0.25">
      <c r="A117" s="8" t="s">
        <v>12065</v>
      </c>
      <c r="B117" s="1" t="s">
        <v>2402</v>
      </c>
      <c r="C117" s="1" t="s">
        <v>7</v>
      </c>
      <c r="D117" s="1"/>
      <c r="E117" s="1"/>
      <c r="F117" s="9"/>
    </row>
    <row r="118" spans="1:6" x14ac:dyDescent="0.25">
      <c r="A118" s="8" t="s">
        <v>12066</v>
      </c>
      <c r="B118" s="1" t="s">
        <v>2404</v>
      </c>
      <c r="C118" s="1" t="s">
        <v>7</v>
      </c>
      <c r="D118" s="1"/>
      <c r="E118" s="1"/>
      <c r="F118" s="9"/>
    </row>
    <row r="119" spans="1:6" x14ac:dyDescent="0.25">
      <c r="A119" s="8" t="s">
        <v>12067</v>
      </c>
      <c r="B119" s="1" t="s">
        <v>2406</v>
      </c>
      <c r="C119" s="1" t="s">
        <v>14</v>
      </c>
      <c r="D119" s="1"/>
      <c r="E119" s="1"/>
      <c r="F119" s="9"/>
    </row>
    <row r="120" spans="1:6" x14ac:dyDescent="0.25">
      <c r="A120" s="8" t="s">
        <v>12068</v>
      </c>
      <c r="B120" s="1" t="s">
        <v>2408</v>
      </c>
      <c r="C120" s="1" t="s">
        <v>7</v>
      </c>
      <c r="D120" s="1"/>
      <c r="E120" s="1"/>
      <c r="F120" s="9"/>
    </row>
    <row r="121" spans="1:6" x14ac:dyDescent="0.25">
      <c r="A121" s="8" t="s">
        <v>12069</v>
      </c>
      <c r="B121" s="1" t="s">
        <v>2410</v>
      </c>
      <c r="C121" s="1" t="s">
        <v>7</v>
      </c>
      <c r="D121" s="1"/>
      <c r="E121" s="1"/>
      <c r="F121" s="9"/>
    </row>
    <row r="122" spans="1:6" x14ac:dyDescent="0.25">
      <c r="A122" s="8" t="s">
        <v>12070</v>
      </c>
      <c r="B122" s="1" t="s">
        <v>2412</v>
      </c>
      <c r="C122" s="1" t="s">
        <v>7</v>
      </c>
      <c r="D122" s="1"/>
      <c r="E122" s="1"/>
      <c r="F122" s="9"/>
    </row>
    <row r="123" spans="1:6" x14ac:dyDescent="0.25">
      <c r="A123" s="8" t="s">
        <v>12071</v>
      </c>
      <c r="B123" s="1" t="s">
        <v>2414</v>
      </c>
      <c r="C123" s="1" t="s">
        <v>7</v>
      </c>
      <c r="D123" s="1"/>
      <c r="E123" s="1"/>
      <c r="F123" s="9"/>
    </row>
    <row r="124" spans="1:6" x14ac:dyDescent="0.25">
      <c r="A124" s="8" t="s">
        <v>12072</v>
      </c>
      <c r="B124" s="1" t="s">
        <v>2416</v>
      </c>
      <c r="C124" s="1" t="s">
        <v>7</v>
      </c>
      <c r="D124" s="1"/>
      <c r="E124" s="1"/>
      <c r="F124" s="9"/>
    </row>
    <row r="125" spans="1:6" x14ac:dyDescent="0.25">
      <c r="A125" s="8" t="s">
        <v>12073</v>
      </c>
      <c r="B125" s="1" t="s">
        <v>2418</v>
      </c>
      <c r="C125" s="1" t="s">
        <v>7</v>
      </c>
      <c r="D125" s="1"/>
      <c r="E125" s="1"/>
      <c r="F125" s="9"/>
    </row>
    <row r="126" spans="1:6" x14ac:dyDescent="0.25">
      <c r="A126" s="8" t="s">
        <v>12074</v>
      </c>
      <c r="B126" s="1" t="s">
        <v>2420</v>
      </c>
      <c r="C126" s="1" t="s">
        <v>7</v>
      </c>
      <c r="D126" s="1"/>
      <c r="E126" s="1"/>
      <c r="F126" s="9"/>
    </row>
    <row r="127" spans="1:6" x14ac:dyDescent="0.25">
      <c r="A127" s="8" t="s">
        <v>12075</v>
      </c>
      <c r="B127" s="1" t="s">
        <v>2422</v>
      </c>
      <c r="C127" s="1" t="s">
        <v>27</v>
      </c>
      <c r="D127" s="1"/>
      <c r="E127" s="1"/>
      <c r="F127" s="9"/>
    </row>
    <row r="128" spans="1:6" x14ac:dyDescent="0.25">
      <c r="A128" s="8" t="s">
        <v>12076</v>
      </c>
      <c r="B128" s="1" t="s">
        <v>2424</v>
      </c>
      <c r="C128" s="1" t="s">
        <v>7</v>
      </c>
      <c r="D128" s="1"/>
      <c r="E128" s="1"/>
      <c r="F128" s="9"/>
    </row>
    <row r="129" spans="1:6" x14ac:dyDescent="0.25">
      <c r="A129" s="8" t="s">
        <v>12077</v>
      </c>
      <c r="B129" s="1" t="s">
        <v>2426</v>
      </c>
      <c r="C129" s="1" t="s">
        <v>7</v>
      </c>
      <c r="D129" s="1"/>
      <c r="E129" s="1"/>
      <c r="F129" s="9"/>
    </row>
    <row r="130" spans="1:6" x14ac:dyDescent="0.25">
      <c r="A130" s="8" t="s">
        <v>12078</v>
      </c>
      <c r="B130" s="1" t="s">
        <v>2428</v>
      </c>
      <c r="C130" s="1" t="s">
        <v>7</v>
      </c>
      <c r="D130" s="1"/>
      <c r="E130" s="1"/>
      <c r="F130" s="9"/>
    </row>
    <row r="131" spans="1:6" x14ac:dyDescent="0.25">
      <c r="A131" s="8" t="s">
        <v>12079</v>
      </c>
      <c r="B131" s="1" t="s">
        <v>2430</v>
      </c>
      <c r="C131" s="1" t="s">
        <v>14</v>
      </c>
      <c r="D131" s="1"/>
      <c r="E131" s="1"/>
      <c r="F131" s="9"/>
    </row>
    <row r="132" spans="1:6" x14ac:dyDescent="0.25">
      <c r="A132" s="8" t="s">
        <v>12080</v>
      </c>
      <c r="B132" s="1" t="s">
        <v>2432</v>
      </c>
      <c r="C132" s="1" t="s">
        <v>7</v>
      </c>
      <c r="D132" s="1"/>
      <c r="E132" s="1"/>
      <c r="F132" s="9"/>
    </row>
    <row r="133" spans="1:6" x14ac:dyDescent="0.25">
      <c r="A133" s="8" t="s">
        <v>12081</v>
      </c>
      <c r="B133" s="1" t="s">
        <v>2434</v>
      </c>
      <c r="C133" s="1" t="s">
        <v>27</v>
      </c>
      <c r="D133" s="1"/>
      <c r="E133" s="1"/>
      <c r="F133" s="9"/>
    </row>
    <row r="134" spans="1:6" x14ac:dyDescent="0.25">
      <c r="A134" s="8" t="s">
        <v>12082</v>
      </c>
      <c r="B134" s="1" t="s">
        <v>2436</v>
      </c>
      <c r="C134" s="1" t="s">
        <v>7</v>
      </c>
      <c r="D134" s="1"/>
      <c r="E134" s="1"/>
      <c r="F134" s="9"/>
    </row>
    <row r="135" spans="1:6" x14ac:dyDescent="0.25">
      <c r="A135" s="8" t="s">
        <v>12083</v>
      </c>
      <c r="B135" s="1" t="s">
        <v>2438</v>
      </c>
      <c r="C135" s="1" t="s">
        <v>4</v>
      </c>
      <c r="D135" s="1"/>
      <c r="E135" s="1"/>
      <c r="F135" s="9"/>
    </row>
    <row r="136" spans="1:6" x14ac:dyDescent="0.25">
      <c r="A136" s="8" t="s">
        <v>12084</v>
      </c>
      <c r="B136" s="1" t="s">
        <v>2440</v>
      </c>
      <c r="C136" s="1" t="s">
        <v>14</v>
      </c>
      <c r="D136" s="1"/>
      <c r="E136" s="1"/>
      <c r="F136" s="9"/>
    </row>
    <row r="137" spans="1:6" x14ac:dyDescent="0.25">
      <c r="A137" s="8" t="s">
        <v>12085</v>
      </c>
      <c r="B137" s="1" t="s">
        <v>2442</v>
      </c>
      <c r="C137" s="1" t="s">
        <v>7</v>
      </c>
      <c r="D137" s="1"/>
      <c r="E137" s="1"/>
      <c r="F137" s="9"/>
    </row>
    <row r="138" spans="1:6" x14ac:dyDescent="0.25">
      <c r="A138" s="8" t="s">
        <v>12086</v>
      </c>
      <c r="B138" s="1" t="s">
        <v>2444</v>
      </c>
      <c r="C138" s="1" t="s">
        <v>7</v>
      </c>
      <c r="D138" s="1"/>
      <c r="E138" s="1"/>
      <c r="F138" s="9"/>
    </row>
    <row r="139" spans="1:6" x14ac:dyDescent="0.25">
      <c r="A139" s="8" t="s">
        <v>12087</v>
      </c>
      <c r="B139" s="1" t="s">
        <v>2446</v>
      </c>
      <c r="C139" s="1" t="s">
        <v>7</v>
      </c>
      <c r="D139" s="1"/>
      <c r="E139" s="1"/>
      <c r="F139" s="9"/>
    </row>
    <row r="140" spans="1:6" x14ac:dyDescent="0.25">
      <c r="A140" s="8" t="s">
        <v>12088</v>
      </c>
      <c r="B140" s="1" t="s">
        <v>2448</v>
      </c>
      <c r="C140" s="1" t="s">
        <v>7</v>
      </c>
      <c r="D140" s="1"/>
      <c r="E140" s="1"/>
      <c r="F140" s="9"/>
    </row>
    <row r="141" spans="1:6" x14ac:dyDescent="0.25">
      <c r="A141" s="8" t="s">
        <v>12089</v>
      </c>
      <c r="B141" s="1" t="s">
        <v>2450</v>
      </c>
      <c r="C141" s="1" t="s">
        <v>7</v>
      </c>
      <c r="D141" s="1"/>
      <c r="E141" s="1"/>
      <c r="F141" s="9"/>
    </row>
    <row r="142" spans="1:6" x14ac:dyDescent="0.25">
      <c r="A142" s="8" t="s">
        <v>12090</v>
      </c>
      <c r="B142" s="1" t="s">
        <v>12091</v>
      </c>
      <c r="C142" s="1" t="s">
        <v>7</v>
      </c>
      <c r="D142" s="1"/>
      <c r="E142" s="1"/>
      <c r="F142" s="9"/>
    </row>
    <row r="143" spans="1:6" x14ac:dyDescent="0.25">
      <c r="A143" s="8" t="s">
        <v>12092</v>
      </c>
      <c r="B143" s="1" t="s">
        <v>2454</v>
      </c>
      <c r="C143" s="1" t="s">
        <v>7</v>
      </c>
      <c r="D143" s="1"/>
      <c r="E143" s="1"/>
      <c r="F143" s="9"/>
    </row>
    <row r="144" spans="1:6" x14ac:dyDescent="0.25">
      <c r="A144" s="8" t="s">
        <v>12093</v>
      </c>
      <c r="B144" s="1" t="s">
        <v>2456</v>
      </c>
      <c r="C144" s="1" t="s">
        <v>7</v>
      </c>
      <c r="D144" s="1"/>
      <c r="E144" s="1"/>
      <c r="F144" s="9"/>
    </row>
    <row r="145" spans="1:6" x14ac:dyDescent="0.25">
      <c r="A145" s="8" t="s">
        <v>12094</v>
      </c>
      <c r="B145" s="1" t="s">
        <v>2458</v>
      </c>
      <c r="C145" s="1" t="s">
        <v>7</v>
      </c>
      <c r="D145" s="1"/>
      <c r="E145" s="1"/>
      <c r="F145" s="9"/>
    </row>
    <row r="146" spans="1:6" x14ac:dyDescent="0.25">
      <c r="A146" s="8" t="s">
        <v>12095</v>
      </c>
      <c r="B146" s="1" t="s">
        <v>2460</v>
      </c>
      <c r="C146" s="1" t="s">
        <v>7</v>
      </c>
      <c r="D146" s="1"/>
      <c r="E146" s="1"/>
      <c r="F146" s="9"/>
    </row>
    <row r="147" spans="1:6" x14ac:dyDescent="0.25">
      <c r="A147" s="8" t="s">
        <v>12096</v>
      </c>
      <c r="B147" s="1" t="s">
        <v>2462</v>
      </c>
      <c r="C147" s="1" t="s">
        <v>4</v>
      </c>
      <c r="D147" s="1"/>
      <c r="E147" s="1"/>
      <c r="F147" s="9"/>
    </row>
    <row r="148" spans="1:6" x14ac:dyDescent="0.25">
      <c r="A148" s="8" t="s">
        <v>12097</v>
      </c>
      <c r="B148" s="1" t="s">
        <v>2464</v>
      </c>
      <c r="C148" s="1" t="s">
        <v>7</v>
      </c>
      <c r="D148" s="1"/>
      <c r="E148" s="1"/>
      <c r="F148" s="9"/>
    </row>
    <row r="149" spans="1:6" x14ac:dyDescent="0.25">
      <c r="A149" s="8" t="s">
        <v>12098</v>
      </c>
      <c r="B149" s="1" t="s">
        <v>2466</v>
      </c>
      <c r="C149" s="1" t="s">
        <v>7</v>
      </c>
      <c r="D149" s="1"/>
      <c r="E149" s="1"/>
      <c r="F149" s="9"/>
    </row>
    <row r="150" spans="1:6" x14ac:dyDescent="0.25">
      <c r="A150" s="8" t="s">
        <v>12099</v>
      </c>
      <c r="B150" s="1" t="s">
        <v>2468</v>
      </c>
      <c r="C150" s="1" t="s">
        <v>14</v>
      </c>
      <c r="D150" s="1"/>
      <c r="E150" s="1"/>
      <c r="F150" s="9"/>
    </row>
    <row r="151" spans="1:6" x14ac:dyDescent="0.25">
      <c r="A151" s="8" t="s">
        <v>12100</v>
      </c>
      <c r="B151" s="1" t="s">
        <v>2470</v>
      </c>
      <c r="C151" s="1" t="s">
        <v>14</v>
      </c>
      <c r="D151" s="1"/>
      <c r="E151" s="1"/>
      <c r="F151" s="9"/>
    </row>
    <row r="152" spans="1:6" x14ac:dyDescent="0.25">
      <c r="A152" s="8" t="s">
        <v>12101</v>
      </c>
      <c r="B152" s="1" t="s">
        <v>2472</v>
      </c>
      <c r="C152" s="1" t="s">
        <v>7</v>
      </c>
      <c r="D152" s="1"/>
      <c r="E152" s="1"/>
      <c r="F152" s="9"/>
    </row>
    <row r="153" spans="1:6" x14ac:dyDescent="0.25">
      <c r="A153" s="8" t="s">
        <v>12102</v>
      </c>
      <c r="B153" s="1" t="s">
        <v>2474</v>
      </c>
      <c r="C153" s="1" t="s">
        <v>27</v>
      </c>
      <c r="D153" s="1"/>
      <c r="E153" s="1"/>
      <c r="F153" s="9"/>
    </row>
    <row r="154" spans="1:6" x14ac:dyDescent="0.25">
      <c r="A154" s="8" t="s">
        <v>12103</v>
      </c>
      <c r="B154" s="1" t="s">
        <v>2476</v>
      </c>
      <c r="C154" s="1" t="s">
        <v>7</v>
      </c>
      <c r="D154" s="1"/>
      <c r="E154" s="1"/>
      <c r="F154" s="9"/>
    </row>
    <row r="155" spans="1:6" x14ac:dyDescent="0.25">
      <c r="A155" s="8" t="s">
        <v>12104</v>
      </c>
      <c r="B155" s="1" t="s">
        <v>2478</v>
      </c>
      <c r="C155" s="1" t="s">
        <v>14</v>
      </c>
      <c r="D155" s="1"/>
      <c r="E155" s="1"/>
      <c r="F155" s="9"/>
    </row>
    <row r="156" spans="1:6" x14ac:dyDescent="0.25">
      <c r="A156" s="8" t="s">
        <v>12105</v>
      </c>
      <c r="B156" s="1" t="s">
        <v>2480</v>
      </c>
      <c r="C156" s="1" t="s">
        <v>7</v>
      </c>
      <c r="D156" s="1"/>
      <c r="E156" s="1"/>
      <c r="F156" s="9"/>
    </row>
    <row r="157" spans="1:6" x14ac:dyDescent="0.25">
      <c r="A157" s="8" t="s">
        <v>12106</v>
      </c>
      <c r="B157" s="1" t="s">
        <v>2482</v>
      </c>
      <c r="C157" s="1" t="s">
        <v>7</v>
      </c>
      <c r="D157" s="1"/>
      <c r="E157" s="1"/>
      <c r="F157" s="9"/>
    </row>
    <row r="158" spans="1:6" x14ac:dyDescent="0.25">
      <c r="A158" s="8" t="s">
        <v>12107</v>
      </c>
      <c r="B158" s="1" t="s">
        <v>2484</v>
      </c>
      <c r="C158" s="1" t="s">
        <v>7</v>
      </c>
      <c r="D158" s="1"/>
      <c r="E158" s="1"/>
      <c r="F158" s="9"/>
    </row>
    <row r="159" spans="1:6" x14ac:dyDescent="0.25">
      <c r="A159" s="8" t="s">
        <v>12108</v>
      </c>
      <c r="B159" s="1" t="s">
        <v>2486</v>
      </c>
      <c r="C159" s="1" t="s">
        <v>7</v>
      </c>
      <c r="D159" s="1"/>
      <c r="E159" s="1"/>
      <c r="F159" s="9"/>
    </row>
    <row r="160" spans="1:6" x14ac:dyDescent="0.25">
      <c r="A160" s="8" t="s">
        <v>12109</v>
      </c>
      <c r="B160" s="1" t="s">
        <v>2488</v>
      </c>
      <c r="C160" s="1" t="s">
        <v>7</v>
      </c>
      <c r="D160" s="1"/>
      <c r="E160" s="1"/>
      <c r="F160" s="9"/>
    </row>
    <row r="161" spans="1:6" x14ac:dyDescent="0.25">
      <c r="A161" s="8" t="s">
        <v>12110</v>
      </c>
      <c r="B161" s="1" t="s">
        <v>2490</v>
      </c>
      <c r="C161" s="1" t="s">
        <v>7</v>
      </c>
      <c r="D161" s="1"/>
      <c r="E161" s="1"/>
      <c r="F161" s="9"/>
    </row>
    <row r="162" spans="1:6" x14ac:dyDescent="0.25">
      <c r="A162" s="8" t="s">
        <v>12111</v>
      </c>
      <c r="B162" s="1" t="s">
        <v>2492</v>
      </c>
      <c r="C162" s="1" t="s">
        <v>7</v>
      </c>
      <c r="D162" s="1"/>
      <c r="E162" s="1"/>
      <c r="F162" s="9"/>
    </row>
    <row r="163" spans="1:6" x14ac:dyDescent="0.25">
      <c r="A163" s="8" t="s">
        <v>12112</v>
      </c>
      <c r="B163" s="1" t="s">
        <v>2494</v>
      </c>
      <c r="C163" s="1" t="s">
        <v>7</v>
      </c>
      <c r="D163" s="1"/>
      <c r="E163" s="1"/>
      <c r="F163" s="9"/>
    </row>
    <row r="164" spans="1:6" x14ac:dyDescent="0.25">
      <c r="A164" s="8" t="s">
        <v>12113</v>
      </c>
      <c r="B164" s="1" t="s">
        <v>2496</v>
      </c>
      <c r="C164" s="1" t="s">
        <v>7</v>
      </c>
      <c r="D164" s="1"/>
      <c r="E164" s="1"/>
      <c r="F164" s="9"/>
    </row>
    <row r="165" spans="1:6" x14ac:dyDescent="0.25">
      <c r="A165" s="8" t="s">
        <v>12114</v>
      </c>
      <c r="B165" s="1" t="s">
        <v>2498</v>
      </c>
      <c r="C165" s="1" t="s">
        <v>7</v>
      </c>
      <c r="D165" s="1"/>
      <c r="E165" s="1"/>
      <c r="F165" s="9"/>
    </row>
    <row r="166" spans="1:6" x14ac:dyDescent="0.25">
      <c r="A166" s="8" t="s">
        <v>12115</v>
      </c>
      <c r="B166" s="1" t="s">
        <v>2500</v>
      </c>
      <c r="C166" s="1" t="s">
        <v>7</v>
      </c>
      <c r="D166" s="1"/>
      <c r="E166" s="1"/>
      <c r="F166" s="9"/>
    </row>
    <row r="167" spans="1:6" x14ac:dyDescent="0.25">
      <c r="A167" s="8" t="s">
        <v>12116</v>
      </c>
      <c r="B167" s="1" t="s">
        <v>2502</v>
      </c>
      <c r="C167" s="1" t="s">
        <v>27</v>
      </c>
      <c r="D167" s="1"/>
      <c r="E167" s="1"/>
      <c r="F167" s="9"/>
    </row>
    <row r="168" spans="1:6" x14ac:dyDescent="0.25">
      <c r="A168" s="8" t="s">
        <v>12117</v>
      </c>
      <c r="B168" s="1" t="s">
        <v>2504</v>
      </c>
      <c r="C168" s="1" t="s">
        <v>7</v>
      </c>
      <c r="D168" s="1"/>
      <c r="E168" s="1"/>
      <c r="F168" s="9"/>
    </row>
    <row r="169" spans="1:6" x14ac:dyDescent="0.25">
      <c r="A169" s="8" t="s">
        <v>12118</v>
      </c>
      <c r="B169" s="1" t="s">
        <v>2615</v>
      </c>
      <c r="C169" s="1" t="s">
        <v>4</v>
      </c>
      <c r="D169" s="1"/>
      <c r="E169" s="1"/>
      <c r="F169" s="9"/>
    </row>
    <row r="170" spans="1:6" x14ac:dyDescent="0.25">
      <c r="A170" s="8" t="s">
        <v>12119</v>
      </c>
      <c r="B170" s="1" t="s">
        <v>2506</v>
      </c>
      <c r="C170" s="1" t="s">
        <v>7</v>
      </c>
      <c r="D170" s="1"/>
      <c r="E170" s="1"/>
      <c r="F170" s="9"/>
    </row>
    <row r="171" spans="1:6" x14ac:dyDescent="0.25">
      <c r="A171" s="8" t="s">
        <v>12120</v>
      </c>
      <c r="B171" s="1" t="s">
        <v>2508</v>
      </c>
      <c r="C171" s="1" t="s">
        <v>7</v>
      </c>
      <c r="D171" s="1"/>
      <c r="E171" s="1"/>
      <c r="F171" s="9"/>
    </row>
    <row r="172" spans="1:6" x14ac:dyDescent="0.25">
      <c r="A172" s="8" t="s">
        <v>12121</v>
      </c>
      <c r="B172" s="1" t="s">
        <v>2510</v>
      </c>
      <c r="C172" s="1" t="s">
        <v>7</v>
      </c>
      <c r="D172" s="1"/>
      <c r="E172" s="1"/>
      <c r="F172" s="9"/>
    </row>
    <row r="173" spans="1:6" x14ac:dyDescent="0.25">
      <c r="A173" s="8" t="s">
        <v>12122</v>
      </c>
      <c r="B173" s="1" t="s">
        <v>2512</v>
      </c>
      <c r="C173" s="1" t="s">
        <v>7</v>
      </c>
      <c r="D173" s="1"/>
      <c r="E173" s="1"/>
      <c r="F173" s="9"/>
    </row>
    <row r="174" spans="1:6" x14ac:dyDescent="0.25">
      <c r="A174" s="8" t="s">
        <v>12123</v>
      </c>
      <c r="B174" s="1" t="s">
        <v>2514</v>
      </c>
      <c r="C174" s="1" t="s">
        <v>7</v>
      </c>
      <c r="D174" s="1"/>
      <c r="E174" s="1"/>
      <c r="F174" s="9"/>
    </row>
    <row r="175" spans="1:6" x14ac:dyDescent="0.25">
      <c r="A175" s="8" t="s">
        <v>12124</v>
      </c>
      <c r="B175" s="1" t="s">
        <v>2516</v>
      </c>
      <c r="C175" s="1" t="s">
        <v>7</v>
      </c>
      <c r="D175" s="1"/>
      <c r="E175" s="1"/>
      <c r="F175" s="9"/>
    </row>
    <row r="176" spans="1:6" x14ac:dyDescent="0.25">
      <c r="A176" s="8" t="s">
        <v>12125</v>
      </c>
      <c r="B176" s="1" t="s">
        <v>2518</v>
      </c>
      <c r="C176" s="1" t="s">
        <v>4</v>
      </c>
      <c r="D176" s="1"/>
      <c r="E176" s="1"/>
      <c r="F176" s="9"/>
    </row>
    <row r="177" spans="1:6" x14ac:dyDescent="0.25">
      <c r="A177" s="8" t="s">
        <v>12126</v>
      </c>
      <c r="B177" s="1" t="s">
        <v>2520</v>
      </c>
      <c r="C177" s="1" t="s">
        <v>27</v>
      </c>
      <c r="D177" s="1"/>
      <c r="E177" s="1"/>
      <c r="F177" s="9"/>
    </row>
    <row r="178" spans="1:6" x14ac:dyDescent="0.25">
      <c r="A178" s="8" t="s">
        <v>12127</v>
      </c>
      <c r="B178" s="1" t="s">
        <v>2522</v>
      </c>
      <c r="C178" s="1" t="s">
        <v>7</v>
      </c>
      <c r="D178" s="1"/>
      <c r="E178" s="1"/>
      <c r="F178" s="9"/>
    </row>
    <row r="179" spans="1:6" x14ac:dyDescent="0.25">
      <c r="A179" s="8" t="s">
        <v>12128</v>
      </c>
      <c r="B179" s="1" t="s">
        <v>2524</v>
      </c>
      <c r="C179" s="1" t="s">
        <v>27</v>
      </c>
      <c r="D179" s="1"/>
      <c r="E179" s="1"/>
      <c r="F179" s="9"/>
    </row>
    <row r="180" spans="1:6" x14ac:dyDescent="0.25">
      <c r="A180" s="8" t="s">
        <v>12129</v>
      </c>
      <c r="B180" s="1" t="s">
        <v>2526</v>
      </c>
      <c r="C180" s="1" t="s">
        <v>7</v>
      </c>
      <c r="D180" s="1"/>
      <c r="E180" s="1"/>
      <c r="F180" s="9"/>
    </row>
    <row r="181" spans="1:6" x14ac:dyDescent="0.25">
      <c r="A181" s="8" t="s">
        <v>12130</v>
      </c>
      <c r="B181" s="1" t="s">
        <v>2528</v>
      </c>
      <c r="C181" s="1" t="s">
        <v>14</v>
      </c>
      <c r="D181" s="1"/>
      <c r="E181" s="1"/>
      <c r="F181" s="9"/>
    </row>
    <row r="182" spans="1:6" x14ac:dyDescent="0.25">
      <c r="A182" s="8" t="s">
        <v>12131</v>
      </c>
      <c r="B182" s="1" t="s">
        <v>2530</v>
      </c>
      <c r="C182" s="1" t="s">
        <v>7</v>
      </c>
      <c r="D182" s="1"/>
      <c r="E182" s="1"/>
      <c r="F182" s="9"/>
    </row>
    <row r="183" spans="1:6" x14ac:dyDescent="0.25">
      <c r="A183" s="8" t="s">
        <v>12132</v>
      </c>
      <c r="B183" s="1" t="s">
        <v>2532</v>
      </c>
      <c r="C183" s="1" t="s">
        <v>7</v>
      </c>
      <c r="D183" s="1"/>
      <c r="E183" s="1"/>
      <c r="F183" s="9"/>
    </row>
    <row r="184" spans="1:6" x14ac:dyDescent="0.25">
      <c r="A184" s="8" t="s">
        <v>12133</v>
      </c>
      <c r="B184" s="1" t="s">
        <v>2534</v>
      </c>
      <c r="C184" s="1" t="s">
        <v>7</v>
      </c>
      <c r="D184" s="1"/>
      <c r="E184" s="1"/>
      <c r="F184" s="9"/>
    </row>
    <row r="185" spans="1:6" x14ac:dyDescent="0.25">
      <c r="A185" s="8" t="s">
        <v>12134</v>
      </c>
      <c r="B185" s="1" t="s">
        <v>2536</v>
      </c>
      <c r="C185" s="1" t="s">
        <v>4</v>
      </c>
      <c r="D185" s="1"/>
      <c r="E185" s="1"/>
      <c r="F185" s="9"/>
    </row>
    <row r="186" spans="1:6" x14ac:dyDescent="0.25">
      <c r="A186" s="8" t="s">
        <v>12135</v>
      </c>
      <c r="B186" s="1" t="s">
        <v>2538</v>
      </c>
      <c r="C186" s="1" t="s">
        <v>7</v>
      </c>
      <c r="D186" s="1"/>
      <c r="E186" s="1"/>
      <c r="F186" s="9"/>
    </row>
    <row r="187" spans="1:6" x14ac:dyDescent="0.25">
      <c r="A187" s="8" t="s">
        <v>12136</v>
      </c>
      <c r="B187" s="1" t="s">
        <v>2540</v>
      </c>
      <c r="C187" s="1" t="s">
        <v>7</v>
      </c>
      <c r="D187" s="1"/>
      <c r="E187" s="1"/>
      <c r="F187" s="9"/>
    </row>
    <row r="188" spans="1:6" x14ac:dyDescent="0.25">
      <c r="A188" s="8" t="s">
        <v>12137</v>
      </c>
      <c r="B188" s="1" t="s">
        <v>2542</v>
      </c>
      <c r="C188" s="1" t="s">
        <v>7</v>
      </c>
      <c r="D188" s="1"/>
      <c r="E188" s="1"/>
      <c r="F188" s="9"/>
    </row>
    <row r="189" spans="1:6" x14ac:dyDescent="0.25">
      <c r="A189" s="8" t="s">
        <v>12138</v>
      </c>
      <c r="B189" s="1" t="s">
        <v>2544</v>
      </c>
      <c r="C189" s="1" t="s">
        <v>7</v>
      </c>
      <c r="D189" s="1"/>
      <c r="E189" s="1"/>
      <c r="F189" s="9"/>
    </row>
    <row r="190" spans="1:6" x14ac:dyDescent="0.25">
      <c r="A190" s="8" t="s">
        <v>12139</v>
      </c>
      <c r="B190" s="1" t="s">
        <v>2546</v>
      </c>
      <c r="C190" s="1" t="s">
        <v>14</v>
      </c>
      <c r="D190" s="1"/>
      <c r="E190" s="1"/>
      <c r="F190" s="9"/>
    </row>
    <row r="191" spans="1:6" x14ac:dyDescent="0.25">
      <c r="A191" s="8" t="s">
        <v>12140</v>
      </c>
      <c r="B191" s="1" t="s">
        <v>2548</v>
      </c>
      <c r="C191" s="1" t="s">
        <v>7</v>
      </c>
      <c r="D191" s="1"/>
      <c r="E191" s="1"/>
      <c r="F191" s="9"/>
    </row>
    <row r="192" spans="1:6" x14ac:dyDescent="0.25">
      <c r="A192" s="8" t="s">
        <v>12141</v>
      </c>
      <c r="B192" s="1" t="s">
        <v>2550</v>
      </c>
      <c r="C192" s="1" t="s">
        <v>27</v>
      </c>
      <c r="D192" s="1"/>
      <c r="E192" s="1"/>
      <c r="F192" s="9"/>
    </row>
    <row r="193" spans="1:6" x14ac:dyDescent="0.25">
      <c r="A193" s="8" t="s">
        <v>12142</v>
      </c>
      <c r="B193" s="1" t="s">
        <v>2552</v>
      </c>
      <c r="C193" s="1" t="s">
        <v>7</v>
      </c>
      <c r="D193" s="1"/>
      <c r="E193" s="1"/>
      <c r="F193" s="9"/>
    </row>
    <row r="194" spans="1:6" x14ac:dyDescent="0.25">
      <c r="A194" s="8" t="s">
        <v>12143</v>
      </c>
      <c r="B194" s="1" t="s">
        <v>2554</v>
      </c>
      <c r="C194" s="1" t="s">
        <v>27</v>
      </c>
      <c r="D194" s="1"/>
      <c r="E194" s="1"/>
      <c r="F194" s="9"/>
    </row>
    <row r="195" spans="1:6" x14ac:dyDescent="0.25">
      <c r="A195" s="8" t="s">
        <v>12144</v>
      </c>
      <c r="B195" s="1" t="s">
        <v>2556</v>
      </c>
      <c r="C195" s="1" t="s">
        <v>7</v>
      </c>
      <c r="D195" s="1"/>
      <c r="E195" s="1"/>
      <c r="F195" s="9"/>
    </row>
    <row r="196" spans="1:6" x14ac:dyDescent="0.25">
      <c r="A196" s="8" t="s">
        <v>12145</v>
      </c>
      <c r="B196" s="1" t="s">
        <v>2558</v>
      </c>
      <c r="C196" s="1" t="s">
        <v>27</v>
      </c>
      <c r="D196" s="1"/>
      <c r="E196" s="1"/>
      <c r="F196" s="9"/>
    </row>
    <row r="197" spans="1:6" x14ac:dyDescent="0.25">
      <c r="A197" s="8" t="s">
        <v>12146</v>
      </c>
      <c r="B197" s="1" t="s">
        <v>2560</v>
      </c>
      <c r="C197" s="1" t="s">
        <v>7</v>
      </c>
      <c r="D197" s="1"/>
      <c r="E197" s="1"/>
      <c r="F197" s="9"/>
    </row>
    <row r="198" spans="1:6" x14ac:dyDescent="0.25">
      <c r="A198" s="8" t="s">
        <v>12147</v>
      </c>
      <c r="B198" s="1" t="s">
        <v>2562</v>
      </c>
      <c r="C198" s="1" t="s">
        <v>27</v>
      </c>
      <c r="D198" s="1"/>
      <c r="E198" s="1"/>
      <c r="F198" s="9"/>
    </row>
    <row r="199" spans="1:6" x14ac:dyDescent="0.25">
      <c r="A199" s="8" t="s">
        <v>12148</v>
      </c>
      <c r="B199" s="1" t="s">
        <v>2564</v>
      </c>
      <c r="C199" s="1" t="s">
        <v>7</v>
      </c>
      <c r="D199" s="1"/>
      <c r="E199" s="1"/>
      <c r="F199" s="9"/>
    </row>
    <row r="200" spans="1:6" x14ac:dyDescent="0.25">
      <c r="A200" s="8" t="s">
        <v>12149</v>
      </c>
      <c r="B200" s="1" t="s">
        <v>2566</v>
      </c>
      <c r="C200" s="1" t="s">
        <v>7</v>
      </c>
      <c r="D200" s="1"/>
      <c r="E200" s="1"/>
      <c r="F200" s="9"/>
    </row>
    <row r="201" spans="1:6" x14ac:dyDescent="0.25">
      <c r="A201" s="8" t="s">
        <v>12150</v>
      </c>
      <c r="B201" s="1" t="s">
        <v>2568</v>
      </c>
      <c r="C201" s="1" t="s">
        <v>7</v>
      </c>
      <c r="D201" s="1"/>
      <c r="E201" s="1"/>
      <c r="F201" s="9"/>
    </row>
    <row r="202" spans="1:6" x14ac:dyDescent="0.25">
      <c r="A202" s="8" t="s">
        <v>12151</v>
      </c>
      <c r="B202" s="1" t="s">
        <v>2570</v>
      </c>
      <c r="C202" s="1" t="s">
        <v>7</v>
      </c>
      <c r="D202" s="1"/>
      <c r="E202" s="1"/>
      <c r="F202" s="9"/>
    </row>
    <row r="203" spans="1:6" x14ac:dyDescent="0.25">
      <c r="A203" s="8" t="s">
        <v>12152</v>
      </c>
      <c r="B203" s="1" t="s">
        <v>2572</v>
      </c>
      <c r="C203" s="1" t="s">
        <v>27</v>
      </c>
      <c r="D203" s="1"/>
      <c r="E203" s="1"/>
      <c r="F203" s="9"/>
    </row>
    <row r="204" spans="1:6" x14ac:dyDescent="0.25">
      <c r="A204" s="8" t="s">
        <v>12153</v>
      </c>
      <c r="B204" s="1" t="s">
        <v>2574</v>
      </c>
      <c r="C204" s="1" t="s">
        <v>7</v>
      </c>
      <c r="D204" s="1"/>
      <c r="E204" s="1"/>
      <c r="F204" s="9"/>
    </row>
    <row r="205" spans="1:6" x14ac:dyDescent="0.25">
      <c r="A205" s="8" t="s">
        <v>12154</v>
      </c>
      <c r="B205" s="1">
        <v>7</v>
      </c>
      <c r="C205" s="1" t="s">
        <v>7</v>
      </c>
      <c r="D205" s="1"/>
      <c r="E205" s="1"/>
      <c r="F205" s="9"/>
    </row>
    <row r="206" spans="1:6" x14ac:dyDescent="0.25">
      <c r="A206" s="8" t="s">
        <v>12155</v>
      </c>
      <c r="B206" s="1" t="s">
        <v>2577</v>
      </c>
      <c r="C206" s="1" t="s">
        <v>27</v>
      </c>
      <c r="D206" s="1"/>
      <c r="E206" s="1"/>
      <c r="F206" s="9"/>
    </row>
    <row r="207" spans="1:6" x14ac:dyDescent="0.25">
      <c r="A207" s="8" t="s">
        <v>12156</v>
      </c>
      <c r="B207" s="1" t="s">
        <v>2579</v>
      </c>
      <c r="C207" s="1" t="s">
        <v>7</v>
      </c>
      <c r="D207" s="1"/>
      <c r="E207" s="1"/>
      <c r="F207" s="9"/>
    </row>
    <row r="208" spans="1:6" x14ac:dyDescent="0.25">
      <c r="A208" s="8" t="s">
        <v>12157</v>
      </c>
      <c r="B208" s="1" t="s">
        <v>2581</v>
      </c>
      <c r="C208" s="1" t="s">
        <v>7</v>
      </c>
      <c r="D208" s="1"/>
      <c r="E208" s="1"/>
      <c r="F208" s="9"/>
    </row>
    <row r="209" spans="1:6" x14ac:dyDescent="0.25">
      <c r="A209" s="8" t="s">
        <v>12158</v>
      </c>
      <c r="B209" s="1" t="s">
        <v>2583</v>
      </c>
      <c r="C209" s="1" t="s">
        <v>4</v>
      </c>
      <c r="D209" s="1"/>
      <c r="E209" s="1"/>
      <c r="F209" s="9"/>
    </row>
    <row r="210" spans="1:6" x14ac:dyDescent="0.25">
      <c r="A210" s="8" t="s">
        <v>12159</v>
      </c>
      <c r="B210" s="1" t="s">
        <v>2585</v>
      </c>
      <c r="C210" s="1" t="s">
        <v>7</v>
      </c>
      <c r="D210" s="1"/>
      <c r="E210" s="1"/>
      <c r="F210" s="9"/>
    </row>
    <row r="211" spans="1:6" x14ac:dyDescent="0.25">
      <c r="A211" s="8" t="s">
        <v>12160</v>
      </c>
      <c r="B211" s="1" t="s">
        <v>2587</v>
      </c>
      <c r="C211" s="1" t="s">
        <v>7</v>
      </c>
      <c r="D211" s="1"/>
      <c r="E211" s="1"/>
      <c r="F211" s="9"/>
    </row>
    <row r="212" spans="1:6" x14ac:dyDescent="0.25">
      <c r="A212" s="8" t="s">
        <v>12161</v>
      </c>
      <c r="B212" s="1" t="s">
        <v>2589</v>
      </c>
      <c r="C212" s="1" t="s">
        <v>7</v>
      </c>
      <c r="D212" s="1"/>
      <c r="E212" s="1"/>
      <c r="F212" s="9"/>
    </row>
    <row r="213" spans="1:6" x14ac:dyDescent="0.25">
      <c r="A213" s="8" t="s">
        <v>12162</v>
      </c>
      <c r="B213" s="1" t="s">
        <v>2591</v>
      </c>
      <c r="C213" s="1" t="s">
        <v>7</v>
      </c>
      <c r="D213" s="1"/>
      <c r="E213" s="1"/>
      <c r="F213" s="9"/>
    </row>
    <row r="214" spans="1:6" x14ac:dyDescent="0.25">
      <c r="A214" s="8" t="s">
        <v>12163</v>
      </c>
      <c r="B214" s="1" t="s">
        <v>2593</v>
      </c>
      <c r="C214" s="1" t="s">
        <v>7</v>
      </c>
      <c r="D214" s="1"/>
      <c r="E214" s="1"/>
      <c r="F214" s="9"/>
    </row>
    <row r="215" spans="1:6" x14ac:dyDescent="0.25">
      <c r="A215" s="8" t="s">
        <v>12164</v>
      </c>
      <c r="B215" s="1" t="s">
        <v>2595</v>
      </c>
      <c r="C215" s="1" t="s">
        <v>14</v>
      </c>
      <c r="D215" s="1"/>
      <c r="E215" s="1"/>
      <c r="F215" s="9"/>
    </row>
    <row r="216" spans="1:6" x14ac:dyDescent="0.25">
      <c r="A216" s="8" t="s">
        <v>12165</v>
      </c>
      <c r="B216" s="1" t="s">
        <v>2597</v>
      </c>
      <c r="C216" s="1" t="s">
        <v>7</v>
      </c>
      <c r="D216" s="1"/>
      <c r="E216" s="1"/>
      <c r="F216" s="9"/>
    </row>
    <row r="217" spans="1:6" x14ac:dyDescent="0.25">
      <c r="A217" s="8" t="s">
        <v>12166</v>
      </c>
      <c r="B217" s="1" t="s">
        <v>2599</v>
      </c>
      <c r="C217" s="1" t="s">
        <v>7</v>
      </c>
      <c r="D217" s="1"/>
      <c r="E217" s="1"/>
      <c r="F217" s="9"/>
    </row>
    <row r="218" spans="1:6" x14ac:dyDescent="0.25">
      <c r="A218" s="8" t="s">
        <v>12167</v>
      </c>
      <c r="B218" s="1" t="s">
        <v>2601</v>
      </c>
      <c r="C218" s="1" t="s">
        <v>7</v>
      </c>
      <c r="D218" s="1"/>
      <c r="E218" s="1"/>
      <c r="F218" s="9"/>
    </row>
    <row r="219" spans="1:6" x14ac:dyDescent="0.25">
      <c r="A219" s="8" t="s">
        <v>12168</v>
      </c>
      <c r="B219" s="1" t="s">
        <v>2603</v>
      </c>
      <c r="C219" s="1" t="s">
        <v>7</v>
      </c>
      <c r="D219" s="1"/>
      <c r="E219" s="1"/>
      <c r="F219" s="9"/>
    </row>
    <row r="220" spans="1:6" x14ac:dyDescent="0.25">
      <c r="A220" s="8" t="s">
        <v>12169</v>
      </c>
      <c r="B220" s="1" t="s">
        <v>2605</v>
      </c>
      <c r="C220" s="1" t="s">
        <v>7</v>
      </c>
      <c r="D220" s="1"/>
      <c r="E220" s="1"/>
      <c r="F220" s="9"/>
    </row>
    <row r="221" spans="1:6" x14ac:dyDescent="0.25">
      <c r="A221" s="8" t="s">
        <v>12170</v>
      </c>
      <c r="B221" s="1" t="s">
        <v>2607</v>
      </c>
      <c r="C221" s="1" t="s">
        <v>27</v>
      </c>
      <c r="D221" s="1"/>
      <c r="E221" s="1"/>
      <c r="F221" s="9"/>
    </row>
    <row r="222" spans="1:6" x14ac:dyDescent="0.25">
      <c r="A222" s="8" t="s">
        <v>12171</v>
      </c>
      <c r="B222" s="1" t="s">
        <v>2609</v>
      </c>
      <c r="C222" s="1" t="s">
        <v>7</v>
      </c>
      <c r="D222" s="1"/>
      <c r="E222" s="1"/>
      <c r="F222" s="9"/>
    </row>
    <row r="223" spans="1:6" x14ac:dyDescent="0.25">
      <c r="A223" s="8" t="s">
        <v>12172</v>
      </c>
      <c r="B223" s="1" t="s">
        <v>2611</v>
      </c>
      <c r="C223" s="1" t="s">
        <v>27</v>
      </c>
      <c r="D223" s="1"/>
      <c r="E223" s="1"/>
      <c r="F223" s="9"/>
    </row>
    <row r="224" spans="1:6" x14ac:dyDescent="0.25">
      <c r="A224" s="8" t="s">
        <v>12173</v>
      </c>
      <c r="B224" s="1" t="s">
        <v>2613</v>
      </c>
      <c r="C224" s="1" t="s">
        <v>7</v>
      </c>
      <c r="D224" s="1"/>
      <c r="E224" s="1"/>
      <c r="F224" s="9"/>
    </row>
    <row r="225" spans="1:6" ht="15.75" thickBot="1" x14ac:dyDescent="0.3">
      <c r="A225" s="10" t="s">
        <v>12174</v>
      </c>
      <c r="B225" s="11" t="s">
        <v>2394</v>
      </c>
      <c r="C225" s="11" t="s">
        <v>4</v>
      </c>
      <c r="D225" s="11"/>
      <c r="E225" s="11"/>
      <c r="F225" s="12"/>
    </row>
    <row r="226" spans="1:6" x14ac:dyDescent="0.25">
      <c r="A226" s="13" t="s">
        <v>12175</v>
      </c>
      <c r="B226" s="2" t="s">
        <v>2617</v>
      </c>
      <c r="C226" s="2" t="s">
        <v>27</v>
      </c>
      <c r="D226" s="2"/>
      <c r="E226" s="2"/>
      <c r="F226" s="14"/>
    </row>
    <row r="227" spans="1:6" x14ac:dyDescent="0.25">
      <c r="A227" s="8" t="s">
        <v>12176</v>
      </c>
      <c r="B227" s="1" t="s">
        <v>2620</v>
      </c>
      <c r="C227" s="1" t="s">
        <v>7</v>
      </c>
      <c r="D227" s="1"/>
      <c r="E227" s="1"/>
      <c r="F227" s="9"/>
    </row>
    <row r="228" spans="1:6" x14ac:dyDescent="0.25">
      <c r="A228" s="8" t="s">
        <v>12177</v>
      </c>
      <c r="B228" s="1" t="s">
        <v>2622</v>
      </c>
      <c r="C228" s="1" t="s">
        <v>7</v>
      </c>
      <c r="D228" s="1"/>
      <c r="E228" s="1"/>
      <c r="F228" s="9"/>
    </row>
    <row r="229" spans="1:6" x14ac:dyDescent="0.25">
      <c r="A229" s="8" t="s">
        <v>12178</v>
      </c>
      <c r="B229" s="1" t="s">
        <v>2624</v>
      </c>
      <c r="C229" s="1" t="s">
        <v>7</v>
      </c>
      <c r="D229" s="1"/>
      <c r="E229" s="1"/>
      <c r="F229" s="9"/>
    </row>
    <row r="230" spans="1:6" x14ac:dyDescent="0.25">
      <c r="A230" s="8" t="s">
        <v>12179</v>
      </c>
      <c r="B230" s="1" t="s">
        <v>2626</v>
      </c>
      <c r="C230" s="1" t="s">
        <v>27</v>
      </c>
      <c r="D230" s="1"/>
      <c r="E230" s="1"/>
      <c r="F230" s="9"/>
    </row>
    <row r="231" spans="1:6" x14ac:dyDescent="0.25">
      <c r="A231" s="8" t="s">
        <v>12180</v>
      </c>
      <c r="B231" s="1" t="s">
        <v>2628</v>
      </c>
      <c r="C231" s="1" t="s">
        <v>27</v>
      </c>
      <c r="D231" s="1"/>
      <c r="E231" s="1"/>
      <c r="F231" s="9"/>
    </row>
    <row r="232" spans="1:6" x14ac:dyDescent="0.25">
      <c r="A232" s="8" t="s">
        <v>12181</v>
      </c>
      <c r="B232" s="1" t="s">
        <v>2630</v>
      </c>
      <c r="C232" s="1" t="s">
        <v>14</v>
      </c>
      <c r="D232" s="1"/>
      <c r="E232" s="1"/>
      <c r="F232" s="9"/>
    </row>
    <row r="233" spans="1:6" x14ac:dyDescent="0.25">
      <c r="A233" s="8" t="s">
        <v>12182</v>
      </c>
      <c r="B233" s="1" t="s">
        <v>2632</v>
      </c>
      <c r="C233" s="1" t="s">
        <v>4</v>
      </c>
      <c r="D233" s="1"/>
      <c r="E233" s="1"/>
      <c r="F233" s="9"/>
    </row>
    <row r="234" spans="1:6" x14ac:dyDescent="0.25">
      <c r="A234" s="8" t="s">
        <v>12183</v>
      </c>
      <c r="B234" s="1" t="s">
        <v>2634</v>
      </c>
      <c r="C234" s="1" t="s">
        <v>7</v>
      </c>
      <c r="D234" s="1"/>
      <c r="E234" s="1"/>
      <c r="F234" s="9"/>
    </row>
    <row r="235" spans="1:6" x14ac:dyDescent="0.25">
      <c r="A235" s="8" t="s">
        <v>12184</v>
      </c>
      <c r="B235" s="1" t="s">
        <v>2636</v>
      </c>
      <c r="C235" s="1" t="s">
        <v>27</v>
      </c>
      <c r="D235" s="1"/>
      <c r="E235" s="1"/>
      <c r="F235" s="9"/>
    </row>
    <row r="236" spans="1:6" x14ac:dyDescent="0.25">
      <c r="A236" s="8" t="s">
        <v>12185</v>
      </c>
      <c r="B236" s="1" t="s">
        <v>2638</v>
      </c>
      <c r="C236" s="1" t="s">
        <v>27</v>
      </c>
      <c r="D236" s="1"/>
      <c r="E236" s="1"/>
      <c r="F236" s="9"/>
    </row>
    <row r="237" spans="1:6" x14ac:dyDescent="0.25">
      <c r="A237" s="8" t="s">
        <v>12186</v>
      </c>
      <c r="B237" s="1" t="s">
        <v>2640</v>
      </c>
      <c r="C237" s="1" t="s">
        <v>4</v>
      </c>
      <c r="D237" s="1"/>
      <c r="E237" s="1"/>
      <c r="F237" s="9"/>
    </row>
    <row r="238" spans="1:6" x14ac:dyDescent="0.25">
      <c r="A238" s="8" t="s">
        <v>12187</v>
      </c>
      <c r="B238" s="1" t="s">
        <v>2642</v>
      </c>
      <c r="C238" s="1" t="s">
        <v>7</v>
      </c>
      <c r="D238" s="1"/>
      <c r="E238" s="1"/>
      <c r="F238" s="9"/>
    </row>
    <row r="239" spans="1:6" x14ac:dyDescent="0.25">
      <c r="A239" s="8" t="s">
        <v>12188</v>
      </c>
      <c r="B239" s="1" t="s">
        <v>2644</v>
      </c>
      <c r="C239" s="1" t="s">
        <v>27</v>
      </c>
      <c r="D239" s="1"/>
      <c r="E239" s="1"/>
      <c r="F239" s="9"/>
    </row>
    <row r="240" spans="1:6" x14ac:dyDescent="0.25">
      <c r="A240" s="8" t="s">
        <v>12189</v>
      </c>
      <c r="B240" s="1" t="s">
        <v>2646</v>
      </c>
      <c r="C240" s="1" t="s">
        <v>4</v>
      </c>
      <c r="D240" s="1"/>
      <c r="E240" s="1"/>
      <c r="F240" s="9"/>
    </row>
    <row r="241" spans="1:6" x14ac:dyDescent="0.25">
      <c r="A241" s="8" t="s">
        <v>12190</v>
      </c>
      <c r="B241" s="1" t="s">
        <v>2648</v>
      </c>
      <c r="C241" s="1" t="s">
        <v>7</v>
      </c>
      <c r="D241" s="1"/>
      <c r="E241" s="1"/>
      <c r="F241" s="9"/>
    </row>
    <row r="242" spans="1:6" x14ac:dyDescent="0.25">
      <c r="A242" s="8" t="s">
        <v>12191</v>
      </c>
      <c r="B242" s="1" t="s">
        <v>2650</v>
      </c>
      <c r="C242" s="1" t="s">
        <v>7</v>
      </c>
      <c r="D242" s="1"/>
      <c r="E242" s="1"/>
      <c r="F242" s="9"/>
    </row>
    <row r="243" spans="1:6" x14ac:dyDescent="0.25">
      <c r="A243" s="8" t="s">
        <v>12192</v>
      </c>
      <c r="B243" s="1" t="s">
        <v>2652</v>
      </c>
      <c r="C243" s="1" t="s">
        <v>7</v>
      </c>
      <c r="D243" s="1"/>
      <c r="E243" s="1"/>
      <c r="F243" s="9"/>
    </row>
    <row r="244" spans="1:6" x14ac:dyDescent="0.25">
      <c r="A244" s="8" t="s">
        <v>12193</v>
      </c>
      <c r="B244" s="1" t="s">
        <v>2654</v>
      </c>
      <c r="C244" s="1" t="s">
        <v>27</v>
      </c>
      <c r="D244" s="1"/>
      <c r="E244" s="1"/>
      <c r="F244" s="9"/>
    </row>
    <row r="245" spans="1:6" x14ac:dyDescent="0.25">
      <c r="A245" s="8" t="s">
        <v>12194</v>
      </c>
      <c r="B245" s="1" t="s">
        <v>2656</v>
      </c>
      <c r="C245" s="1" t="s">
        <v>27</v>
      </c>
      <c r="D245" s="1"/>
      <c r="E245" s="1"/>
      <c r="F245" s="9"/>
    </row>
    <row r="246" spans="1:6" x14ac:dyDescent="0.25">
      <c r="A246" s="8" t="s">
        <v>12195</v>
      </c>
      <c r="B246" s="1" t="s">
        <v>2658</v>
      </c>
      <c r="C246" s="1" t="s">
        <v>7</v>
      </c>
      <c r="D246" s="1"/>
      <c r="E246" s="1"/>
      <c r="F246" s="9"/>
    </row>
    <row r="247" spans="1:6" x14ac:dyDescent="0.25">
      <c r="A247" s="8" t="s">
        <v>12196</v>
      </c>
      <c r="B247" s="1" t="s">
        <v>2660</v>
      </c>
      <c r="C247" s="1" t="s">
        <v>14</v>
      </c>
      <c r="D247" s="1"/>
      <c r="E247" s="1"/>
      <c r="F247" s="9"/>
    </row>
    <row r="248" spans="1:6" x14ac:dyDescent="0.25">
      <c r="A248" s="8" t="s">
        <v>12197</v>
      </c>
      <c r="B248" s="1" t="s">
        <v>2662</v>
      </c>
      <c r="C248" s="1" t="s">
        <v>7</v>
      </c>
      <c r="D248" s="1"/>
      <c r="E248" s="1"/>
      <c r="F248" s="9"/>
    </row>
    <row r="249" spans="1:6" x14ac:dyDescent="0.25">
      <c r="A249" s="8" t="s">
        <v>12198</v>
      </c>
      <c r="B249" s="1" t="s">
        <v>2664</v>
      </c>
      <c r="C249" s="1" t="s">
        <v>7</v>
      </c>
      <c r="D249" s="1"/>
      <c r="E249" s="1"/>
      <c r="F249" s="9"/>
    </row>
    <row r="250" spans="1:6" x14ac:dyDescent="0.25">
      <c r="A250" s="8" t="s">
        <v>12199</v>
      </c>
      <c r="B250" s="1" t="s">
        <v>2666</v>
      </c>
      <c r="C250" s="1" t="s">
        <v>7</v>
      </c>
      <c r="D250" s="1"/>
      <c r="E250" s="1"/>
      <c r="F250" s="9"/>
    </row>
    <row r="251" spans="1:6" x14ac:dyDescent="0.25">
      <c r="A251" s="8" t="s">
        <v>12200</v>
      </c>
      <c r="B251" s="1" t="s">
        <v>2668</v>
      </c>
      <c r="C251" s="1" t="s">
        <v>7</v>
      </c>
      <c r="D251" s="1"/>
      <c r="E251" s="1"/>
      <c r="F251" s="9"/>
    </row>
    <row r="252" spans="1:6" x14ac:dyDescent="0.25">
      <c r="A252" s="8" t="s">
        <v>12201</v>
      </c>
      <c r="B252" s="1" t="s">
        <v>2670</v>
      </c>
      <c r="C252" s="1" t="s">
        <v>27</v>
      </c>
      <c r="D252" s="1"/>
      <c r="E252" s="1"/>
      <c r="F252" s="9"/>
    </row>
    <row r="253" spans="1:6" x14ac:dyDescent="0.25">
      <c r="A253" s="8" t="s">
        <v>12202</v>
      </c>
      <c r="B253" s="1" t="s">
        <v>12203</v>
      </c>
      <c r="C253" s="1" t="s">
        <v>7</v>
      </c>
      <c r="D253" s="1"/>
      <c r="E253" s="1"/>
      <c r="F253" s="9"/>
    </row>
    <row r="254" spans="1:6" x14ac:dyDescent="0.25">
      <c r="A254" s="8" t="s">
        <v>12204</v>
      </c>
      <c r="B254" s="1" t="s">
        <v>2674</v>
      </c>
      <c r="C254" s="1" t="s">
        <v>7</v>
      </c>
      <c r="D254" s="1"/>
      <c r="E254" s="1"/>
      <c r="F254" s="9"/>
    </row>
    <row r="255" spans="1:6" x14ac:dyDescent="0.25">
      <c r="A255" s="8" t="s">
        <v>12205</v>
      </c>
      <c r="B255" s="1" t="s">
        <v>2676</v>
      </c>
      <c r="C255" s="1" t="s">
        <v>7</v>
      </c>
      <c r="D255" s="1"/>
      <c r="E255" s="1"/>
      <c r="F255" s="9"/>
    </row>
    <row r="256" spans="1:6" x14ac:dyDescent="0.25">
      <c r="A256" s="8" t="s">
        <v>12206</v>
      </c>
      <c r="B256" s="1" t="s">
        <v>2678</v>
      </c>
      <c r="C256" s="1" t="s">
        <v>7</v>
      </c>
      <c r="D256" s="1"/>
      <c r="E256" s="1"/>
      <c r="F256" s="9"/>
    </row>
    <row r="257" spans="1:6" x14ac:dyDescent="0.25">
      <c r="A257" s="8" t="s">
        <v>12207</v>
      </c>
      <c r="B257" s="1" t="s">
        <v>2680</v>
      </c>
      <c r="C257" s="1" t="s">
        <v>7</v>
      </c>
      <c r="D257" s="1"/>
      <c r="E257" s="1"/>
      <c r="F257" s="9"/>
    </row>
    <row r="258" spans="1:6" x14ac:dyDescent="0.25">
      <c r="A258" s="8" t="s">
        <v>12208</v>
      </c>
      <c r="B258" s="1" t="s">
        <v>2682</v>
      </c>
      <c r="C258" s="1" t="s">
        <v>14</v>
      </c>
      <c r="D258" s="1"/>
      <c r="E258" s="1"/>
      <c r="F258" s="9"/>
    </row>
    <row r="259" spans="1:6" x14ac:dyDescent="0.25">
      <c r="A259" s="8" t="s">
        <v>12209</v>
      </c>
      <c r="B259" s="1" t="s">
        <v>2684</v>
      </c>
      <c r="C259" s="1" t="s">
        <v>27</v>
      </c>
      <c r="D259" s="1"/>
      <c r="E259" s="1"/>
      <c r="F259" s="9"/>
    </row>
    <row r="260" spans="1:6" x14ac:dyDescent="0.25">
      <c r="A260" s="8" t="s">
        <v>12210</v>
      </c>
      <c r="B260" s="1" t="s">
        <v>2686</v>
      </c>
      <c r="C260" s="1" t="s">
        <v>27</v>
      </c>
      <c r="D260" s="1"/>
      <c r="E260" s="1"/>
      <c r="F260" s="9"/>
    </row>
    <row r="261" spans="1:6" x14ac:dyDescent="0.25">
      <c r="A261" s="8" t="s">
        <v>12211</v>
      </c>
      <c r="B261" s="1" t="s">
        <v>2688</v>
      </c>
      <c r="C261" s="1" t="s">
        <v>7</v>
      </c>
      <c r="D261" s="1"/>
      <c r="E261" s="1"/>
      <c r="F261" s="9"/>
    </row>
    <row r="262" spans="1:6" x14ac:dyDescent="0.25">
      <c r="A262" s="8" t="s">
        <v>12212</v>
      </c>
      <c r="B262" s="1" t="s">
        <v>2690</v>
      </c>
      <c r="C262" s="1" t="s">
        <v>7</v>
      </c>
      <c r="D262" s="1"/>
      <c r="E262" s="1"/>
      <c r="F262" s="9"/>
    </row>
    <row r="263" spans="1:6" x14ac:dyDescent="0.25">
      <c r="A263" s="8" t="s">
        <v>12213</v>
      </c>
      <c r="B263" s="1" t="s">
        <v>2692</v>
      </c>
      <c r="C263" s="1" t="s">
        <v>27</v>
      </c>
      <c r="D263" s="1"/>
      <c r="E263" s="1"/>
      <c r="F263" s="9"/>
    </row>
    <row r="264" spans="1:6" x14ac:dyDescent="0.25">
      <c r="A264" s="8" t="s">
        <v>12214</v>
      </c>
      <c r="B264" s="1" t="s">
        <v>2694</v>
      </c>
      <c r="C264" s="1" t="s">
        <v>7</v>
      </c>
      <c r="D264" s="1"/>
      <c r="E264" s="1"/>
      <c r="F264" s="9"/>
    </row>
    <row r="265" spans="1:6" x14ac:dyDescent="0.25">
      <c r="A265" s="8" t="s">
        <v>12215</v>
      </c>
      <c r="B265" s="1" t="s">
        <v>2696</v>
      </c>
      <c r="C265" s="1" t="s">
        <v>7</v>
      </c>
      <c r="D265" s="1"/>
      <c r="E265" s="1"/>
      <c r="F265" s="9"/>
    </row>
    <row r="266" spans="1:6" x14ac:dyDescent="0.25">
      <c r="A266" s="8" t="s">
        <v>12216</v>
      </c>
      <c r="B266" s="1" t="s">
        <v>2698</v>
      </c>
      <c r="C266" s="1" t="s">
        <v>7</v>
      </c>
      <c r="D266" s="1"/>
      <c r="E266" s="1"/>
      <c r="F266" s="9"/>
    </row>
    <row r="267" spans="1:6" x14ac:dyDescent="0.25">
      <c r="A267" s="8" t="s">
        <v>12217</v>
      </c>
      <c r="B267" s="1" t="s">
        <v>2700</v>
      </c>
      <c r="C267" s="1" t="s">
        <v>4</v>
      </c>
      <c r="D267" s="1"/>
      <c r="E267" s="1"/>
      <c r="F267" s="9"/>
    </row>
    <row r="268" spans="1:6" x14ac:dyDescent="0.25">
      <c r="A268" s="8" t="s">
        <v>12218</v>
      </c>
      <c r="B268" s="1" t="s">
        <v>2702</v>
      </c>
      <c r="C268" s="1" t="s">
        <v>14</v>
      </c>
      <c r="D268" s="1"/>
      <c r="E268" s="1"/>
      <c r="F268" s="9"/>
    </row>
    <row r="269" spans="1:6" x14ac:dyDescent="0.25">
      <c r="A269" s="8" t="s">
        <v>12219</v>
      </c>
      <c r="B269" s="1" t="s">
        <v>2704</v>
      </c>
      <c r="C269" s="1" t="s">
        <v>7</v>
      </c>
      <c r="D269" s="1"/>
      <c r="E269" s="1"/>
      <c r="F269" s="9"/>
    </row>
    <row r="270" spans="1:6" x14ac:dyDescent="0.25">
      <c r="A270" s="8" t="s">
        <v>12220</v>
      </c>
      <c r="B270" s="1" t="s">
        <v>2706</v>
      </c>
      <c r="C270" s="1" t="s">
        <v>7</v>
      </c>
      <c r="D270" s="1"/>
      <c r="E270" s="1"/>
      <c r="F270" s="9"/>
    </row>
    <row r="271" spans="1:6" x14ac:dyDescent="0.25">
      <c r="A271" s="8" t="s">
        <v>12221</v>
      </c>
      <c r="B271" s="1" t="s">
        <v>2708</v>
      </c>
      <c r="C271" s="1" t="s">
        <v>7</v>
      </c>
      <c r="D271" s="1"/>
      <c r="E271" s="1"/>
      <c r="F271" s="9"/>
    </row>
    <row r="272" spans="1:6" x14ac:dyDescent="0.25">
      <c r="A272" s="8" t="s">
        <v>12222</v>
      </c>
      <c r="B272" s="1" t="s">
        <v>2710</v>
      </c>
      <c r="C272" s="1" t="s">
        <v>7</v>
      </c>
      <c r="D272" s="1"/>
      <c r="E272" s="1"/>
      <c r="F272" s="9"/>
    </row>
    <row r="273" spans="1:6" x14ac:dyDescent="0.25">
      <c r="A273" s="8" t="s">
        <v>12223</v>
      </c>
      <c r="B273" s="1" t="s">
        <v>2712</v>
      </c>
      <c r="C273" s="1" t="s">
        <v>7</v>
      </c>
      <c r="D273" s="1"/>
      <c r="E273" s="1"/>
      <c r="F273" s="9"/>
    </row>
    <row r="274" spans="1:6" x14ac:dyDescent="0.25">
      <c r="A274" s="8" t="s">
        <v>12224</v>
      </c>
      <c r="B274" s="1" t="s">
        <v>2714</v>
      </c>
      <c r="C274" s="1" t="s">
        <v>7</v>
      </c>
      <c r="D274" s="1"/>
      <c r="E274" s="1"/>
      <c r="F274" s="9"/>
    </row>
    <row r="275" spans="1:6" x14ac:dyDescent="0.25">
      <c r="A275" s="8" t="s">
        <v>12225</v>
      </c>
      <c r="B275" s="1" t="s">
        <v>2716</v>
      </c>
      <c r="C275" s="1" t="s">
        <v>7</v>
      </c>
      <c r="D275" s="1"/>
      <c r="E275" s="1"/>
      <c r="F275" s="9"/>
    </row>
    <row r="276" spans="1:6" x14ac:dyDescent="0.25">
      <c r="A276" s="8" t="s">
        <v>12226</v>
      </c>
      <c r="B276" s="1" t="s">
        <v>2718</v>
      </c>
      <c r="C276" s="1" t="s">
        <v>27</v>
      </c>
      <c r="D276" s="1"/>
      <c r="E276" s="1"/>
      <c r="F276" s="9"/>
    </row>
    <row r="277" spans="1:6" x14ac:dyDescent="0.25">
      <c r="A277" s="8" t="s">
        <v>12227</v>
      </c>
      <c r="B277" s="1" t="s">
        <v>2720</v>
      </c>
      <c r="C277" s="1" t="s">
        <v>7</v>
      </c>
      <c r="D277" s="1"/>
      <c r="E277" s="1"/>
      <c r="F277" s="9"/>
    </row>
    <row r="278" spans="1:6" x14ac:dyDescent="0.25">
      <c r="A278" s="8" t="s">
        <v>12228</v>
      </c>
      <c r="B278" s="1" t="s">
        <v>2722</v>
      </c>
      <c r="C278" s="1" t="s">
        <v>27</v>
      </c>
      <c r="D278" s="1"/>
      <c r="E278" s="1"/>
      <c r="F278" s="9"/>
    </row>
    <row r="279" spans="1:6" x14ac:dyDescent="0.25">
      <c r="A279" s="8" t="s">
        <v>12229</v>
      </c>
      <c r="B279" s="1" t="s">
        <v>2724</v>
      </c>
      <c r="C279" s="1" t="s">
        <v>7</v>
      </c>
      <c r="D279" s="1"/>
      <c r="E279" s="1"/>
      <c r="F279" s="9"/>
    </row>
    <row r="280" spans="1:6" x14ac:dyDescent="0.25">
      <c r="A280" s="8" t="s">
        <v>12230</v>
      </c>
      <c r="B280" s="1" t="s">
        <v>2726</v>
      </c>
      <c r="C280" s="1" t="s">
        <v>14</v>
      </c>
      <c r="D280" s="1"/>
      <c r="E280" s="1"/>
      <c r="F280" s="9"/>
    </row>
    <row r="281" spans="1:6" x14ac:dyDescent="0.25">
      <c r="A281" s="8" t="s">
        <v>12231</v>
      </c>
      <c r="B281" s="1" t="s">
        <v>2728</v>
      </c>
      <c r="C281" s="1" t="s">
        <v>7</v>
      </c>
      <c r="D281" s="1"/>
      <c r="E281" s="1"/>
      <c r="F281" s="9"/>
    </row>
    <row r="282" spans="1:6" x14ac:dyDescent="0.25">
      <c r="A282" s="8" t="s">
        <v>12232</v>
      </c>
      <c r="B282" s="1" t="s">
        <v>2730</v>
      </c>
      <c r="C282" s="1" t="s">
        <v>14</v>
      </c>
      <c r="D282" s="1"/>
      <c r="E282" s="1"/>
      <c r="F282" s="9"/>
    </row>
    <row r="283" spans="1:6" x14ac:dyDescent="0.25">
      <c r="A283" s="8" t="s">
        <v>12233</v>
      </c>
      <c r="B283" s="1" t="s">
        <v>2732</v>
      </c>
      <c r="C283" s="1" t="s">
        <v>7</v>
      </c>
      <c r="D283" s="1"/>
      <c r="E283" s="1"/>
      <c r="F283" s="9"/>
    </row>
    <row r="284" spans="1:6" x14ac:dyDescent="0.25">
      <c r="A284" s="8" t="s">
        <v>12234</v>
      </c>
      <c r="B284" s="1" t="s">
        <v>2734</v>
      </c>
      <c r="C284" s="1" t="s">
        <v>7</v>
      </c>
      <c r="D284" s="1"/>
      <c r="E284" s="1"/>
      <c r="F284" s="9"/>
    </row>
    <row r="285" spans="1:6" x14ac:dyDescent="0.25">
      <c r="A285" s="8" t="s">
        <v>12235</v>
      </c>
      <c r="B285" s="1" t="s">
        <v>2736</v>
      </c>
      <c r="C285" s="1" t="s">
        <v>14</v>
      </c>
      <c r="D285" s="1"/>
      <c r="E285" s="1"/>
      <c r="F285" s="9"/>
    </row>
    <row r="286" spans="1:6" x14ac:dyDescent="0.25">
      <c r="A286" s="8" t="s">
        <v>12236</v>
      </c>
      <c r="B286" s="1" t="s">
        <v>12237</v>
      </c>
      <c r="C286" s="1" t="s">
        <v>7</v>
      </c>
      <c r="D286" s="1"/>
      <c r="E286" s="1"/>
      <c r="F286" s="9"/>
    </row>
    <row r="287" spans="1:6" x14ac:dyDescent="0.25">
      <c r="A287" s="8" t="s">
        <v>12238</v>
      </c>
      <c r="B287" s="1" t="s">
        <v>2740</v>
      </c>
      <c r="C287" s="1" t="s">
        <v>7</v>
      </c>
      <c r="D287" s="1"/>
      <c r="E287" s="1"/>
      <c r="F287" s="9"/>
    </row>
    <row r="288" spans="1:6" x14ac:dyDescent="0.25">
      <c r="A288" s="8" t="s">
        <v>12239</v>
      </c>
      <c r="B288" s="1" t="s">
        <v>2742</v>
      </c>
      <c r="C288" s="1" t="s">
        <v>7</v>
      </c>
      <c r="D288" s="1"/>
      <c r="E288" s="1"/>
      <c r="F288" s="9"/>
    </row>
    <row r="289" spans="1:6" x14ac:dyDescent="0.25">
      <c r="A289" s="8" t="s">
        <v>12240</v>
      </c>
      <c r="B289" s="1" t="s">
        <v>2744</v>
      </c>
      <c r="C289" s="1" t="s">
        <v>7</v>
      </c>
      <c r="D289" s="1"/>
      <c r="E289" s="1"/>
      <c r="F289" s="9"/>
    </row>
    <row r="290" spans="1:6" x14ac:dyDescent="0.25">
      <c r="A290" s="8" t="s">
        <v>12241</v>
      </c>
      <c r="B290" s="1" t="s">
        <v>2746</v>
      </c>
      <c r="C290" s="1" t="s">
        <v>4</v>
      </c>
      <c r="D290" s="1"/>
      <c r="E290" s="1"/>
      <c r="F290" s="9"/>
    </row>
    <row r="291" spans="1:6" x14ac:dyDescent="0.25">
      <c r="A291" s="8" t="s">
        <v>12242</v>
      </c>
      <c r="B291" s="1" t="s">
        <v>2748</v>
      </c>
      <c r="C291" s="1" t="s">
        <v>7</v>
      </c>
      <c r="D291" s="1"/>
      <c r="E291" s="1"/>
      <c r="F291" s="9"/>
    </row>
    <row r="292" spans="1:6" x14ac:dyDescent="0.25">
      <c r="A292" s="8" t="s">
        <v>12243</v>
      </c>
      <c r="B292" s="1" t="s">
        <v>2750</v>
      </c>
      <c r="C292" s="1" t="s">
        <v>27</v>
      </c>
      <c r="D292" s="1"/>
      <c r="E292" s="1"/>
      <c r="F292" s="9"/>
    </row>
    <row r="293" spans="1:6" x14ac:dyDescent="0.25">
      <c r="A293" s="8" t="s">
        <v>12244</v>
      </c>
      <c r="B293" s="1" t="s">
        <v>2752</v>
      </c>
      <c r="C293" s="1" t="s">
        <v>4</v>
      </c>
      <c r="D293" s="1"/>
      <c r="E293" s="1"/>
      <c r="F293" s="9"/>
    </row>
    <row r="294" spans="1:6" x14ac:dyDescent="0.25">
      <c r="A294" s="8" t="s">
        <v>12245</v>
      </c>
      <c r="B294" s="1" t="s">
        <v>2754</v>
      </c>
      <c r="C294" s="1" t="s">
        <v>4</v>
      </c>
      <c r="D294" s="1"/>
      <c r="E294" s="1"/>
      <c r="F294" s="9"/>
    </row>
    <row r="295" spans="1:6" x14ac:dyDescent="0.25">
      <c r="A295" s="8" t="s">
        <v>12246</v>
      </c>
      <c r="B295" s="1" t="s">
        <v>2756</v>
      </c>
      <c r="C295" s="1" t="s">
        <v>7</v>
      </c>
      <c r="D295" s="1"/>
      <c r="E295" s="1"/>
      <c r="F295" s="9"/>
    </row>
    <row r="296" spans="1:6" x14ac:dyDescent="0.25">
      <c r="A296" s="8" t="s">
        <v>12247</v>
      </c>
      <c r="B296" s="1" t="s">
        <v>2758</v>
      </c>
      <c r="C296" s="1" t="s">
        <v>7</v>
      </c>
      <c r="D296" s="1"/>
      <c r="E296" s="1"/>
      <c r="F296" s="9"/>
    </row>
    <row r="297" spans="1:6" x14ac:dyDescent="0.25">
      <c r="A297" s="8" t="s">
        <v>12248</v>
      </c>
      <c r="B297" s="1" t="s">
        <v>2760</v>
      </c>
      <c r="C297" s="1" t="s">
        <v>4</v>
      </c>
      <c r="D297" s="1"/>
      <c r="E297" s="1"/>
      <c r="F297" s="9"/>
    </row>
    <row r="298" spans="1:6" x14ac:dyDescent="0.25">
      <c r="A298" s="8" t="s">
        <v>12249</v>
      </c>
      <c r="B298" s="1" t="s">
        <v>2762</v>
      </c>
      <c r="C298" s="1" t="s">
        <v>7</v>
      </c>
      <c r="D298" s="1"/>
      <c r="E298" s="1"/>
      <c r="F298" s="9"/>
    </row>
    <row r="299" spans="1:6" x14ac:dyDescent="0.25">
      <c r="A299" s="8" t="s">
        <v>12250</v>
      </c>
      <c r="B299" s="1" t="s">
        <v>2764</v>
      </c>
      <c r="C299" s="1" t="s">
        <v>7</v>
      </c>
      <c r="D299" s="1"/>
      <c r="E299" s="1"/>
      <c r="F299" s="9"/>
    </row>
    <row r="300" spans="1:6" x14ac:dyDescent="0.25">
      <c r="A300" s="8" t="s">
        <v>12251</v>
      </c>
      <c r="B300" s="1" t="s">
        <v>2766</v>
      </c>
      <c r="C300" s="1" t="s">
        <v>7</v>
      </c>
      <c r="D300" s="1"/>
      <c r="E300" s="1"/>
      <c r="F300" s="9"/>
    </row>
    <row r="301" spans="1:6" x14ac:dyDescent="0.25">
      <c r="A301" s="8" t="s">
        <v>12252</v>
      </c>
      <c r="B301" s="1" t="s">
        <v>2768</v>
      </c>
      <c r="C301" s="1" t="s">
        <v>27</v>
      </c>
      <c r="D301" s="1"/>
      <c r="E301" s="1"/>
      <c r="F301" s="9"/>
    </row>
    <row r="302" spans="1:6" x14ac:dyDescent="0.25">
      <c r="A302" s="8" t="s">
        <v>12253</v>
      </c>
      <c r="B302" s="1" t="s">
        <v>2770</v>
      </c>
      <c r="C302" s="1" t="s">
        <v>7</v>
      </c>
      <c r="D302" s="1"/>
      <c r="E302" s="1"/>
      <c r="F302" s="9"/>
    </row>
    <row r="303" spans="1:6" x14ac:dyDescent="0.25">
      <c r="A303" s="8" t="s">
        <v>12254</v>
      </c>
      <c r="B303" s="1" t="s">
        <v>2772</v>
      </c>
      <c r="C303" s="1" t="s">
        <v>7</v>
      </c>
      <c r="D303" s="1"/>
      <c r="E303" s="1"/>
      <c r="F303" s="9"/>
    </row>
    <row r="304" spans="1:6" x14ac:dyDescent="0.25">
      <c r="A304" s="8" t="s">
        <v>12255</v>
      </c>
      <c r="B304" s="1" t="s">
        <v>2774</v>
      </c>
      <c r="C304" s="1" t="s">
        <v>7</v>
      </c>
      <c r="D304" s="1"/>
      <c r="E304" s="1"/>
      <c r="F304" s="9"/>
    </row>
    <row r="305" spans="1:6" x14ac:dyDescent="0.25">
      <c r="A305" s="8" t="s">
        <v>12256</v>
      </c>
      <c r="B305" s="1" t="s">
        <v>2776</v>
      </c>
      <c r="C305" s="1" t="s">
        <v>7</v>
      </c>
      <c r="D305" s="1"/>
      <c r="E305" s="1"/>
      <c r="F305" s="9"/>
    </row>
    <row r="306" spans="1:6" x14ac:dyDescent="0.25">
      <c r="A306" s="8" t="s">
        <v>12257</v>
      </c>
      <c r="B306" s="1" t="s">
        <v>2778</v>
      </c>
      <c r="C306" s="1" t="s">
        <v>14</v>
      </c>
      <c r="D306" s="1"/>
      <c r="E306" s="1"/>
      <c r="F306" s="9"/>
    </row>
    <row r="307" spans="1:6" x14ac:dyDescent="0.25">
      <c r="A307" s="8" t="s">
        <v>12258</v>
      </c>
      <c r="B307" s="1" t="s">
        <v>2780</v>
      </c>
      <c r="C307" s="1" t="s">
        <v>7</v>
      </c>
      <c r="D307" s="1"/>
      <c r="E307" s="1"/>
      <c r="F307" s="9"/>
    </row>
    <row r="308" spans="1:6" x14ac:dyDescent="0.25">
      <c r="A308" s="8" t="s">
        <v>12259</v>
      </c>
      <c r="B308" s="1" t="s">
        <v>2782</v>
      </c>
      <c r="C308" s="1" t="s">
        <v>7</v>
      </c>
      <c r="D308" s="1"/>
      <c r="E308" s="1"/>
      <c r="F308" s="9"/>
    </row>
    <row r="309" spans="1:6" x14ac:dyDescent="0.25">
      <c r="A309" s="8" t="s">
        <v>12260</v>
      </c>
      <c r="B309" s="1" t="s">
        <v>2784</v>
      </c>
      <c r="C309" s="1" t="s">
        <v>7</v>
      </c>
      <c r="D309" s="1"/>
      <c r="E309" s="1"/>
      <c r="F309" s="9"/>
    </row>
    <row r="310" spans="1:6" x14ac:dyDescent="0.25">
      <c r="A310" s="8" t="s">
        <v>12261</v>
      </c>
      <c r="B310" s="1" t="s">
        <v>12262</v>
      </c>
      <c r="C310" s="1" t="s">
        <v>7</v>
      </c>
      <c r="D310" s="1"/>
      <c r="E310" s="1"/>
      <c r="F310" s="9"/>
    </row>
    <row r="311" spans="1:6" x14ac:dyDescent="0.25">
      <c r="A311" s="8" t="s">
        <v>12263</v>
      </c>
      <c r="B311" s="1" t="s">
        <v>2788</v>
      </c>
      <c r="C311" s="1" t="s">
        <v>7</v>
      </c>
      <c r="D311" s="1"/>
      <c r="E311" s="1"/>
      <c r="F311" s="9"/>
    </row>
    <row r="312" spans="1:6" x14ac:dyDescent="0.25">
      <c r="A312" s="8" t="s">
        <v>12264</v>
      </c>
      <c r="B312" s="1" t="s">
        <v>2790</v>
      </c>
      <c r="C312" s="1" t="s">
        <v>7</v>
      </c>
      <c r="D312" s="1"/>
      <c r="E312" s="1"/>
      <c r="F312" s="9"/>
    </row>
    <row r="313" spans="1:6" x14ac:dyDescent="0.25">
      <c r="A313" s="8" t="s">
        <v>12265</v>
      </c>
      <c r="B313" s="1" t="s">
        <v>2792</v>
      </c>
      <c r="C313" s="1" t="s">
        <v>27</v>
      </c>
      <c r="D313" s="1"/>
      <c r="E313" s="1"/>
      <c r="F313" s="9"/>
    </row>
    <row r="314" spans="1:6" x14ac:dyDescent="0.25">
      <c r="A314" s="8" t="s">
        <v>12266</v>
      </c>
      <c r="B314" s="1" t="s">
        <v>2794</v>
      </c>
      <c r="C314" s="1" t="s">
        <v>7</v>
      </c>
      <c r="D314" s="1"/>
      <c r="E314" s="1"/>
      <c r="F314" s="9"/>
    </row>
    <row r="315" spans="1:6" x14ac:dyDescent="0.25">
      <c r="A315" s="8" t="s">
        <v>12267</v>
      </c>
      <c r="B315" s="1" t="s">
        <v>2796</v>
      </c>
      <c r="C315" s="1" t="s">
        <v>14</v>
      </c>
      <c r="D315" s="1"/>
      <c r="E315" s="1"/>
      <c r="F315" s="9"/>
    </row>
    <row r="316" spans="1:6" x14ac:dyDescent="0.25">
      <c r="A316" s="8" t="s">
        <v>12268</v>
      </c>
      <c r="B316" s="1" t="s">
        <v>2798</v>
      </c>
      <c r="C316" s="1" t="s">
        <v>27</v>
      </c>
      <c r="D316" s="1"/>
      <c r="E316" s="1"/>
      <c r="F316" s="9"/>
    </row>
    <row r="317" spans="1:6" x14ac:dyDescent="0.25">
      <c r="A317" s="8" t="s">
        <v>12269</v>
      </c>
      <c r="B317" s="1" t="s">
        <v>2800</v>
      </c>
      <c r="C317" s="1" t="s">
        <v>27</v>
      </c>
      <c r="D317" s="1"/>
      <c r="E317" s="1"/>
      <c r="F317" s="9"/>
    </row>
    <row r="318" spans="1:6" x14ac:dyDescent="0.25">
      <c r="A318" s="8" t="s">
        <v>12270</v>
      </c>
      <c r="B318" s="1" t="s">
        <v>2802</v>
      </c>
      <c r="C318" s="1" t="s">
        <v>27</v>
      </c>
      <c r="D318" s="1"/>
      <c r="E318" s="1"/>
      <c r="F318" s="9"/>
    </row>
    <row r="319" spans="1:6" x14ac:dyDescent="0.25">
      <c r="A319" s="8" t="s">
        <v>12271</v>
      </c>
      <c r="B319" s="1" t="s">
        <v>2804</v>
      </c>
      <c r="C319" s="1" t="s">
        <v>7</v>
      </c>
      <c r="D319" s="1"/>
      <c r="E319" s="1"/>
      <c r="F319" s="9"/>
    </row>
    <row r="320" spans="1:6" x14ac:dyDescent="0.25">
      <c r="A320" s="8" t="s">
        <v>12272</v>
      </c>
      <c r="B320" s="1" t="s">
        <v>2806</v>
      </c>
      <c r="C320" s="1" t="s">
        <v>27</v>
      </c>
      <c r="D320" s="1"/>
      <c r="E320" s="1"/>
      <c r="F320" s="9"/>
    </row>
    <row r="321" spans="1:6" x14ac:dyDescent="0.25">
      <c r="A321" s="8" t="s">
        <v>12273</v>
      </c>
      <c r="B321" s="1" t="s">
        <v>2808</v>
      </c>
      <c r="C321" s="1" t="s">
        <v>7</v>
      </c>
      <c r="D321" s="1"/>
      <c r="E321" s="1"/>
      <c r="F321" s="9"/>
    </row>
    <row r="322" spans="1:6" x14ac:dyDescent="0.25">
      <c r="A322" s="8" t="s">
        <v>12274</v>
      </c>
      <c r="B322" s="1" t="s">
        <v>2810</v>
      </c>
      <c r="C322" s="1" t="s">
        <v>27</v>
      </c>
      <c r="D322" s="1"/>
      <c r="E322" s="1"/>
      <c r="F322" s="9"/>
    </row>
    <row r="323" spans="1:6" x14ac:dyDescent="0.25">
      <c r="A323" s="8" t="s">
        <v>12275</v>
      </c>
      <c r="B323" s="1" t="s">
        <v>2812</v>
      </c>
      <c r="C323" s="1" t="s">
        <v>7</v>
      </c>
      <c r="D323" s="1"/>
      <c r="E323" s="1"/>
      <c r="F323" s="9"/>
    </row>
    <row r="324" spans="1:6" x14ac:dyDescent="0.25">
      <c r="A324" s="8" t="s">
        <v>12276</v>
      </c>
      <c r="B324" s="1" t="s">
        <v>2814</v>
      </c>
      <c r="C324" s="1" t="s">
        <v>14</v>
      </c>
      <c r="D324" s="1"/>
      <c r="E324" s="1"/>
      <c r="F324" s="9"/>
    </row>
    <row r="325" spans="1:6" x14ac:dyDescent="0.25">
      <c r="A325" s="8" t="s">
        <v>12277</v>
      </c>
      <c r="B325" s="1" t="s">
        <v>2816</v>
      </c>
      <c r="C325" s="1" t="s">
        <v>27</v>
      </c>
      <c r="D325" s="1"/>
      <c r="E325" s="1"/>
      <c r="F325" s="9"/>
    </row>
    <row r="326" spans="1:6" x14ac:dyDescent="0.25">
      <c r="A326" s="8" t="s">
        <v>12278</v>
      </c>
      <c r="B326" s="1" t="s">
        <v>2818</v>
      </c>
      <c r="C326" s="1" t="s">
        <v>27</v>
      </c>
      <c r="D326" s="1"/>
      <c r="E326" s="1"/>
      <c r="F326" s="9"/>
    </row>
    <row r="327" spans="1:6" x14ac:dyDescent="0.25">
      <c r="A327" s="8" t="s">
        <v>12279</v>
      </c>
      <c r="B327" s="1" t="s">
        <v>2820</v>
      </c>
      <c r="C327" s="1" t="s">
        <v>27</v>
      </c>
      <c r="D327" s="1"/>
      <c r="E327" s="1"/>
      <c r="F327" s="9"/>
    </row>
    <row r="328" spans="1:6" x14ac:dyDescent="0.25">
      <c r="A328" s="8" t="s">
        <v>12280</v>
      </c>
      <c r="B328" s="1" t="s">
        <v>2822</v>
      </c>
      <c r="C328" s="1" t="s">
        <v>7</v>
      </c>
      <c r="D328" s="1"/>
      <c r="E328" s="1"/>
      <c r="F328" s="9"/>
    </row>
    <row r="329" spans="1:6" x14ac:dyDescent="0.25">
      <c r="A329" s="8" t="s">
        <v>12281</v>
      </c>
      <c r="B329" s="1" t="s">
        <v>2824</v>
      </c>
      <c r="C329" s="1" t="s">
        <v>7</v>
      </c>
      <c r="D329" s="1"/>
      <c r="E329" s="1"/>
      <c r="F329" s="9"/>
    </row>
    <row r="330" spans="1:6" x14ac:dyDescent="0.25">
      <c r="A330" s="8" t="s">
        <v>12282</v>
      </c>
      <c r="B330" s="1" t="s">
        <v>2826</v>
      </c>
      <c r="C330" s="1" t="s">
        <v>14</v>
      </c>
      <c r="D330" s="1"/>
      <c r="E330" s="1"/>
      <c r="F330" s="9"/>
    </row>
    <row r="331" spans="1:6" x14ac:dyDescent="0.25">
      <c r="A331" s="8" t="s">
        <v>12283</v>
      </c>
      <c r="B331" s="1" t="s">
        <v>2828</v>
      </c>
      <c r="C331" s="1" t="s">
        <v>7</v>
      </c>
      <c r="D331" s="1"/>
      <c r="E331" s="1"/>
      <c r="F331" s="9"/>
    </row>
    <row r="332" spans="1:6" x14ac:dyDescent="0.25">
      <c r="A332" s="8" t="s">
        <v>12284</v>
      </c>
      <c r="B332" s="1" t="s">
        <v>2830</v>
      </c>
      <c r="C332" s="1" t="s">
        <v>7</v>
      </c>
      <c r="D332" s="1"/>
      <c r="E332" s="1"/>
      <c r="F332" s="9"/>
    </row>
    <row r="333" spans="1:6" x14ac:dyDescent="0.25">
      <c r="A333" s="8" t="s">
        <v>12285</v>
      </c>
      <c r="B333" s="1" t="s">
        <v>2832</v>
      </c>
      <c r="C333" s="1" t="s">
        <v>7</v>
      </c>
      <c r="D333" s="1"/>
      <c r="E333" s="1"/>
      <c r="F333" s="9"/>
    </row>
    <row r="334" spans="1:6" x14ac:dyDescent="0.25">
      <c r="A334" s="8" t="s">
        <v>12286</v>
      </c>
      <c r="B334" s="1" t="s">
        <v>2834</v>
      </c>
      <c r="C334" s="1" t="s">
        <v>14</v>
      </c>
      <c r="D334" s="1"/>
      <c r="E334" s="1"/>
      <c r="F334" s="9"/>
    </row>
    <row r="335" spans="1:6" x14ac:dyDescent="0.25">
      <c r="A335" s="8" t="s">
        <v>12287</v>
      </c>
      <c r="B335" s="1" t="s">
        <v>2836</v>
      </c>
      <c r="C335" s="1" t="s">
        <v>14</v>
      </c>
      <c r="D335" s="1"/>
      <c r="E335" s="1"/>
      <c r="F335" s="9"/>
    </row>
    <row r="336" spans="1:6" x14ac:dyDescent="0.25">
      <c r="A336" s="8" t="s">
        <v>12288</v>
      </c>
      <c r="B336" s="1" t="s">
        <v>2838</v>
      </c>
      <c r="C336" s="1" t="s">
        <v>7</v>
      </c>
      <c r="D336" s="1"/>
      <c r="E336" s="1"/>
      <c r="F336" s="9"/>
    </row>
    <row r="337" spans="1:6" x14ac:dyDescent="0.25">
      <c r="A337" s="8" t="s">
        <v>12289</v>
      </c>
      <c r="B337" s="1" t="s">
        <v>2840</v>
      </c>
      <c r="C337" s="1" t="s">
        <v>27</v>
      </c>
      <c r="D337" s="1"/>
      <c r="E337" s="1"/>
      <c r="F337" s="9"/>
    </row>
    <row r="338" spans="1:6" x14ac:dyDescent="0.25">
      <c r="A338" s="8" t="s">
        <v>12290</v>
      </c>
      <c r="B338" s="1" t="s">
        <v>2842</v>
      </c>
      <c r="C338" s="1" t="s">
        <v>7</v>
      </c>
      <c r="D338" s="1"/>
      <c r="E338" s="1"/>
      <c r="F338" s="9"/>
    </row>
    <row r="339" spans="1:6" x14ac:dyDescent="0.25">
      <c r="A339" s="8" t="s">
        <v>12291</v>
      </c>
      <c r="B339" s="1" t="s">
        <v>2844</v>
      </c>
      <c r="C339" s="1" t="s">
        <v>7</v>
      </c>
      <c r="D339" s="1"/>
      <c r="E339" s="1"/>
      <c r="F339" s="9"/>
    </row>
    <row r="340" spans="1:6" x14ac:dyDescent="0.25">
      <c r="A340" s="8" t="s">
        <v>12292</v>
      </c>
      <c r="B340" s="1" t="s">
        <v>2846</v>
      </c>
      <c r="C340" s="1" t="s">
        <v>7</v>
      </c>
      <c r="D340" s="1"/>
      <c r="E340" s="1"/>
      <c r="F340" s="9"/>
    </row>
    <row r="341" spans="1:6" x14ac:dyDescent="0.25">
      <c r="A341" s="8" t="s">
        <v>12293</v>
      </c>
      <c r="B341" s="1" t="s">
        <v>2848</v>
      </c>
      <c r="C341" s="1" t="s">
        <v>27</v>
      </c>
      <c r="D341" s="1"/>
      <c r="E341" s="1"/>
      <c r="F341" s="9"/>
    </row>
    <row r="342" spans="1:6" x14ac:dyDescent="0.25">
      <c r="A342" s="8" t="s">
        <v>12294</v>
      </c>
      <c r="B342" s="1" t="s">
        <v>2850</v>
      </c>
      <c r="C342" s="1" t="s">
        <v>14</v>
      </c>
      <c r="D342" s="1"/>
      <c r="E342" s="1"/>
      <c r="F342" s="9"/>
    </row>
    <row r="343" spans="1:6" x14ac:dyDescent="0.25">
      <c r="A343" s="8" t="s">
        <v>12295</v>
      </c>
      <c r="B343" s="1" t="s">
        <v>2852</v>
      </c>
      <c r="C343" s="1" t="s">
        <v>7</v>
      </c>
      <c r="D343" s="1"/>
      <c r="E343" s="1"/>
      <c r="F343" s="9"/>
    </row>
    <row r="344" spans="1:6" x14ac:dyDescent="0.25">
      <c r="A344" s="8" t="s">
        <v>12296</v>
      </c>
      <c r="B344" s="1" t="s">
        <v>2854</v>
      </c>
      <c r="C344" s="1" t="s">
        <v>7</v>
      </c>
      <c r="D344" s="1"/>
      <c r="E344" s="1"/>
      <c r="F344" s="9"/>
    </row>
    <row r="345" spans="1:6" x14ac:dyDescent="0.25">
      <c r="A345" s="8" t="s">
        <v>12297</v>
      </c>
      <c r="B345" s="1" t="s">
        <v>2856</v>
      </c>
      <c r="C345" s="1" t="s">
        <v>27</v>
      </c>
      <c r="D345" s="1"/>
      <c r="E345" s="1"/>
      <c r="F345" s="9"/>
    </row>
    <row r="346" spans="1:6" x14ac:dyDescent="0.25">
      <c r="A346" s="8" t="s">
        <v>12298</v>
      </c>
      <c r="B346" s="1" t="s">
        <v>2864</v>
      </c>
      <c r="C346" s="1" t="s">
        <v>7</v>
      </c>
      <c r="D346" s="1"/>
      <c r="E346" s="1"/>
      <c r="F346" s="9"/>
    </row>
    <row r="347" spans="1:6" x14ac:dyDescent="0.25">
      <c r="A347" s="8" t="s">
        <v>12299</v>
      </c>
      <c r="B347" s="1" t="s">
        <v>2866</v>
      </c>
      <c r="C347" s="1" t="s">
        <v>7</v>
      </c>
      <c r="D347" s="1"/>
      <c r="E347" s="1"/>
      <c r="F347" s="9"/>
    </row>
    <row r="348" spans="1:6" x14ac:dyDescent="0.25">
      <c r="A348" s="8" t="s">
        <v>12300</v>
      </c>
      <c r="B348" s="1" t="s">
        <v>2868</v>
      </c>
      <c r="C348" s="1" t="s">
        <v>7</v>
      </c>
      <c r="D348" s="1"/>
      <c r="E348" s="1"/>
      <c r="F348" s="9"/>
    </row>
    <row r="349" spans="1:6" x14ac:dyDescent="0.25">
      <c r="A349" s="8" t="s">
        <v>12301</v>
      </c>
      <c r="B349" s="1" t="s">
        <v>2870</v>
      </c>
      <c r="C349" s="1" t="s">
        <v>7</v>
      </c>
      <c r="D349" s="1"/>
      <c r="E349" s="1"/>
      <c r="F349" s="9"/>
    </row>
    <row r="350" spans="1:6" x14ac:dyDescent="0.25">
      <c r="A350" s="8" t="s">
        <v>12302</v>
      </c>
      <c r="B350" s="1" t="s">
        <v>2872</v>
      </c>
      <c r="C350" s="1" t="s">
        <v>4</v>
      </c>
      <c r="D350" s="1"/>
      <c r="E350" s="1"/>
      <c r="F350" s="9"/>
    </row>
    <row r="351" spans="1:6" x14ac:dyDescent="0.25">
      <c r="A351" s="8" t="s">
        <v>12303</v>
      </c>
      <c r="B351" s="1" t="s">
        <v>2874</v>
      </c>
      <c r="C351" s="1" t="s">
        <v>7</v>
      </c>
      <c r="D351" s="1"/>
      <c r="E351" s="1"/>
      <c r="F351" s="9"/>
    </row>
    <row r="352" spans="1:6" x14ac:dyDescent="0.25">
      <c r="A352" s="8" t="s">
        <v>12304</v>
      </c>
      <c r="B352" s="1" t="s">
        <v>2876</v>
      </c>
      <c r="C352" s="1" t="s">
        <v>27</v>
      </c>
      <c r="D352" s="1"/>
      <c r="E352" s="1"/>
      <c r="F352" s="9"/>
    </row>
    <row r="353" spans="1:6" x14ac:dyDescent="0.25">
      <c r="A353" s="8" t="s">
        <v>12305</v>
      </c>
      <c r="B353" s="1" t="s">
        <v>2878</v>
      </c>
      <c r="C353" s="1" t="s">
        <v>4</v>
      </c>
      <c r="D353" s="1"/>
      <c r="E353" s="1"/>
      <c r="F353" s="9"/>
    </row>
    <row r="354" spans="1:6" x14ac:dyDescent="0.25">
      <c r="A354" s="8" t="s">
        <v>12306</v>
      </c>
      <c r="B354" s="1" t="s">
        <v>2880</v>
      </c>
      <c r="C354" s="1" t="s">
        <v>14</v>
      </c>
      <c r="D354" s="1"/>
      <c r="E354" s="1"/>
      <c r="F354" s="9"/>
    </row>
    <row r="355" spans="1:6" x14ac:dyDescent="0.25">
      <c r="A355" s="8" t="s">
        <v>12307</v>
      </c>
      <c r="B355" s="1" t="s">
        <v>2882</v>
      </c>
      <c r="C355" s="1" t="s">
        <v>7</v>
      </c>
      <c r="D355" s="1"/>
      <c r="E355" s="1"/>
      <c r="F355" s="9"/>
    </row>
    <row r="356" spans="1:6" x14ac:dyDescent="0.25">
      <c r="A356" s="8" t="s">
        <v>12308</v>
      </c>
      <c r="B356" s="1" t="s">
        <v>2884</v>
      </c>
      <c r="C356" s="1" t="s">
        <v>7</v>
      </c>
      <c r="D356" s="1"/>
      <c r="E356" s="1"/>
      <c r="F356" s="9"/>
    </row>
    <row r="357" spans="1:6" x14ac:dyDescent="0.25">
      <c r="A357" s="8" t="s">
        <v>12309</v>
      </c>
      <c r="B357" s="1" t="s">
        <v>2886</v>
      </c>
      <c r="C357" s="1" t="s">
        <v>7</v>
      </c>
      <c r="D357" s="1"/>
      <c r="E357" s="1"/>
      <c r="F357" s="9"/>
    </row>
    <row r="358" spans="1:6" x14ac:dyDescent="0.25">
      <c r="A358" s="8" t="s">
        <v>12310</v>
      </c>
      <c r="B358" s="1" t="s">
        <v>2888</v>
      </c>
      <c r="C358" s="1" t="s">
        <v>7</v>
      </c>
      <c r="D358" s="1"/>
      <c r="E358" s="1"/>
      <c r="F358" s="9"/>
    </row>
    <row r="359" spans="1:6" x14ac:dyDescent="0.25">
      <c r="A359" s="8" t="s">
        <v>12311</v>
      </c>
      <c r="B359" s="1" t="s">
        <v>2890</v>
      </c>
      <c r="C359" s="1" t="s">
        <v>14</v>
      </c>
      <c r="D359" s="1"/>
      <c r="E359" s="1"/>
      <c r="F359" s="9"/>
    </row>
    <row r="360" spans="1:6" x14ac:dyDescent="0.25">
      <c r="A360" s="8" t="s">
        <v>12312</v>
      </c>
      <c r="B360" s="1" t="s">
        <v>2892</v>
      </c>
      <c r="C360" s="1" t="s">
        <v>27</v>
      </c>
      <c r="D360" s="1"/>
      <c r="E360" s="1"/>
      <c r="F360" s="9"/>
    </row>
    <row r="361" spans="1:6" x14ac:dyDescent="0.25">
      <c r="A361" s="8" t="s">
        <v>12313</v>
      </c>
      <c r="B361" s="1" t="s">
        <v>2894</v>
      </c>
      <c r="C361" s="1" t="s">
        <v>7</v>
      </c>
      <c r="D361" s="1"/>
      <c r="E361" s="1"/>
      <c r="F361" s="9"/>
    </row>
    <row r="362" spans="1:6" x14ac:dyDescent="0.25">
      <c r="A362" s="8" t="s">
        <v>12314</v>
      </c>
      <c r="B362" s="1" t="s">
        <v>2896</v>
      </c>
      <c r="C362" s="1" t="s">
        <v>7</v>
      </c>
      <c r="D362" s="1"/>
      <c r="E362" s="1"/>
      <c r="F362" s="9"/>
    </row>
    <row r="363" spans="1:6" x14ac:dyDescent="0.25">
      <c r="A363" s="8" t="s">
        <v>12315</v>
      </c>
      <c r="B363" s="1" t="s">
        <v>2898</v>
      </c>
      <c r="C363" s="1" t="s">
        <v>7</v>
      </c>
      <c r="D363" s="1"/>
      <c r="E363" s="1"/>
      <c r="F363" s="9"/>
    </row>
    <row r="364" spans="1:6" x14ac:dyDescent="0.25">
      <c r="A364" s="8" t="s">
        <v>12316</v>
      </c>
      <c r="B364" s="1" t="s">
        <v>2900</v>
      </c>
      <c r="C364" s="1" t="s">
        <v>7</v>
      </c>
      <c r="D364" s="1"/>
      <c r="E364" s="1"/>
      <c r="F364" s="9"/>
    </row>
    <row r="365" spans="1:6" x14ac:dyDescent="0.25">
      <c r="A365" s="8" t="s">
        <v>12317</v>
      </c>
      <c r="B365" s="1" t="s">
        <v>2902</v>
      </c>
      <c r="C365" s="1" t="s">
        <v>14</v>
      </c>
      <c r="D365" s="1"/>
      <c r="E365" s="1"/>
      <c r="F365" s="9"/>
    </row>
    <row r="366" spans="1:6" x14ac:dyDescent="0.25">
      <c r="A366" s="8" t="s">
        <v>12318</v>
      </c>
      <c r="B366" s="1" t="s">
        <v>2904</v>
      </c>
      <c r="C366" s="1" t="s">
        <v>27</v>
      </c>
      <c r="D366" s="1"/>
      <c r="E366" s="1"/>
      <c r="F366" s="9"/>
    </row>
    <row r="367" spans="1:6" x14ac:dyDescent="0.25">
      <c r="A367" s="8" t="s">
        <v>12319</v>
      </c>
      <c r="B367" s="1" t="s">
        <v>2906</v>
      </c>
      <c r="C367" s="1" t="s">
        <v>4</v>
      </c>
      <c r="D367" s="1"/>
      <c r="E367" s="1"/>
      <c r="F367" s="9"/>
    </row>
    <row r="368" spans="1:6" x14ac:dyDescent="0.25">
      <c r="A368" s="8" t="s">
        <v>12320</v>
      </c>
      <c r="B368" s="1" t="s">
        <v>2908</v>
      </c>
      <c r="C368" s="1" t="s">
        <v>7</v>
      </c>
      <c r="D368" s="1"/>
      <c r="E368" s="1"/>
      <c r="F368" s="9"/>
    </row>
    <row r="369" spans="1:6" x14ac:dyDescent="0.25">
      <c r="A369" s="8" t="s">
        <v>12321</v>
      </c>
      <c r="B369" s="1" t="s">
        <v>2910</v>
      </c>
      <c r="C369" s="1" t="s">
        <v>27</v>
      </c>
      <c r="D369" s="1"/>
      <c r="E369" s="1"/>
      <c r="F369" s="9"/>
    </row>
    <row r="370" spans="1:6" x14ac:dyDescent="0.25">
      <c r="A370" s="8" t="s">
        <v>12322</v>
      </c>
      <c r="B370" s="1" t="s">
        <v>2912</v>
      </c>
      <c r="C370" s="1" t="s">
        <v>7</v>
      </c>
      <c r="D370" s="1"/>
      <c r="E370" s="1"/>
      <c r="F370" s="9"/>
    </row>
    <row r="371" spans="1:6" x14ac:dyDescent="0.25">
      <c r="A371" s="8" t="s">
        <v>12323</v>
      </c>
      <c r="B371" s="1" t="s">
        <v>2914</v>
      </c>
      <c r="C371" s="1" t="s">
        <v>7</v>
      </c>
      <c r="D371" s="1"/>
      <c r="E371" s="1"/>
      <c r="F371" s="9"/>
    </row>
    <row r="372" spans="1:6" x14ac:dyDescent="0.25">
      <c r="A372" s="8" t="s">
        <v>12324</v>
      </c>
      <c r="B372" s="1" t="s">
        <v>2916</v>
      </c>
      <c r="C372" s="1" t="s">
        <v>7</v>
      </c>
      <c r="D372" s="1"/>
      <c r="E372" s="1"/>
      <c r="F372" s="9"/>
    </row>
    <row r="373" spans="1:6" x14ac:dyDescent="0.25">
      <c r="A373" s="8" t="s">
        <v>12325</v>
      </c>
      <c r="B373" s="1" t="s">
        <v>2918</v>
      </c>
      <c r="C373" s="1" t="s">
        <v>7</v>
      </c>
      <c r="D373" s="1"/>
      <c r="E373" s="1"/>
      <c r="F373" s="9"/>
    </row>
    <row r="374" spans="1:6" x14ac:dyDescent="0.25">
      <c r="A374" s="8" t="s">
        <v>12326</v>
      </c>
      <c r="B374" s="1" t="s">
        <v>2920</v>
      </c>
      <c r="C374" s="1" t="s">
        <v>7</v>
      </c>
      <c r="D374" s="1"/>
      <c r="E374" s="1"/>
      <c r="F374" s="9"/>
    </row>
    <row r="375" spans="1:6" x14ac:dyDescent="0.25">
      <c r="A375" s="8" t="s">
        <v>12327</v>
      </c>
      <c r="B375" s="1" t="s">
        <v>2922</v>
      </c>
      <c r="C375" s="1" t="s">
        <v>7</v>
      </c>
      <c r="D375" s="1"/>
      <c r="E375" s="1"/>
      <c r="F375" s="9"/>
    </row>
    <row r="376" spans="1:6" x14ac:dyDescent="0.25">
      <c r="A376" s="8" t="s">
        <v>12328</v>
      </c>
      <c r="B376" s="1" t="s">
        <v>2924</v>
      </c>
      <c r="C376" s="1" t="s">
        <v>7</v>
      </c>
      <c r="D376" s="1"/>
      <c r="E376" s="1"/>
      <c r="F376" s="9"/>
    </row>
    <row r="377" spans="1:6" x14ac:dyDescent="0.25">
      <c r="A377" s="8" t="s">
        <v>12329</v>
      </c>
      <c r="B377" s="1" t="s">
        <v>2926</v>
      </c>
      <c r="C377" s="1" t="s">
        <v>7</v>
      </c>
      <c r="D377" s="1"/>
      <c r="E377" s="1"/>
      <c r="F377" s="9"/>
    </row>
    <row r="378" spans="1:6" x14ac:dyDescent="0.25">
      <c r="A378" s="8" t="s">
        <v>12330</v>
      </c>
      <c r="B378" s="1" t="s">
        <v>2928</v>
      </c>
      <c r="C378" s="1" t="s">
        <v>7</v>
      </c>
      <c r="D378" s="1"/>
      <c r="E378" s="1"/>
      <c r="F378" s="9"/>
    </row>
    <row r="379" spans="1:6" x14ac:dyDescent="0.25">
      <c r="A379" s="8" t="s">
        <v>12331</v>
      </c>
      <c r="B379" s="1" t="s">
        <v>2930</v>
      </c>
      <c r="C379" s="1" t="s">
        <v>27</v>
      </c>
      <c r="D379" s="1"/>
      <c r="E379" s="1"/>
      <c r="F379" s="9"/>
    </row>
    <row r="380" spans="1:6" x14ac:dyDescent="0.25">
      <c r="A380" s="8" t="s">
        <v>12332</v>
      </c>
      <c r="B380" s="1" t="s">
        <v>2932</v>
      </c>
      <c r="C380" s="1" t="s">
        <v>4</v>
      </c>
      <c r="D380" s="1"/>
      <c r="E380" s="1"/>
      <c r="F380" s="9"/>
    </row>
    <row r="381" spans="1:6" x14ac:dyDescent="0.25">
      <c r="A381" s="8" t="s">
        <v>12333</v>
      </c>
      <c r="B381" s="1" t="s">
        <v>2934</v>
      </c>
      <c r="C381" s="1" t="s">
        <v>14</v>
      </c>
      <c r="D381" s="1"/>
      <c r="E381" s="1"/>
      <c r="F381" s="9"/>
    </row>
    <row r="382" spans="1:6" x14ac:dyDescent="0.25">
      <c r="A382" s="8" t="s">
        <v>12334</v>
      </c>
      <c r="B382" s="1" t="s">
        <v>2936</v>
      </c>
      <c r="C382" s="1" t="s">
        <v>14</v>
      </c>
      <c r="D382" s="1"/>
      <c r="E382" s="1"/>
      <c r="F382" s="9"/>
    </row>
    <row r="383" spans="1:6" x14ac:dyDescent="0.25">
      <c r="A383" s="8" t="s">
        <v>12335</v>
      </c>
      <c r="B383" s="1" t="s">
        <v>2938</v>
      </c>
      <c r="C383" s="1" t="s">
        <v>7</v>
      </c>
      <c r="D383" s="1"/>
      <c r="E383" s="1"/>
      <c r="F383" s="9"/>
    </row>
    <row r="384" spans="1:6" x14ac:dyDescent="0.25">
      <c r="A384" s="8" t="s">
        <v>12336</v>
      </c>
      <c r="B384" s="1" t="s">
        <v>2940</v>
      </c>
      <c r="C384" s="1" t="s">
        <v>27</v>
      </c>
      <c r="D384" s="1"/>
      <c r="E384" s="1"/>
      <c r="F384" s="9"/>
    </row>
    <row r="385" spans="1:6" x14ac:dyDescent="0.25">
      <c r="A385" s="8" t="s">
        <v>12337</v>
      </c>
      <c r="B385" s="1" t="s">
        <v>2942</v>
      </c>
      <c r="C385" s="1" t="s">
        <v>14</v>
      </c>
      <c r="D385" s="1"/>
      <c r="E385" s="1"/>
      <c r="F385" s="9"/>
    </row>
    <row r="386" spans="1:6" x14ac:dyDescent="0.25">
      <c r="A386" s="8" t="s">
        <v>12338</v>
      </c>
      <c r="B386" s="1" t="s">
        <v>2944</v>
      </c>
      <c r="C386" s="1" t="s">
        <v>27</v>
      </c>
      <c r="D386" s="1"/>
      <c r="E386" s="1"/>
      <c r="F386" s="9"/>
    </row>
    <row r="387" spans="1:6" x14ac:dyDescent="0.25">
      <c r="A387" s="8" t="s">
        <v>12339</v>
      </c>
      <c r="B387" s="1" t="s">
        <v>12340</v>
      </c>
      <c r="C387" s="1" t="s">
        <v>27</v>
      </c>
      <c r="D387" s="1"/>
      <c r="E387" s="1"/>
      <c r="F387" s="9"/>
    </row>
    <row r="388" spans="1:6" x14ac:dyDescent="0.25">
      <c r="A388" s="8" t="s">
        <v>12341</v>
      </c>
      <c r="B388" s="1" t="s">
        <v>2948</v>
      </c>
      <c r="C388" s="1" t="s">
        <v>27</v>
      </c>
      <c r="D388" s="1"/>
      <c r="E388" s="1"/>
      <c r="F388" s="9"/>
    </row>
    <row r="389" spans="1:6" x14ac:dyDescent="0.25">
      <c r="A389" s="8" t="s">
        <v>12342</v>
      </c>
      <c r="B389" s="1" t="s">
        <v>2950</v>
      </c>
      <c r="C389" s="1" t="s">
        <v>7</v>
      </c>
      <c r="D389" s="1"/>
      <c r="E389" s="1"/>
      <c r="F389" s="9"/>
    </row>
    <row r="390" spans="1:6" x14ac:dyDescent="0.25">
      <c r="A390" s="8" t="s">
        <v>12343</v>
      </c>
      <c r="B390" s="1" t="s">
        <v>2952</v>
      </c>
      <c r="C390" s="1" t="s">
        <v>7</v>
      </c>
      <c r="D390" s="1"/>
      <c r="E390" s="1"/>
      <c r="F390" s="9"/>
    </row>
    <row r="391" spans="1:6" x14ac:dyDescent="0.25">
      <c r="A391" s="8" t="s">
        <v>12344</v>
      </c>
      <c r="B391" s="1" t="s">
        <v>2954</v>
      </c>
      <c r="C391" s="1" t="s">
        <v>7</v>
      </c>
      <c r="D391" s="1"/>
      <c r="E391" s="1"/>
      <c r="F391" s="9"/>
    </row>
    <row r="392" spans="1:6" x14ac:dyDescent="0.25">
      <c r="A392" s="8" t="s">
        <v>12345</v>
      </c>
      <c r="B392" s="1" t="s">
        <v>2956</v>
      </c>
      <c r="C392" s="1" t="s">
        <v>7</v>
      </c>
      <c r="D392" s="1"/>
      <c r="E392" s="1"/>
      <c r="F392" s="9"/>
    </row>
    <row r="393" spans="1:6" x14ac:dyDescent="0.25">
      <c r="A393" s="8" t="s">
        <v>12346</v>
      </c>
      <c r="B393" s="1" t="s">
        <v>2958</v>
      </c>
      <c r="C393" s="1" t="s">
        <v>7</v>
      </c>
      <c r="D393" s="1"/>
      <c r="E393" s="1"/>
      <c r="F393" s="9"/>
    </row>
    <row r="394" spans="1:6" x14ac:dyDescent="0.25">
      <c r="A394" s="8" t="s">
        <v>12347</v>
      </c>
      <c r="B394" s="1" t="s">
        <v>2960</v>
      </c>
      <c r="C394" s="1" t="s">
        <v>27</v>
      </c>
      <c r="D394" s="1"/>
      <c r="E394" s="1"/>
      <c r="F394" s="9"/>
    </row>
    <row r="395" spans="1:6" x14ac:dyDescent="0.25">
      <c r="A395" s="8" t="s">
        <v>12348</v>
      </c>
      <c r="B395" s="1" t="s">
        <v>2962</v>
      </c>
      <c r="C395" s="1" t="s">
        <v>7</v>
      </c>
      <c r="D395" s="1"/>
      <c r="E395" s="1"/>
      <c r="F395" s="9"/>
    </row>
    <row r="396" spans="1:6" x14ac:dyDescent="0.25">
      <c r="A396" s="8" t="s">
        <v>12349</v>
      </c>
      <c r="B396" s="1" t="s">
        <v>2964</v>
      </c>
      <c r="C396" s="1" t="s">
        <v>27</v>
      </c>
      <c r="D396" s="1"/>
      <c r="E396" s="1"/>
      <c r="F396" s="9"/>
    </row>
    <row r="397" spans="1:6" x14ac:dyDescent="0.25">
      <c r="A397" s="8" t="s">
        <v>12350</v>
      </c>
      <c r="B397" s="1" t="s">
        <v>2966</v>
      </c>
      <c r="C397" s="1" t="s">
        <v>7</v>
      </c>
      <c r="D397" s="1"/>
      <c r="E397" s="1"/>
      <c r="F397" s="9"/>
    </row>
    <row r="398" spans="1:6" x14ac:dyDescent="0.25">
      <c r="A398" s="8" t="s">
        <v>12351</v>
      </c>
      <c r="B398" s="1" t="s">
        <v>2968</v>
      </c>
      <c r="C398" s="1" t="s">
        <v>27</v>
      </c>
      <c r="D398" s="1"/>
      <c r="E398" s="1"/>
      <c r="F398" s="9"/>
    </row>
    <row r="399" spans="1:6" x14ac:dyDescent="0.25">
      <c r="A399" s="8" t="s">
        <v>12352</v>
      </c>
      <c r="B399" s="1" t="s">
        <v>2970</v>
      </c>
      <c r="C399" s="1" t="s">
        <v>7</v>
      </c>
      <c r="D399" s="1"/>
      <c r="E399" s="1"/>
      <c r="F399" s="9"/>
    </row>
    <row r="400" spans="1:6" x14ac:dyDescent="0.25">
      <c r="A400" s="8" t="s">
        <v>12353</v>
      </c>
      <c r="B400" s="1" t="s">
        <v>12354</v>
      </c>
      <c r="C400" s="1" t="s">
        <v>7</v>
      </c>
      <c r="D400" s="1"/>
      <c r="E400" s="1"/>
      <c r="F400" s="9"/>
    </row>
    <row r="401" spans="1:6" x14ac:dyDescent="0.25">
      <c r="A401" s="8" t="s">
        <v>12355</v>
      </c>
      <c r="B401" s="1" t="s">
        <v>2974</v>
      </c>
      <c r="C401" s="1" t="s">
        <v>27</v>
      </c>
      <c r="D401" s="1"/>
      <c r="E401" s="1"/>
      <c r="F401" s="9"/>
    </row>
    <row r="402" spans="1:6" x14ac:dyDescent="0.25">
      <c r="A402" s="8" t="s">
        <v>12356</v>
      </c>
      <c r="B402" s="1" t="s">
        <v>2976</v>
      </c>
      <c r="C402" s="1" t="s">
        <v>7</v>
      </c>
      <c r="D402" s="1"/>
      <c r="E402" s="1"/>
      <c r="F402" s="9"/>
    </row>
    <row r="403" spans="1:6" x14ac:dyDescent="0.25">
      <c r="A403" s="8" t="s">
        <v>12357</v>
      </c>
      <c r="B403" s="1" t="s">
        <v>2978</v>
      </c>
      <c r="C403" s="1" t="s">
        <v>14</v>
      </c>
      <c r="D403" s="1"/>
      <c r="E403" s="1"/>
      <c r="F403" s="9"/>
    </row>
    <row r="404" spans="1:6" x14ac:dyDescent="0.25">
      <c r="A404" s="8" t="s">
        <v>12358</v>
      </c>
      <c r="B404" s="1" t="s">
        <v>2980</v>
      </c>
      <c r="C404" s="1" t="s">
        <v>7</v>
      </c>
      <c r="D404" s="1"/>
      <c r="E404" s="1"/>
      <c r="F404" s="9"/>
    </row>
    <row r="405" spans="1:6" x14ac:dyDescent="0.25">
      <c r="A405" s="8" t="s">
        <v>12359</v>
      </c>
      <c r="B405" s="1" t="s">
        <v>2982</v>
      </c>
      <c r="C405" s="1" t="s">
        <v>27</v>
      </c>
      <c r="D405" s="1"/>
      <c r="E405" s="1"/>
      <c r="F405" s="9"/>
    </row>
    <row r="406" spans="1:6" x14ac:dyDescent="0.25">
      <c r="A406" s="8" t="s">
        <v>12360</v>
      </c>
      <c r="B406" s="1" t="s">
        <v>2984</v>
      </c>
      <c r="C406" s="1" t="s">
        <v>7</v>
      </c>
      <c r="D406" s="1"/>
      <c r="E406" s="1"/>
      <c r="F406" s="9"/>
    </row>
    <row r="407" spans="1:6" x14ac:dyDescent="0.25">
      <c r="A407" s="8" t="s">
        <v>12361</v>
      </c>
      <c r="B407" s="1" t="s">
        <v>2986</v>
      </c>
      <c r="C407" s="1" t="s">
        <v>7</v>
      </c>
      <c r="D407" s="1"/>
      <c r="E407" s="1"/>
      <c r="F407" s="9"/>
    </row>
    <row r="408" spans="1:6" x14ac:dyDescent="0.25">
      <c r="A408" s="8" t="s">
        <v>12362</v>
      </c>
      <c r="B408" s="1" t="s">
        <v>2988</v>
      </c>
      <c r="C408" s="1" t="s">
        <v>7</v>
      </c>
      <c r="D408" s="1"/>
      <c r="E408" s="1"/>
      <c r="F408" s="9"/>
    </row>
    <row r="409" spans="1:6" x14ac:dyDescent="0.25">
      <c r="A409" s="8" t="s">
        <v>12363</v>
      </c>
      <c r="B409" s="1" t="s">
        <v>2990</v>
      </c>
      <c r="C409" s="1" t="s">
        <v>7</v>
      </c>
      <c r="D409" s="1"/>
      <c r="E409" s="1"/>
      <c r="F409" s="9"/>
    </row>
    <row r="410" spans="1:6" x14ac:dyDescent="0.25">
      <c r="A410" s="8" t="s">
        <v>12364</v>
      </c>
      <c r="B410" s="1" t="s">
        <v>2992</v>
      </c>
      <c r="C410" s="1" t="s">
        <v>14</v>
      </c>
      <c r="D410" s="1"/>
      <c r="E410" s="1"/>
      <c r="F410" s="9"/>
    </row>
    <row r="411" spans="1:6" x14ac:dyDescent="0.25">
      <c r="A411" s="8" t="s">
        <v>12365</v>
      </c>
      <c r="B411" s="1" t="s">
        <v>2994</v>
      </c>
      <c r="C411" s="1" t="s">
        <v>4</v>
      </c>
      <c r="D411" s="1"/>
      <c r="E411" s="1"/>
      <c r="F411" s="9"/>
    </row>
    <row r="412" spans="1:6" x14ac:dyDescent="0.25">
      <c r="A412" s="8" t="s">
        <v>12366</v>
      </c>
      <c r="B412" s="1" t="s">
        <v>2996</v>
      </c>
      <c r="C412" s="1" t="s">
        <v>27</v>
      </c>
      <c r="D412" s="1"/>
      <c r="E412" s="1"/>
      <c r="F412" s="9"/>
    </row>
    <row r="413" spans="1:6" x14ac:dyDescent="0.25">
      <c r="A413" s="8" t="s">
        <v>12367</v>
      </c>
      <c r="B413" s="1" t="s">
        <v>2998</v>
      </c>
      <c r="C413" s="1" t="s">
        <v>7</v>
      </c>
      <c r="D413" s="1"/>
      <c r="E413" s="1"/>
      <c r="F413" s="9"/>
    </row>
    <row r="414" spans="1:6" x14ac:dyDescent="0.25">
      <c r="A414" s="8" t="s">
        <v>12368</v>
      </c>
      <c r="B414" s="1" t="s">
        <v>3000</v>
      </c>
      <c r="C414" s="1" t="s">
        <v>27</v>
      </c>
      <c r="D414" s="1"/>
      <c r="E414" s="1"/>
      <c r="F414" s="9"/>
    </row>
    <row r="415" spans="1:6" x14ac:dyDescent="0.25">
      <c r="A415" s="8" t="s">
        <v>12369</v>
      </c>
      <c r="B415" s="1" t="s">
        <v>3002</v>
      </c>
      <c r="C415" s="1" t="s">
        <v>14</v>
      </c>
      <c r="D415" s="1"/>
      <c r="E415" s="1"/>
      <c r="F415" s="9"/>
    </row>
    <row r="416" spans="1:6" x14ac:dyDescent="0.25">
      <c r="A416" s="8" t="s">
        <v>12370</v>
      </c>
      <c r="B416" s="1" t="s">
        <v>3004</v>
      </c>
      <c r="C416" s="1" t="s">
        <v>7</v>
      </c>
      <c r="D416" s="1"/>
      <c r="E416" s="1"/>
      <c r="F416" s="9"/>
    </row>
    <row r="417" spans="1:6" x14ac:dyDescent="0.25">
      <c r="A417" s="8" t="s">
        <v>12371</v>
      </c>
      <c r="B417" s="1" t="s">
        <v>3006</v>
      </c>
      <c r="C417" s="1" t="s">
        <v>14</v>
      </c>
      <c r="D417" s="1"/>
      <c r="E417" s="1"/>
      <c r="F417" s="9"/>
    </row>
    <row r="418" spans="1:6" x14ac:dyDescent="0.25">
      <c r="A418" s="8" t="s">
        <v>12372</v>
      </c>
      <c r="B418" s="1" t="s">
        <v>3008</v>
      </c>
      <c r="C418" s="1" t="s">
        <v>27</v>
      </c>
      <c r="D418" s="1"/>
      <c r="E418" s="1"/>
      <c r="F418" s="9"/>
    </row>
    <row r="419" spans="1:6" x14ac:dyDescent="0.25">
      <c r="A419" s="8" t="s">
        <v>12373</v>
      </c>
      <c r="B419" s="1" t="s">
        <v>3010</v>
      </c>
      <c r="C419" s="1" t="s">
        <v>7</v>
      </c>
      <c r="D419" s="1"/>
      <c r="E419" s="1"/>
      <c r="F419" s="9"/>
    </row>
    <row r="420" spans="1:6" x14ac:dyDescent="0.25">
      <c r="A420" s="8" t="s">
        <v>12374</v>
      </c>
      <c r="B420" s="1" t="s">
        <v>3012</v>
      </c>
      <c r="C420" s="1" t="s">
        <v>14</v>
      </c>
      <c r="D420" s="1"/>
      <c r="E420" s="1"/>
      <c r="F420" s="9"/>
    </row>
    <row r="421" spans="1:6" x14ac:dyDescent="0.25">
      <c r="A421" s="8" t="s">
        <v>12375</v>
      </c>
      <c r="B421" s="1" t="s">
        <v>3014</v>
      </c>
      <c r="C421" s="1" t="s">
        <v>7</v>
      </c>
      <c r="D421" s="1"/>
      <c r="E421" s="1"/>
      <c r="F421" s="9"/>
    </row>
    <row r="422" spans="1:6" x14ac:dyDescent="0.25">
      <c r="A422" s="8" t="s">
        <v>12376</v>
      </c>
      <c r="B422" s="1" t="s">
        <v>3016</v>
      </c>
      <c r="C422" s="1" t="s">
        <v>27</v>
      </c>
      <c r="D422" s="1"/>
      <c r="E422" s="1"/>
      <c r="F422" s="9"/>
    </row>
    <row r="423" spans="1:6" x14ac:dyDescent="0.25">
      <c r="A423" s="8" t="s">
        <v>12377</v>
      </c>
      <c r="B423" s="1" t="s">
        <v>3018</v>
      </c>
      <c r="C423" s="1" t="s">
        <v>7</v>
      </c>
      <c r="D423" s="1"/>
      <c r="E423" s="1"/>
      <c r="F423" s="9"/>
    </row>
    <row r="424" spans="1:6" x14ac:dyDescent="0.25">
      <c r="A424" s="8" t="s">
        <v>12378</v>
      </c>
      <c r="B424" s="1" t="s">
        <v>3020</v>
      </c>
      <c r="C424" s="1" t="s">
        <v>7</v>
      </c>
      <c r="D424" s="1"/>
      <c r="E424" s="1"/>
      <c r="F424" s="9"/>
    </row>
    <row r="425" spans="1:6" x14ac:dyDescent="0.25">
      <c r="A425" s="8" t="s">
        <v>12379</v>
      </c>
      <c r="B425" s="1" t="s">
        <v>3022</v>
      </c>
      <c r="C425" s="1" t="s">
        <v>14</v>
      </c>
      <c r="D425" s="1"/>
      <c r="E425" s="1"/>
      <c r="F425" s="9"/>
    </row>
    <row r="426" spans="1:6" x14ac:dyDescent="0.25">
      <c r="A426" s="8" t="s">
        <v>12380</v>
      </c>
      <c r="B426" s="1" t="s">
        <v>3024</v>
      </c>
      <c r="C426" s="1" t="s">
        <v>7</v>
      </c>
      <c r="D426" s="1"/>
      <c r="E426" s="1"/>
      <c r="F426" s="9"/>
    </row>
    <row r="427" spans="1:6" x14ac:dyDescent="0.25">
      <c r="A427" s="8" t="s">
        <v>12381</v>
      </c>
      <c r="B427" s="1" t="s">
        <v>3026</v>
      </c>
      <c r="C427" s="1" t="s">
        <v>7</v>
      </c>
      <c r="D427" s="1"/>
      <c r="E427" s="1"/>
      <c r="F427" s="9"/>
    </row>
    <row r="428" spans="1:6" x14ac:dyDescent="0.25">
      <c r="A428" s="8" t="s">
        <v>12382</v>
      </c>
      <c r="B428" s="1" t="s">
        <v>3028</v>
      </c>
      <c r="C428" s="1" t="s">
        <v>27</v>
      </c>
      <c r="D428" s="1"/>
      <c r="E428" s="1"/>
      <c r="F428" s="9"/>
    </row>
    <row r="429" spans="1:6" x14ac:dyDescent="0.25">
      <c r="A429" s="8" t="s">
        <v>12383</v>
      </c>
      <c r="B429" s="1" t="s">
        <v>3030</v>
      </c>
      <c r="C429" s="1" t="s">
        <v>27</v>
      </c>
      <c r="D429" s="1"/>
      <c r="E429" s="1"/>
      <c r="F429" s="9"/>
    </row>
    <row r="430" spans="1:6" x14ac:dyDescent="0.25">
      <c r="A430" s="8" t="s">
        <v>12384</v>
      </c>
      <c r="B430" s="1" t="s">
        <v>3032</v>
      </c>
      <c r="C430" s="1" t="s">
        <v>7</v>
      </c>
      <c r="D430" s="1"/>
      <c r="E430" s="1"/>
      <c r="F430" s="9"/>
    </row>
    <row r="431" spans="1:6" x14ac:dyDescent="0.25">
      <c r="A431" s="8" t="s">
        <v>12385</v>
      </c>
      <c r="B431" s="1" t="s">
        <v>3034</v>
      </c>
      <c r="C431" s="1" t="s">
        <v>7</v>
      </c>
      <c r="D431" s="1"/>
      <c r="E431" s="1"/>
      <c r="F431" s="9"/>
    </row>
    <row r="432" spans="1:6" x14ac:dyDescent="0.25">
      <c r="A432" s="8" t="s">
        <v>12386</v>
      </c>
      <c r="B432" s="1" t="s">
        <v>3036</v>
      </c>
      <c r="C432" s="1" t="s">
        <v>7</v>
      </c>
      <c r="D432" s="1"/>
      <c r="E432" s="1"/>
      <c r="F432" s="9"/>
    </row>
    <row r="433" spans="1:6" x14ac:dyDescent="0.25">
      <c r="A433" s="8" t="s">
        <v>12387</v>
      </c>
      <c r="B433" s="1" t="s">
        <v>3038</v>
      </c>
      <c r="C433" s="1" t="s">
        <v>7</v>
      </c>
      <c r="D433" s="1"/>
      <c r="E433" s="1"/>
      <c r="F433" s="9"/>
    </row>
    <row r="434" spans="1:6" x14ac:dyDescent="0.25">
      <c r="A434" s="8" t="s">
        <v>12388</v>
      </c>
      <c r="B434" s="1" t="s">
        <v>3040</v>
      </c>
      <c r="C434" s="1" t="s">
        <v>7</v>
      </c>
      <c r="D434" s="1"/>
      <c r="E434" s="1"/>
      <c r="F434" s="9"/>
    </row>
    <row r="435" spans="1:6" x14ac:dyDescent="0.25">
      <c r="A435" s="8" t="s">
        <v>12389</v>
      </c>
      <c r="B435" s="1" t="s">
        <v>3042</v>
      </c>
      <c r="C435" s="1" t="s">
        <v>7</v>
      </c>
      <c r="D435" s="1"/>
      <c r="E435" s="1"/>
      <c r="F435" s="9"/>
    </row>
    <row r="436" spans="1:6" x14ac:dyDescent="0.25">
      <c r="A436" s="8" t="s">
        <v>12390</v>
      </c>
      <c r="B436" s="1" t="s">
        <v>3044</v>
      </c>
      <c r="C436" s="1" t="s">
        <v>7</v>
      </c>
      <c r="D436" s="1"/>
      <c r="E436" s="1"/>
      <c r="F436" s="9"/>
    </row>
    <row r="437" spans="1:6" x14ac:dyDescent="0.25">
      <c r="A437" s="8" t="s">
        <v>12391</v>
      </c>
      <c r="B437" s="1" t="s">
        <v>3046</v>
      </c>
      <c r="C437" s="1" t="s">
        <v>7</v>
      </c>
      <c r="D437" s="1"/>
      <c r="E437" s="1"/>
      <c r="F437" s="9"/>
    </row>
    <row r="438" spans="1:6" x14ac:dyDescent="0.25">
      <c r="A438" s="8" t="s">
        <v>12392</v>
      </c>
      <c r="B438" s="1" t="s">
        <v>3048</v>
      </c>
      <c r="C438" s="1" t="s">
        <v>4</v>
      </c>
      <c r="D438" s="1"/>
      <c r="E438" s="1"/>
      <c r="F438" s="9"/>
    </row>
    <row r="439" spans="1:6" x14ac:dyDescent="0.25">
      <c r="A439" s="8" t="s">
        <v>12393</v>
      </c>
      <c r="B439" s="1" t="s">
        <v>12394</v>
      </c>
      <c r="C439" s="1" t="s">
        <v>27</v>
      </c>
      <c r="D439" s="1"/>
      <c r="E439" s="1"/>
      <c r="F439" s="9"/>
    </row>
    <row r="440" spans="1:6" x14ac:dyDescent="0.25">
      <c r="A440" s="8" t="s">
        <v>12395</v>
      </c>
      <c r="B440" s="1" t="s">
        <v>12396</v>
      </c>
      <c r="C440" s="1" t="s">
        <v>4</v>
      </c>
      <c r="D440" s="1"/>
      <c r="E440" s="1"/>
      <c r="F440" s="9"/>
    </row>
    <row r="441" spans="1:6" x14ac:dyDescent="0.25">
      <c r="A441" s="8" t="s">
        <v>12397</v>
      </c>
      <c r="B441" s="1" t="s">
        <v>3054</v>
      </c>
      <c r="C441" s="1" t="s">
        <v>4</v>
      </c>
      <c r="D441" s="1"/>
      <c r="E441" s="1"/>
      <c r="F441" s="9"/>
    </row>
    <row r="442" spans="1:6" x14ac:dyDescent="0.25">
      <c r="A442" s="8" t="s">
        <v>12398</v>
      </c>
      <c r="B442" s="1" t="s">
        <v>3056</v>
      </c>
      <c r="C442" s="1" t="s">
        <v>14</v>
      </c>
      <c r="D442" s="1"/>
      <c r="E442" s="1"/>
      <c r="F442" s="9"/>
    </row>
    <row r="443" spans="1:6" x14ac:dyDescent="0.25">
      <c r="A443" s="8" t="s">
        <v>12399</v>
      </c>
      <c r="B443" s="1" t="s">
        <v>3058</v>
      </c>
      <c r="C443" s="1" t="s">
        <v>14</v>
      </c>
      <c r="D443" s="1"/>
      <c r="E443" s="1"/>
      <c r="F443" s="9"/>
    </row>
    <row r="444" spans="1:6" x14ac:dyDescent="0.25">
      <c r="A444" s="8" t="s">
        <v>12400</v>
      </c>
      <c r="B444" s="1" t="s">
        <v>3060</v>
      </c>
      <c r="C444" s="1" t="s">
        <v>7</v>
      </c>
      <c r="D444" s="1"/>
      <c r="E444" s="1"/>
      <c r="F444" s="9"/>
    </row>
    <row r="445" spans="1:6" x14ac:dyDescent="0.25">
      <c r="A445" s="8" t="s">
        <v>12401</v>
      </c>
      <c r="B445" s="1" t="s">
        <v>3062</v>
      </c>
      <c r="C445" s="1" t="s">
        <v>7</v>
      </c>
      <c r="D445" s="1"/>
      <c r="E445" s="1"/>
      <c r="F445" s="9"/>
    </row>
    <row r="446" spans="1:6" x14ac:dyDescent="0.25">
      <c r="A446" s="8" t="s">
        <v>12402</v>
      </c>
      <c r="B446" s="1" t="s">
        <v>3064</v>
      </c>
      <c r="C446" s="1" t="s">
        <v>7</v>
      </c>
      <c r="D446" s="1"/>
      <c r="E446" s="1"/>
      <c r="F446" s="9"/>
    </row>
    <row r="447" spans="1:6" x14ac:dyDescent="0.25">
      <c r="A447" s="8" t="s">
        <v>12403</v>
      </c>
      <c r="B447" s="1" t="s">
        <v>3066</v>
      </c>
      <c r="C447" s="1" t="s">
        <v>7</v>
      </c>
      <c r="D447" s="1"/>
      <c r="E447" s="1"/>
      <c r="F447" s="9"/>
    </row>
    <row r="448" spans="1:6" x14ac:dyDescent="0.25">
      <c r="A448" s="8" t="s">
        <v>12404</v>
      </c>
      <c r="B448" s="1" t="s">
        <v>3068</v>
      </c>
      <c r="C448" s="1" t="s">
        <v>7</v>
      </c>
      <c r="D448" s="1"/>
      <c r="E448" s="1"/>
      <c r="F448" s="9"/>
    </row>
    <row r="449" spans="1:6" x14ac:dyDescent="0.25">
      <c r="A449" s="8" t="s">
        <v>12405</v>
      </c>
      <c r="B449" s="1" t="s">
        <v>3070</v>
      </c>
      <c r="C449" s="1" t="s">
        <v>7</v>
      </c>
      <c r="D449" s="1"/>
      <c r="E449" s="1"/>
      <c r="F449" s="9"/>
    </row>
    <row r="450" spans="1:6" x14ac:dyDescent="0.25">
      <c r="A450" s="8" t="s">
        <v>12406</v>
      </c>
      <c r="B450" s="1" t="s">
        <v>3072</v>
      </c>
      <c r="C450" s="1" t="s">
        <v>27</v>
      </c>
      <c r="D450" s="1"/>
      <c r="E450" s="1"/>
      <c r="F450" s="9"/>
    </row>
    <row r="451" spans="1:6" x14ac:dyDescent="0.25">
      <c r="A451" s="8" t="s">
        <v>12407</v>
      </c>
      <c r="B451" s="1" t="s">
        <v>3074</v>
      </c>
      <c r="C451" s="1" t="s">
        <v>27</v>
      </c>
      <c r="D451" s="1"/>
      <c r="E451" s="1"/>
      <c r="F451" s="9"/>
    </row>
    <row r="452" spans="1:6" x14ac:dyDescent="0.25">
      <c r="A452" s="8" t="s">
        <v>12408</v>
      </c>
      <c r="B452" s="1" t="s">
        <v>3076</v>
      </c>
      <c r="C452" s="1" t="s">
        <v>7</v>
      </c>
      <c r="D452" s="1"/>
      <c r="E452" s="1"/>
      <c r="F452" s="9"/>
    </row>
    <row r="453" spans="1:6" x14ac:dyDescent="0.25">
      <c r="A453" s="8" t="s">
        <v>12409</v>
      </c>
      <c r="B453" s="1" t="s">
        <v>3078</v>
      </c>
      <c r="C453" s="1" t="s">
        <v>7</v>
      </c>
      <c r="D453" s="1"/>
      <c r="E453" s="1"/>
      <c r="F453" s="9"/>
    </row>
    <row r="454" spans="1:6" x14ac:dyDescent="0.25">
      <c r="A454" s="8" t="s">
        <v>12410</v>
      </c>
      <c r="B454" s="1" t="s">
        <v>3080</v>
      </c>
      <c r="C454" s="1" t="s">
        <v>27</v>
      </c>
      <c r="D454" s="1"/>
      <c r="E454" s="1"/>
      <c r="F454" s="9"/>
    </row>
    <row r="455" spans="1:6" x14ac:dyDescent="0.25">
      <c r="A455" s="8" t="s">
        <v>12411</v>
      </c>
      <c r="B455" s="1" t="s">
        <v>3082</v>
      </c>
      <c r="C455" s="1" t="s">
        <v>7</v>
      </c>
      <c r="D455" s="1"/>
      <c r="E455" s="1"/>
      <c r="F455" s="9"/>
    </row>
    <row r="456" spans="1:6" x14ac:dyDescent="0.25">
      <c r="A456" s="8" t="s">
        <v>12412</v>
      </c>
      <c r="B456" s="1" t="s">
        <v>3084</v>
      </c>
      <c r="C456" s="1" t="s">
        <v>7</v>
      </c>
      <c r="D456" s="1"/>
      <c r="E456" s="1"/>
      <c r="F456" s="9"/>
    </row>
    <row r="457" spans="1:6" x14ac:dyDescent="0.25">
      <c r="A457" s="8" t="s">
        <v>12413</v>
      </c>
      <c r="B457" s="1" t="s">
        <v>3086</v>
      </c>
      <c r="C457" s="1" t="s">
        <v>27</v>
      </c>
      <c r="D457" s="1"/>
      <c r="E457" s="1"/>
      <c r="F457" s="9"/>
    </row>
    <row r="458" spans="1:6" x14ac:dyDescent="0.25">
      <c r="A458" s="8" t="s">
        <v>12414</v>
      </c>
      <c r="B458" s="1" t="s">
        <v>3088</v>
      </c>
      <c r="C458" s="1" t="s">
        <v>7</v>
      </c>
      <c r="D458" s="1"/>
      <c r="E458" s="1"/>
      <c r="F458" s="9"/>
    </row>
    <row r="459" spans="1:6" x14ac:dyDescent="0.25">
      <c r="A459" s="8" t="s">
        <v>12415</v>
      </c>
      <c r="B459" s="1" t="s">
        <v>3090</v>
      </c>
      <c r="C459" s="1" t="s">
        <v>7</v>
      </c>
      <c r="D459" s="1"/>
      <c r="E459" s="1"/>
      <c r="F459" s="9"/>
    </row>
    <row r="460" spans="1:6" x14ac:dyDescent="0.25">
      <c r="A460" s="8" t="s">
        <v>12416</v>
      </c>
      <c r="B460" s="1" t="s">
        <v>3092</v>
      </c>
      <c r="C460" s="1" t="s">
        <v>7</v>
      </c>
      <c r="D460" s="1"/>
      <c r="E460" s="1"/>
      <c r="F460" s="9"/>
    </row>
    <row r="461" spans="1:6" x14ac:dyDescent="0.25">
      <c r="A461" s="8" t="s">
        <v>12417</v>
      </c>
      <c r="B461" s="1" t="s">
        <v>3094</v>
      </c>
      <c r="C461" s="1" t="s">
        <v>7</v>
      </c>
      <c r="D461" s="1"/>
      <c r="E461" s="1"/>
      <c r="F461" s="9"/>
    </row>
    <row r="462" spans="1:6" x14ac:dyDescent="0.25">
      <c r="A462" s="8" t="s">
        <v>12418</v>
      </c>
      <c r="B462" s="1" t="s">
        <v>3096</v>
      </c>
      <c r="C462" s="1" t="s">
        <v>27</v>
      </c>
      <c r="D462" s="1"/>
      <c r="E462" s="1"/>
      <c r="F462" s="9"/>
    </row>
    <row r="463" spans="1:6" x14ac:dyDescent="0.25">
      <c r="A463" s="8" t="s">
        <v>12419</v>
      </c>
      <c r="B463" s="1" t="s">
        <v>3098</v>
      </c>
      <c r="C463" s="1" t="s">
        <v>27</v>
      </c>
      <c r="D463" s="1"/>
      <c r="E463" s="1"/>
      <c r="F463" s="9"/>
    </row>
    <row r="464" spans="1:6" x14ac:dyDescent="0.25">
      <c r="A464" s="8" t="s">
        <v>12420</v>
      </c>
      <c r="B464" s="1" t="s">
        <v>3100</v>
      </c>
      <c r="C464" s="1" t="s">
        <v>27</v>
      </c>
      <c r="D464" s="1"/>
      <c r="E464" s="1"/>
      <c r="F464" s="9"/>
    </row>
    <row r="465" spans="1:6" ht="15.75" thickBot="1" x14ac:dyDescent="0.3">
      <c r="A465" s="10" t="s">
        <v>12421</v>
      </c>
      <c r="B465" s="11" t="s">
        <v>3102</v>
      </c>
      <c r="C465" s="11" t="s">
        <v>7</v>
      </c>
      <c r="D465" s="11"/>
      <c r="E465" s="11"/>
      <c r="F465" s="12"/>
    </row>
    <row r="466" spans="1:6" x14ac:dyDescent="0.25">
      <c r="A466" s="13" t="s">
        <v>12422</v>
      </c>
      <c r="B466" s="2" t="s">
        <v>3108</v>
      </c>
      <c r="C466" s="2" t="s">
        <v>7</v>
      </c>
      <c r="D466" s="2"/>
      <c r="E466" s="2"/>
      <c r="F466" s="14"/>
    </row>
    <row r="467" spans="1:6" x14ac:dyDescent="0.25">
      <c r="A467" s="8" t="s">
        <v>12423</v>
      </c>
      <c r="B467" s="1" t="s">
        <v>3110</v>
      </c>
      <c r="C467" s="1" t="s">
        <v>7</v>
      </c>
      <c r="D467" s="1"/>
      <c r="E467" s="1"/>
      <c r="F467" s="9"/>
    </row>
    <row r="468" spans="1:6" x14ac:dyDescent="0.25">
      <c r="A468" s="8" t="s">
        <v>12424</v>
      </c>
      <c r="B468" s="1" t="s">
        <v>12425</v>
      </c>
      <c r="C468" s="1" t="s">
        <v>7</v>
      </c>
      <c r="D468" s="1"/>
      <c r="E468" s="1"/>
      <c r="F468" s="9"/>
    </row>
    <row r="469" spans="1:6" x14ac:dyDescent="0.25">
      <c r="A469" s="8" t="s">
        <v>12426</v>
      </c>
      <c r="B469" s="1" t="s">
        <v>12427</v>
      </c>
      <c r="C469" s="1" t="s">
        <v>7</v>
      </c>
      <c r="D469" s="1"/>
      <c r="E469" s="1"/>
      <c r="F469" s="9"/>
    </row>
    <row r="470" spans="1:6" x14ac:dyDescent="0.25">
      <c r="A470" s="8" t="s">
        <v>12428</v>
      </c>
      <c r="B470" s="1" t="s">
        <v>12429</v>
      </c>
      <c r="C470" s="1" t="s">
        <v>4</v>
      </c>
      <c r="D470" s="1"/>
      <c r="E470" s="1"/>
      <c r="F470" s="9"/>
    </row>
    <row r="471" spans="1:6" x14ac:dyDescent="0.25">
      <c r="A471" s="8" t="s">
        <v>12430</v>
      </c>
      <c r="B471" s="1" t="s">
        <v>3118</v>
      </c>
      <c r="C471" s="1" t="s">
        <v>7</v>
      </c>
      <c r="D471" s="1"/>
      <c r="E471" s="1"/>
      <c r="F471" s="9"/>
    </row>
    <row r="472" spans="1:6" x14ac:dyDescent="0.25">
      <c r="A472" s="8" t="s">
        <v>12431</v>
      </c>
      <c r="B472" s="1" t="s">
        <v>3120</v>
      </c>
      <c r="C472" s="1" t="s">
        <v>27</v>
      </c>
      <c r="D472" s="1"/>
      <c r="E472" s="1"/>
      <c r="F472" s="9"/>
    </row>
    <row r="473" spans="1:6" x14ac:dyDescent="0.25">
      <c r="A473" s="8" t="s">
        <v>12432</v>
      </c>
      <c r="B473" s="1" t="s">
        <v>3122</v>
      </c>
      <c r="C473" s="1" t="s">
        <v>27</v>
      </c>
      <c r="D473" s="1"/>
      <c r="E473" s="1"/>
      <c r="F473" s="9"/>
    </row>
    <row r="474" spans="1:6" x14ac:dyDescent="0.25">
      <c r="A474" s="8" t="s">
        <v>12433</v>
      </c>
      <c r="B474" s="1" t="s">
        <v>3124</v>
      </c>
      <c r="C474" s="1" t="s">
        <v>14</v>
      </c>
      <c r="D474" s="1"/>
      <c r="E474" s="1"/>
      <c r="F474" s="9"/>
    </row>
    <row r="475" spans="1:6" x14ac:dyDescent="0.25">
      <c r="A475" s="8" t="s">
        <v>12434</v>
      </c>
      <c r="B475" s="1" t="s">
        <v>3126</v>
      </c>
      <c r="C475" s="1" t="s">
        <v>7</v>
      </c>
      <c r="D475" s="1"/>
      <c r="E475" s="1"/>
      <c r="F475" s="9"/>
    </row>
    <row r="476" spans="1:6" x14ac:dyDescent="0.25">
      <c r="A476" s="8" t="s">
        <v>12435</v>
      </c>
      <c r="B476" s="1" t="s">
        <v>3128</v>
      </c>
      <c r="C476" s="1" t="s">
        <v>7</v>
      </c>
      <c r="D476" s="1"/>
      <c r="E476" s="1"/>
      <c r="F476" s="9"/>
    </row>
    <row r="477" spans="1:6" x14ac:dyDescent="0.25">
      <c r="A477" s="8" t="s">
        <v>12436</v>
      </c>
      <c r="B477" s="1" t="s">
        <v>12437</v>
      </c>
      <c r="C477" s="1" t="s">
        <v>7</v>
      </c>
      <c r="D477" s="1"/>
      <c r="E477" s="1"/>
      <c r="F477" s="9"/>
    </row>
    <row r="478" spans="1:6" x14ac:dyDescent="0.25">
      <c r="A478" s="8" t="s">
        <v>12438</v>
      </c>
      <c r="B478" s="1" t="s">
        <v>12439</v>
      </c>
      <c r="C478" s="1" t="s">
        <v>7</v>
      </c>
      <c r="D478" s="1"/>
      <c r="E478" s="1"/>
      <c r="F478" s="9"/>
    </row>
    <row r="479" spans="1:6" x14ac:dyDescent="0.25">
      <c r="A479" s="8" t="s">
        <v>12440</v>
      </c>
      <c r="B479" s="1" t="s">
        <v>12441</v>
      </c>
      <c r="C479" s="1" t="s">
        <v>7</v>
      </c>
      <c r="D479" s="1"/>
      <c r="E479" s="1"/>
      <c r="F479" s="9"/>
    </row>
    <row r="480" spans="1:6" x14ac:dyDescent="0.25">
      <c r="A480" s="8" t="s">
        <v>12442</v>
      </c>
      <c r="B480" s="1" t="s">
        <v>3136</v>
      </c>
      <c r="C480" s="1" t="s">
        <v>4</v>
      </c>
      <c r="D480" s="1"/>
      <c r="E480" s="1"/>
      <c r="F480" s="9"/>
    </row>
    <row r="481" spans="1:6" x14ac:dyDescent="0.25">
      <c r="A481" s="8" t="s">
        <v>12443</v>
      </c>
      <c r="B481" s="1" t="s">
        <v>12444</v>
      </c>
      <c r="C481" s="1" t="s">
        <v>27</v>
      </c>
      <c r="D481" s="1"/>
      <c r="E481" s="1"/>
      <c r="F481" s="9"/>
    </row>
    <row r="482" spans="1:6" x14ac:dyDescent="0.25">
      <c r="A482" s="8" t="s">
        <v>12445</v>
      </c>
      <c r="B482" s="1" t="s">
        <v>12446</v>
      </c>
      <c r="C482" s="1" t="s">
        <v>7</v>
      </c>
      <c r="D482" s="1"/>
      <c r="E482" s="1"/>
      <c r="F482" s="9"/>
    </row>
    <row r="483" spans="1:6" x14ac:dyDescent="0.25">
      <c r="A483" s="8" t="s">
        <v>12447</v>
      </c>
      <c r="B483" s="1" t="s">
        <v>12448</v>
      </c>
      <c r="C483" s="1" t="s">
        <v>7</v>
      </c>
      <c r="D483" s="1"/>
      <c r="E483" s="1"/>
      <c r="F483" s="9"/>
    </row>
    <row r="484" spans="1:6" x14ac:dyDescent="0.25">
      <c r="A484" s="8" t="s">
        <v>12449</v>
      </c>
      <c r="B484" s="1" t="s">
        <v>12450</v>
      </c>
      <c r="C484" s="1" t="s">
        <v>7</v>
      </c>
      <c r="D484" s="1"/>
      <c r="E484" s="1"/>
      <c r="F484" s="9"/>
    </row>
    <row r="485" spans="1:6" x14ac:dyDescent="0.25">
      <c r="A485" s="8" t="s">
        <v>12451</v>
      </c>
      <c r="B485" s="1" t="s">
        <v>12452</v>
      </c>
      <c r="C485" s="1" t="s">
        <v>14</v>
      </c>
      <c r="D485" s="1"/>
      <c r="E485" s="1"/>
      <c r="F485" s="9"/>
    </row>
    <row r="486" spans="1:6" x14ac:dyDescent="0.25">
      <c r="A486" s="8" t="s">
        <v>12453</v>
      </c>
      <c r="B486" s="1" t="s">
        <v>12454</v>
      </c>
      <c r="C486" s="1" t="s">
        <v>14</v>
      </c>
      <c r="D486" s="1"/>
      <c r="E486" s="1"/>
      <c r="F486" s="9"/>
    </row>
    <row r="487" spans="1:6" x14ac:dyDescent="0.25">
      <c r="A487" s="8" t="s">
        <v>12455</v>
      </c>
      <c r="B487" s="1" t="s">
        <v>12456</v>
      </c>
      <c r="C487" s="1" t="s">
        <v>7</v>
      </c>
      <c r="D487" s="1"/>
      <c r="E487" s="1"/>
      <c r="F487" s="9"/>
    </row>
    <row r="488" spans="1:6" x14ac:dyDescent="0.25">
      <c r="A488" s="8" t="s">
        <v>12457</v>
      </c>
      <c r="B488" s="1" t="s">
        <v>12458</v>
      </c>
      <c r="C488" s="1" t="s">
        <v>7</v>
      </c>
      <c r="D488" s="1"/>
      <c r="E488" s="1"/>
      <c r="F488" s="9"/>
    </row>
    <row r="489" spans="1:6" x14ac:dyDescent="0.25">
      <c r="A489" s="8" t="s">
        <v>12459</v>
      </c>
      <c r="B489" s="1" t="s">
        <v>12460</v>
      </c>
      <c r="C489" s="1" t="s">
        <v>7</v>
      </c>
      <c r="D489" s="1"/>
      <c r="E489" s="1"/>
      <c r="F489" s="9"/>
    </row>
    <row r="490" spans="1:6" x14ac:dyDescent="0.25">
      <c r="A490" s="8" t="s">
        <v>12461</v>
      </c>
      <c r="B490" s="1" t="s">
        <v>3156</v>
      </c>
      <c r="C490" s="1" t="s">
        <v>7</v>
      </c>
      <c r="D490" s="1"/>
      <c r="E490" s="1"/>
      <c r="F490" s="9"/>
    </row>
    <row r="491" spans="1:6" x14ac:dyDescent="0.25">
      <c r="A491" s="8" t="s">
        <v>12462</v>
      </c>
      <c r="B491" s="1" t="s">
        <v>12463</v>
      </c>
      <c r="C491" s="1" t="s">
        <v>7</v>
      </c>
      <c r="D491" s="1"/>
      <c r="E491" s="1"/>
      <c r="F491" s="9"/>
    </row>
    <row r="492" spans="1:6" x14ac:dyDescent="0.25">
      <c r="A492" s="8" t="s">
        <v>12464</v>
      </c>
      <c r="B492" s="1" t="s">
        <v>3160</v>
      </c>
      <c r="C492" s="1" t="s">
        <v>7</v>
      </c>
      <c r="D492" s="1"/>
      <c r="E492" s="1"/>
      <c r="F492" s="9"/>
    </row>
    <row r="493" spans="1:6" x14ac:dyDescent="0.25">
      <c r="A493" s="8" t="s">
        <v>12465</v>
      </c>
      <c r="B493" s="1" t="s">
        <v>12466</v>
      </c>
      <c r="C493" s="1" t="s">
        <v>7</v>
      </c>
      <c r="D493" s="1"/>
      <c r="E493" s="1"/>
      <c r="F493" s="9"/>
    </row>
    <row r="494" spans="1:6" x14ac:dyDescent="0.25">
      <c r="A494" s="8" t="s">
        <v>12467</v>
      </c>
      <c r="B494" s="1" t="s">
        <v>12468</v>
      </c>
      <c r="C494" s="1" t="s">
        <v>27</v>
      </c>
      <c r="D494" s="1"/>
      <c r="E494" s="1"/>
      <c r="F494" s="9"/>
    </row>
    <row r="495" spans="1:6" x14ac:dyDescent="0.25">
      <c r="A495" s="8" t="s">
        <v>12469</v>
      </c>
      <c r="B495" s="1" t="s">
        <v>12470</v>
      </c>
      <c r="C495" s="1" t="s">
        <v>7</v>
      </c>
      <c r="D495" s="1"/>
      <c r="E495" s="1"/>
      <c r="F495" s="9"/>
    </row>
    <row r="496" spans="1:6" x14ac:dyDescent="0.25">
      <c r="A496" s="8" t="s">
        <v>12471</v>
      </c>
      <c r="B496" s="1" t="s">
        <v>12472</v>
      </c>
      <c r="C496" s="1" t="s">
        <v>7</v>
      </c>
      <c r="D496" s="1"/>
      <c r="E496" s="1"/>
      <c r="F496" s="9"/>
    </row>
    <row r="497" spans="1:6" x14ac:dyDescent="0.25">
      <c r="A497" s="8" t="s">
        <v>12473</v>
      </c>
      <c r="B497" s="1" t="s">
        <v>12474</v>
      </c>
      <c r="C497" s="1" t="s">
        <v>27</v>
      </c>
      <c r="D497" s="1"/>
      <c r="E497" s="1"/>
      <c r="F497" s="9"/>
    </row>
    <row r="498" spans="1:6" x14ac:dyDescent="0.25">
      <c r="A498" s="8" t="s">
        <v>12475</v>
      </c>
      <c r="B498" s="1" t="s">
        <v>3172</v>
      </c>
      <c r="C498" s="1" t="s">
        <v>7</v>
      </c>
      <c r="D498" s="1"/>
      <c r="E498" s="1"/>
      <c r="F498" s="9"/>
    </row>
    <row r="499" spans="1:6" x14ac:dyDescent="0.25">
      <c r="A499" s="8" t="s">
        <v>12476</v>
      </c>
      <c r="B499" s="1" t="s">
        <v>12477</v>
      </c>
      <c r="C499" s="1" t="s">
        <v>27</v>
      </c>
      <c r="D499" s="1"/>
      <c r="E499" s="1"/>
      <c r="F499" s="9"/>
    </row>
    <row r="500" spans="1:6" x14ac:dyDescent="0.25">
      <c r="A500" s="8" t="s">
        <v>12478</v>
      </c>
      <c r="B500" s="1" t="s">
        <v>12479</v>
      </c>
      <c r="C500" s="1" t="s">
        <v>4</v>
      </c>
      <c r="D500" s="1"/>
      <c r="E500" s="1"/>
      <c r="F500" s="9"/>
    </row>
    <row r="501" spans="1:6" x14ac:dyDescent="0.25">
      <c r="A501" s="8" t="s">
        <v>12480</v>
      </c>
      <c r="B501" s="1" t="s">
        <v>12481</v>
      </c>
      <c r="C501" s="1" t="s">
        <v>4</v>
      </c>
      <c r="D501" s="1"/>
      <c r="E501" s="1"/>
      <c r="F501" s="9"/>
    </row>
    <row r="502" spans="1:6" x14ac:dyDescent="0.25">
      <c r="A502" s="8" t="s">
        <v>12482</v>
      </c>
      <c r="B502" s="1" t="s">
        <v>12483</v>
      </c>
      <c r="C502" s="1" t="s">
        <v>14</v>
      </c>
      <c r="D502" s="1"/>
      <c r="E502" s="1"/>
      <c r="F502" s="9"/>
    </row>
    <row r="503" spans="1:6" x14ac:dyDescent="0.25">
      <c r="A503" s="8" t="s">
        <v>12484</v>
      </c>
      <c r="B503" s="1" t="s">
        <v>12485</v>
      </c>
      <c r="C503" s="1" t="s">
        <v>7</v>
      </c>
      <c r="D503" s="1"/>
      <c r="E503" s="1"/>
      <c r="F503" s="9"/>
    </row>
    <row r="504" spans="1:6" x14ac:dyDescent="0.25">
      <c r="A504" s="8" t="s">
        <v>12486</v>
      </c>
      <c r="B504" s="1" t="s">
        <v>12487</v>
      </c>
      <c r="C504" s="1" t="s">
        <v>14</v>
      </c>
      <c r="D504" s="1"/>
      <c r="E504" s="1"/>
      <c r="F504" s="9"/>
    </row>
    <row r="505" spans="1:6" x14ac:dyDescent="0.25">
      <c r="A505" s="8" t="s">
        <v>12488</v>
      </c>
      <c r="B505" s="1" t="s">
        <v>12489</v>
      </c>
      <c r="C505" s="1" t="s">
        <v>14</v>
      </c>
      <c r="D505" s="1"/>
      <c r="E505" s="1"/>
      <c r="F505" s="9"/>
    </row>
    <row r="506" spans="1:6" x14ac:dyDescent="0.25">
      <c r="A506" s="8" t="s">
        <v>12490</v>
      </c>
      <c r="B506" s="1" t="s">
        <v>12491</v>
      </c>
      <c r="C506" s="1" t="s">
        <v>27</v>
      </c>
      <c r="D506" s="1"/>
      <c r="E506" s="1"/>
      <c r="F506" s="9"/>
    </row>
    <row r="507" spans="1:6" x14ac:dyDescent="0.25">
      <c r="A507" s="8" t="s">
        <v>12492</v>
      </c>
      <c r="B507" s="1" t="s">
        <v>12493</v>
      </c>
      <c r="C507" s="1" t="s">
        <v>7</v>
      </c>
      <c r="D507" s="1"/>
      <c r="E507" s="1"/>
      <c r="F507" s="9"/>
    </row>
    <row r="508" spans="1:6" x14ac:dyDescent="0.25">
      <c r="A508" s="8" t="s">
        <v>12494</v>
      </c>
      <c r="B508" s="1" t="s">
        <v>12495</v>
      </c>
      <c r="C508" s="1" t="s">
        <v>7</v>
      </c>
      <c r="D508" s="1"/>
      <c r="E508" s="1"/>
      <c r="F508" s="9"/>
    </row>
    <row r="509" spans="1:6" x14ac:dyDescent="0.25">
      <c r="A509" s="8" t="s">
        <v>12496</v>
      </c>
      <c r="B509" s="1" t="s">
        <v>12497</v>
      </c>
      <c r="C509" s="1" t="s">
        <v>7</v>
      </c>
      <c r="D509" s="1"/>
      <c r="E509" s="1"/>
      <c r="F509" s="9"/>
    </row>
    <row r="510" spans="1:6" x14ac:dyDescent="0.25">
      <c r="A510" s="8" t="s">
        <v>12498</v>
      </c>
      <c r="B510" s="1" t="s">
        <v>12499</v>
      </c>
      <c r="C510" s="1" t="s">
        <v>7</v>
      </c>
      <c r="D510" s="1"/>
      <c r="E510" s="1"/>
      <c r="F510" s="9"/>
    </row>
    <row r="511" spans="1:6" x14ac:dyDescent="0.25">
      <c r="A511" s="8" t="s">
        <v>12500</v>
      </c>
      <c r="B511" s="1" t="s">
        <v>12501</v>
      </c>
      <c r="C511" s="1" t="s">
        <v>7</v>
      </c>
      <c r="D511" s="1"/>
      <c r="E511" s="1"/>
      <c r="F511" s="9"/>
    </row>
    <row r="512" spans="1:6" x14ac:dyDescent="0.25">
      <c r="A512" s="8" t="s">
        <v>12502</v>
      </c>
      <c r="B512" s="1" t="s">
        <v>12503</v>
      </c>
      <c r="C512" s="1" t="s">
        <v>7</v>
      </c>
      <c r="D512" s="1"/>
      <c r="E512" s="1"/>
      <c r="F512" s="9"/>
    </row>
    <row r="513" spans="1:6" x14ac:dyDescent="0.25">
      <c r="A513" s="8" t="s">
        <v>12504</v>
      </c>
      <c r="B513" s="1" t="s">
        <v>12505</v>
      </c>
      <c r="C513" s="1" t="s">
        <v>27</v>
      </c>
      <c r="D513" s="1"/>
      <c r="E513" s="1"/>
      <c r="F513" s="9"/>
    </row>
    <row r="514" spans="1:6" x14ac:dyDescent="0.25">
      <c r="A514" s="8" t="s">
        <v>12506</v>
      </c>
      <c r="B514" s="1" t="s">
        <v>12507</v>
      </c>
      <c r="C514" s="1" t="s">
        <v>7</v>
      </c>
      <c r="D514" s="1"/>
      <c r="E514" s="1"/>
      <c r="F514" s="9"/>
    </row>
    <row r="515" spans="1:6" x14ac:dyDescent="0.25">
      <c r="A515" s="8" t="s">
        <v>12508</v>
      </c>
      <c r="B515" s="1" t="s">
        <v>12509</v>
      </c>
      <c r="C515" s="1" t="s">
        <v>7</v>
      </c>
      <c r="D515" s="1"/>
      <c r="E515" s="1"/>
      <c r="F515" s="9"/>
    </row>
    <row r="516" spans="1:6" x14ac:dyDescent="0.25">
      <c r="A516" s="8" t="s">
        <v>12510</v>
      </c>
      <c r="B516" s="1" t="s">
        <v>12511</v>
      </c>
      <c r="C516" s="1" t="s">
        <v>7</v>
      </c>
      <c r="D516" s="1"/>
      <c r="E516" s="1"/>
      <c r="F516" s="9"/>
    </row>
    <row r="517" spans="1:6" x14ac:dyDescent="0.25">
      <c r="A517" s="8" t="s">
        <v>12512</v>
      </c>
      <c r="B517" s="1" t="s">
        <v>12513</v>
      </c>
      <c r="C517" s="1" t="s">
        <v>7</v>
      </c>
      <c r="D517" s="1"/>
      <c r="E517" s="1"/>
      <c r="F517" s="9"/>
    </row>
    <row r="518" spans="1:6" x14ac:dyDescent="0.25">
      <c r="A518" s="8" t="s">
        <v>12514</v>
      </c>
      <c r="B518" s="1" t="s">
        <v>12515</v>
      </c>
      <c r="C518" s="1" t="s">
        <v>7</v>
      </c>
      <c r="D518" s="1"/>
      <c r="E518" s="1"/>
      <c r="F518" s="9"/>
    </row>
    <row r="519" spans="1:6" x14ac:dyDescent="0.25">
      <c r="A519" s="8" t="s">
        <v>12516</v>
      </c>
      <c r="B519" s="1" t="s">
        <v>12517</v>
      </c>
      <c r="C519" s="1" t="s">
        <v>7</v>
      </c>
      <c r="D519" s="1"/>
      <c r="E519" s="1"/>
      <c r="F519" s="9"/>
    </row>
    <row r="520" spans="1:6" x14ac:dyDescent="0.25">
      <c r="A520" s="8" t="s">
        <v>12518</v>
      </c>
      <c r="B520" s="1" t="s">
        <v>12519</v>
      </c>
      <c r="C520" s="1" t="s">
        <v>7</v>
      </c>
      <c r="D520" s="1"/>
      <c r="E520" s="1"/>
      <c r="F520" s="9"/>
    </row>
    <row r="521" spans="1:6" x14ac:dyDescent="0.25">
      <c r="A521" s="8" t="s">
        <v>12520</v>
      </c>
      <c r="B521" s="1" t="s">
        <v>12521</v>
      </c>
      <c r="C521" s="1" t="s">
        <v>27</v>
      </c>
      <c r="D521" s="1"/>
      <c r="E521" s="1"/>
      <c r="F521" s="9"/>
    </row>
    <row r="522" spans="1:6" x14ac:dyDescent="0.25">
      <c r="A522" s="8" t="s">
        <v>12522</v>
      </c>
      <c r="B522" s="1" t="s">
        <v>12523</v>
      </c>
      <c r="C522" s="1" t="s">
        <v>7</v>
      </c>
      <c r="D522" s="1"/>
      <c r="E522" s="1"/>
      <c r="F522" s="9"/>
    </row>
    <row r="523" spans="1:6" x14ac:dyDescent="0.25">
      <c r="A523" s="8" t="s">
        <v>12524</v>
      </c>
      <c r="B523" s="1" t="s">
        <v>3222</v>
      </c>
      <c r="C523" s="1" t="s">
        <v>7</v>
      </c>
      <c r="D523" s="1"/>
      <c r="E523" s="1"/>
      <c r="F523" s="9"/>
    </row>
    <row r="524" spans="1:6" x14ac:dyDescent="0.25">
      <c r="A524" s="8" t="s">
        <v>12525</v>
      </c>
      <c r="B524" s="1" t="s">
        <v>12526</v>
      </c>
      <c r="C524" s="1" t="s">
        <v>27</v>
      </c>
      <c r="D524" s="1"/>
      <c r="E524" s="1"/>
      <c r="F524" s="9"/>
    </row>
    <row r="525" spans="1:6" x14ac:dyDescent="0.25">
      <c r="A525" s="8" t="s">
        <v>12527</v>
      </c>
      <c r="B525" s="1" t="s">
        <v>12528</v>
      </c>
      <c r="C525" s="1" t="s">
        <v>7</v>
      </c>
      <c r="D525" s="1"/>
      <c r="E525" s="1"/>
      <c r="F525" s="9"/>
    </row>
    <row r="526" spans="1:6" x14ac:dyDescent="0.25">
      <c r="A526" s="8" t="s">
        <v>12529</v>
      </c>
      <c r="B526" s="1" t="s">
        <v>12530</v>
      </c>
      <c r="C526" s="1" t="s">
        <v>7</v>
      </c>
      <c r="D526" s="1"/>
      <c r="E526" s="1"/>
      <c r="F526" s="9"/>
    </row>
    <row r="527" spans="1:6" x14ac:dyDescent="0.25">
      <c r="A527" s="8" t="s">
        <v>12531</v>
      </c>
      <c r="B527" s="1" t="s">
        <v>12532</v>
      </c>
      <c r="C527" s="1" t="s">
        <v>7</v>
      </c>
      <c r="D527" s="1"/>
      <c r="E527" s="1"/>
      <c r="F527" s="9"/>
    </row>
    <row r="528" spans="1:6" x14ac:dyDescent="0.25">
      <c r="A528" s="8" t="s">
        <v>12533</v>
      </c>
      <c r="B528" s="1" t="s">
        <v>12534</v>
      </c>
      <c r="C528" s="1" t="s">
        <v>7</v>
      </c>
      <c r="D528" s="1"/>
      <c r="E528" s="1"/>
      <c r="F528" s="9"/>
    </row>
    <row r="529" spans="1:6" x14ac:dyDescent="0.25">
      <c r="A529" s="8" t="s">
        <v>12535</v>
      </c>
      <c r="B529" s="1" t="s">
        <v>12536</v>
      </c>
      <c r="C529" s="1" t="s">
        <v>27</v>
      </c>
      <c r="D529" s="1"/>
      <c r="E529" s="1"/>
      <c r="F529" s="9"/>
    </row>
    <row r="530" spans="1:6" x14ac:dyDescent="0.25">
      <c r="A530" s="8" t="s">
        <v>12537</v>
      </c>
      <c r="B530" s="1" t="s">
        <v>12538</v>
      </c>
      <c r="C530" s="1" t="s">
        <v>27</v>
      </c>
      <c r="D530" s="1"/>
      <c r="E530" s="1"/>
      <c r="F530" s="9"/>
    </row>
    <row r="531" spans="1:6" x14ac:dyDescent="0.25">
      <c r="A531" s="8" t="s">
        <v>12539</v>
      </c>
      <c r="B531" s="1" t="s">
        <v>12540</v>
      </c>
      <c r="C531" s="1" t="s">
        <v>27</v>
      </c>
      <c r="D531" s="1"/>
      <c r="E531" s="1"/>
      <c r="F531" s="9"/>
    </row>
    <row r="532" spans="1:6" x14ac:dyDescent="0.25">
      <c r="A532" s="8" t="s">
        <v>12541</v>
      </c>
      <c r="B532" s="1" t="s">
        <v>12542</v>
      </c>
      <c r="C532" s="1" t="s">
        <v>14</v>
      </c>
      <c r="D532" s="1"/>
      <c r="E532" s="1"/>
      <c r="F532" s="9"/>
    </row>
    <row r="533" spans="1:6" x14ac:dyDescent="0.25">
      <c r="A533" s="8" t="s">
        <v>12543</v>
      </c>
      <c r="B533" s="1" t="s">
        <v>12544</v>
      </c>
      <c r="C533" s="1" t="s">
        <v>14</v>
      </c>
      <c r="D533" s="1"/>
      <c r="E533" s="1"/>
      <c r="F533" s="9"/>
    </row>
    <row r="534" spans="1:6" x14ac:dyDescent="0.25">
      <c r="A534" s="8" t="s">
        <v>12545</v>
      </c>
      <c r="B534" s="1" t="s">
        <v>12546</v>
      </c>
      <c r="C534" s="1" t="s">
        <v>7</v>
      </c>
      <c r="D534" s="1"/>
      <c r="E534" s="1"/>
      <c r="F534" s="9"/>
    </row>
    <row r="535" spans="1:6" x14ac:dyDescent="0.25">
      <c r="A535" s="8" t="s">
        <v>12547</v>
      </c>
      <c r="B535" s="1" t="s">
        <v>12548</v>
      </c>
      <c r="C535" s="1" t="s">
        <v>7</v>
      </c>
      <c r="D535" s="1"/>
      <c r="E535" s="1"/>
      <c r="F535" s="9"/>
    </row>
    <row r="536" spans="1:6" x14ac:dyDescent="0.25">
      <c r="A536" s="8" t="s">
        <v>12549</v>
      </c>
      <c r="B536" s="1" t="s">
        <v>12550</v>
      </c>
      <c r="C536" s="1" t="s">
        <v>7</v>
      </c>
      <c r="D536" s="1"/>
      <c r="E536" s="1"/>
      <c r="F536" s="9"/>
    </row>
    <row r="537" spans="1:6" x14ac:dyDescent="0.25">
      <c r="A537" s="8" t="s">
        <v>12551</v>
      </c>
      <c r="B537" s="1" t="s">
        <v>12552</v>
      </c>
      <c r="C537" s="1" t="s">
        <v>7</v>
      </c>
      <c r="D537" s="1"/>
      <c r="E537" s="1"/>
      <c r="F537" s="9"/>
    </row>
    <row r="538" spans="1:6" x14ac:dyDescent="0.25">
      <c r="A538" s="8" t="s">
        <v>12553</v>
      </c>
      <c r="B538" s="1" t="s">
        <v>3252</v>
      </c>
      <c r="C538" s="1" t="s">
        <v>14</v>
      </c>
      <c r="D538" s="1"/>
      <c r="E538" s="1"/>
      <c r="F538" s="9"/>
    </row>
    <row r="539" spans="1:6" x14ac:dyDescent="0.25">
      <c r="A539" s="8" t="s">
        <v>12554</v>
      </c>
      <c r="B539" s="1" t="s">
        <v>3254</v>
      </c>
      <c r="C539" s="1" t="s">
        <v>7</v>
      </c>
      <c r="D539" s="1"/>
      <c r="E539" s="1"/>
      <c r="F539" s="9"/>
    </row>
    <row r="540" spans="1:6" x14ac:dyDescent="0.25">
      <c r="A540" s="8" t="s">
        <v>12555</v>
      </c>
      <c r="B540" s="1" t="s">
        <v>12556</v>
      </c>
      <c r="C540" s="1" t="s">
        <v>27</v>
      </c>
      <c r="D540" s="1"/>
      <c r="E540" s="1"/>
      <c r="F540" s="9"/>
    </row>
    <row r="541" spans="1:6" x14ac:dyDescent="0.25">
      <c r="A541" s="8" t="s">
        <v>12557</v>
      </c>
      <c r="B541" s="1" t="s">
        <v>12558</v>
      </c>
      <c r="C541" s="1" t="s">
        <v>7</v>
      </c>
      <c r="D541" s="1"/>
      <c r="E541" s="1"/>
      <c r="F541" s="9"/>
    </row>
    <row r="542" spans="1:6" x14ac:dyDescent="0.25">
      <c r="A542" s="8" t="s">
        <v>12559</v>
      </c>
      <c r="B542" s="1" t="s">
        <v>12560</v>
      </c>
      <c r="C542" s="1" t="s">
        <v>14</v>
      </c>
      <c r="D542" s="1"/>
      <c r="E542" s="1"/>
      <c r="F542" s="9"/>
    </row>
    <row r="543" spans="1:6" x14ac:dyDescent="0.25">
      <c r="A543" s="8" t="s">
        <v>12561</v>
      </c>
      <c r="B543" s="1" t="s">
        <v>12562</v>
      </c>
      <c r="C543" s="1" t="s">
        <v>7</v>
      </c>
      <c r="D543" s="1"/>
      <c r="E543" s="1"/>
      <c r="F543" s="9"/>
    </row>
    <row r="544" spans="1:6" x14ac:dyDescent="0.25">
      <c r="A544" s="8" t="s">
        <v>12563</v>
      </c>
      <c r="B544" s="1" t="s">
        <v>12564</v>
      </c>
      <c r="C544" s="1" t="s">
        <v>27</v>
      </c>
      <c r="D544" s="1"/>
      <c r="E544" s="1"/>
      <c r="F544" s="9"/>
    </row>
    <row r="545" spans="1:6" x14ac:dyDescent="0.25">
      <c r="A545" s="8" t="s">
        <v>12565</v>
      </c>
      <c r="B545" s="1" t="s">
        <v>12566</v>
      </c>
      <c r="C545" s="1" t="s">
        <v>7</v>
      </c>
      <c r="D545" s="1"/>
      <c r="E545" s="1"/>
      <c r="F545" s="9"/>
    </row>
    <row r="546" spans="1:6" x14ac:dyDescent="0.25">
      <c r="A546" s="8" t="s">
        <v>12567</v>
      </c>
      <c r="B546" s="1" t="s">
        <v>12568</v>
      </c>
      <c r="C546" s="1" t="s">
        <v>27</v>
      </c>
      <c r="D546" s="1"/>
      <c r="E546" s="1"/>
      <c r="F546" s="9"/>
    </row>
    <row r="547" spans="1:6" x14ac:dyDescent="0.25">
      <c r="A547" s="8" t="s">
        <v>12569</v>
      </c>
      <c r="B547" s="1" t="s">
        <v>12570</v>
      </c>
      <c r="C547" s="1" t="s">
        <v>27</v>
      </c>
      <c r="D547" s="1"/>
      <c r="E547" s="1"/>
      <c r="F547" s="9"/>
    </row>
    <row r="548" spans="1:6" x14ac:dyDescent="0.25">
      <c r="A548" s="8" t="s">
        <v>12571</v>
      </c>
      <c r="B548" s="1" t="s">
        <v>12572</v>
      </c>
      <c r="C548" s="1" t="s">
        <v>4</v>
      </c>
      <c r="D548" s="1"/>
      <c r="E548" s="1"/>
      <c r="F548" s="9"/>
    </row>
    <row r="549" spans="1:6" x14ac:dyDescent="0.25">
      <c r="A549" s="8" t="s">
        <v>12573</v>
      </c>
      <c r="B549" s="1" t="s">
        <v>12574</v>
      </c>
      <c r="C549" s="1" t="s">
        <v>4</v>
      </c>
      <c r="D549" s="1"/>
      <c r="E549" s="1"/>
      <c r="F549" s="9"/>
    </row>
    <row r="550" spans="1:6" x14ac:dyDescent="0.25">
      <c r="A550" s="8" t="s">
        <v>12575</v>
      </c>
      <c r="B550" s="1" t="s">
        <v>12576</v>
      </c>
      <c r="C550" s="1" t="s">
        <v>7</v>
      </c>
      <c r="D550" s="1"/>
      <c r="E550" s="1"/>
      <c r="F550" s="9"/>
    </row>
    <row r="551" spans="1:6" x14ac:dyDescent="0.25">
      <c r="A551" s="8" t="s">
        <v>12577</v>
      </c>
      <c r="B551" s="1" t="s">
        <v>12578</v>
      </c>
      <c r="C551" s="1" t="s">
        <v>7</v>
      </c>
      <c r="D551" s="1"/>
      <c r="E551" s="1"/>
      <c r="F551" s="9"/>
    </row>
    <row r="552" spans="1:6" x14ac:dyDescent="0.25">
      <c r="A552" s="8" t="s">
        <v>12579</v>
      </c>
      <c r="B552" s="1" t="s">
        <v>12580</v>
      </c>
      <c r="C552" s="1" t="s">
        <v>7</v>
      </c>
      <c r="D552" s="1"/>
      <c r="E552" s="1"/>
      <c r="F552" s="9"/>
    </row>
    <row r="553" spans="1:6" x14ac:dyDescent="0.25">
      <c r="A553" s="8" t="s">
        <v>12581</v>
      </c>
      <c r="B553" s="1" t="s">
        <v>12582</v>
      </c>
      <c r="C553" s="1" t="s">
        <v>7</v>
      </c>
      <c r="D553" s="1"/>
      <c r="E553" s="1"/>
      <c r="F553" s="9"/>
    </row>
    <row r="554" spans="1:6" x14ac:dyDescent="0.25">
      <c r="A554" s="8" t="s">
        <v>12583</v>
      </c>
      <c r="B554" s="1" t="s">
        <v>12584</v>
      </c>
      <c r="C554" s="1" t="s">
        <v>7</v>
      </c>
      <c r="D554" s="1"/>
      <c r="E554" s="1"/>
      <c r="F554" s="9"/>
    </row>
    <row r="555" spans="1:6" x14ac:dyDescent="0.25">
      <c r="A555" s="8" t="s">
        <v>12585</v>
      </c>
      <c r="B555" s="1" t="s">
        <v>12586</v>
      </c>
      <c r="C555" s="1" t="s">
        <v>7</v>
      </c>
      <c r="D555" s="1"/>
      <c r="E555" s="1"/>
      <c r="F555" s="9"/>
    </row>
    <row r="556" spans="1:6" x14ac:dyDescent="0.25">
      <c r="A556" s="8" t="s">
        <v>12587</v>
      </c>
      <c r="B556" s="1" t="s">
        <v>12588</v>
      </c>
      <c r="C556" s="1" t="s">
        <v>27</v>
      </c>
      <c r="D556" s="1"/>
      <c r="E556" s="1"/>
      <c r="F556" s="9"/>
    </row>
    <row r="557" spans="1:6" x14ac:dyDescent="0.25">
      <c r="A557" s="8" t="s">
        <v>12589</v>
      </c>
      <c r="B557" s="1" t="s">
        <v>12590</v>
      </c>
      <c r="C557" s="1" t="s">
        <v>27</v>
      </c>
      <c r="D557" s="1"/>
      <c r="E557" s="1"/>
      <c r="F557" s="9"/>
    </row>
    <row r="558" spans="1:6" x14ac:dyDescent="0.25">
      <c r="A558" s="8" t="s">
        <v>12591</v>
      </c>
      <c r="B558" s="1" t="s">
        <v>12592</v>
      </c>
      <c r="C558" s="1" t="s">
        <v>27</v>
      </c>
      <c r="D558" s="1"/>
      <c r="E558" s="1"/>
      <c r="F558" s="9"/>
    </row>
    <row r="559" spans="1:6" x14ac:dyDescent="0.25">
      <c r="A559" s="8" t="s">
        <v>12593</v>
      </c>
      <c r="B559" s="1" t="s">
        <v>12594</v>
      </c>
      <c r="C559" s="1" t="s">
        <v>14</v>
      </c>
      <c r="D559" s="1"/>
      <c r="E559" s="1"/>
      <c r="F559" s="9"/>
    </row>
    <row r="560" spans="1:6" x14ac:dyDescent="0.25">
      <c r="A560" s="8" t="s">
        <v>12595</v>
      </c>
      <c r="B560" s="1" t="s">
        <v>12596</v>
      </c>
      <c r="C560" s="1" t="s">
        <v>27</v>
      </c>
      <c r="D560" s="1"/>
      <c r="E560" s="1"/>
      <c r="F560" s="9"/>
    </row>
    <row r="561" spans="1:6" x14ac:dyDescent="0.25">
      <c r="A561" s="8" t="s">
        <v>12597</v>
      </c>
      <c r="B561" s="1" t="s">
        <v>12598</v>
      </c>
      <c r="C561" s="1" t="s">
        <v>4</v>
      </c>
      <c r="D561" s="1"/>
      <c r="E561" s="1"/>
      <c r="F561" s="9"/>
    </row>
    <row r="562" spans="1:6" x14ac:dyDescent="0.25">
      <c r="A562" s="8" t="s">
        <v>12599</v>
      </c>
      <c r="B562" s="1" t="s">
        <v>12600</v>
      </c>
      <c r="C562" s="1" t="s">
        <v>4</v>
      </c>
      <c r="D562" s="1"/>
      <c r="E562" s="1"/>
      <c r="F562" s="9"/>
    </row>
    <row r="563" spans="1:6" x14ac:dyDescent="0.25">
      <c r="A563" s="8" t="s">
        <v>12601</v>
      </c>
      <c r="B563" s="1" t="s">
        <v>12602</v>
      </c>
      <c r="C563" s="1" t="s">
        <v>27</v>
      </c>
      <c r="D563" s="1"/>
      <c r="E563" s="1"/>
      <c r="F563" s="9"/>
    </row>
    <row r="564" spans="1:6" x14ac:dyDescent="0.25">
      <c r="A564" s="8" t="s">
        <v>12603</v>
      </c>
      <c r="B564" s="1" t="s">
        <v>12604</v>
      </c>
      <c r="C564" s="1" t="s">
        <v>7</v>
      </c>
      <c r="D564" s="1"/>
      <c r="E564" s="1"/>
      <c r="F564" s="9"/>
    </row>
    <row r="565" spans="1:6" x14ac:dyDescent="0.25">
      <c r="A565" s="8" t="s">
        <v>12605</v>
      </c>
      <c r="B565" s="1" t="s">
        <v>3306</v>
      </c>
      <c r="C565" s="1" t="s">
        <v>27</v>
      </c>
      <c r="D565" s="1"/>
      <c r="E565" s="1"/>
      <c r="F565" s="9"/>
    </row>
    <row r="566" spans="1:6" x14ac:dyDescent="0.25">
      <c r="A566" s="8" t="s">
        <v>12606</v>
      </c>
      <c r="B566" s="1" t="s">
        <v>3308</v>
      </c>
      <c r="C566" s="1" t="s">
        <v>7</v>
      </c>
      <c r="D566" s="1"/>
      <c r="E566" s="1"/>
      <c r="F566" s="9"/>
    </row>
    <row r="567" spans="1:6" x14ac:dyDescent="0.25">
      <c r="A567" s="8" t="s">
        <v>12607</v>
      </c>
      <c r="B567" s="1" t="s">
        <v>12608</v>
      </c>
      <c r="C567" s="1" t="s">
        <v>7</v>
      </c>
      <c r="D567" s="1"/>
      <c r="E567" s="1"/>
      <c r="F567" s="9"/>
    </row>
    <row r="568" spans="1:6" x14ac:dyDescent="0.25">
      <c r="A568" s="8" t="s">
        <v>12609</v>
      </c>
      <c r="B568" s="1" t="s">
        <v>12610</v>
      </c>
      <c r="C568" s="1" t="s">
        <v>7</v>
      </c>
      <c r="D568" s="1"/>
      <c r="E568" s="1"/>
      <c r="F568" s="9"/>
    </row>
    <row r="569" spans="1:6" x14ac:dyDescent="0.25">
      <c r="A569" s="8" t="s">
        <v>12611</v>
      </c>
      <c r="B569" s="1" t="s">
        <v>12612</v>
      </c>
      <c r="C569" s="1" t="s">
        <v>7</v>
      </c>
      <c r="D569" s="1"/>
      <c r="E569" s="1"/>
      <c r="F569" s="9"/>
    </row>
    <row r="570" spans="1:6" x14ac:dyDescent="0.25">
      <c r="A570" s="8" t="s">
        <v>12613</v>
      </c>
      <c r="B570" s="1" t="s">
        <v>12614</v>
      </c>
      <c r="C570" s="1" t="s">
        <v>7</v>
      </c>
      <c r="D570" s="1"/>
      <c r="E570" s="1"/>
      <c r="F570" s="9"/>
    </row>
    <row r="571" spans="1:6" x14ac:dyDescent="0.25">
      <c r="A571" s="8" t="s">
        <v>12615</v>
      </c>
      <c r="B571" s="1" t="s">
        <v>12616</v>
      </c>
      <c r="C571" s="1" t="s">
        <v>7</v>
      </c>
      <c r="D571" s="1"/>
      <c r="E571" s="1"/>
      <c r="F571" s="9"/>
    </row>
    <row r="572" spans="1:6" x14ac:dyDescent="0.25">
      <c r="A572" s="8" t="s">
        <v>12617</v>
      </c>
      <c r="B572" s="1" t="s">
        <v>12618</v>
      </c>
      <c r="C572" s="1" t="s">
        <v>7</v>
      </c>
      <c r="D572" s="1"/>
      <c r="E572" s="1"/>
      <c r="F572" s="9"/>
    </row>
    <row r="573" spans="1:6" x14ac:dyDescent="0.25">
      <c r="A573" s="8" t="s">
        <v>12619</v>
      </c>
      <c r="B573" s="1" t="s">
        <v>12620</v>
      </c>
      <c r="C573" s="1" t="s">
        <v>7</v>
      </c>
      <c r="D573" s="1"/>
      <c r="E573" s="1"/>
      <c r="F573" s="9"/>
    </row>
    <row r="574" spans="1:6" x14ac:dyDescent="0.25">
      <c r="A574" s="8" t="s">
        <v>12621</v>
      </c>
      <c r="B574" s="1" t="s">
        <v>12622</v>
      </c>
      <c r="C574" s="1" t="s">
        <v>7</v>
      </c>
      <c r="D574" s="1"/>
      <c r="E574" s="1"/>
      <c r="F574" s="9"/>
    </row>
    <row r="575" spans="1:6" x14ac:dyDescent="0.25">
      <c r="A575" s="8" t="s">
        <v>12623</v>
      </c>
      <c r="B575" s="1" t="s">
        <v>12624</v>
      </c>
      <c r="C575" s="1" t="s">
        <v>7</v>
      </c>
      <c r="D575" s="1"/>
      <c r="E575" s="1"/>
      <c r="F575" s="9"/>
    </row>
    <row r="576" spans="1:6" x14ac:dyDescent="0.25">
      <c r="A576" s="8" t="s">
        <v>12625</v>
      </c>
      <c r="B576" s="1" t="s">
        <v>12626</v>
      </c>
      <c r="C576" s="1" t="s">
        <v>7</v>
      </c>
      <c r="D576" s="1"/>
      <c r="E576" s="1"/>
      <c r="F576" s="9"/>
    </row>
    <row r="577" spans="1:6" x14ac:dyDescent="0.25">
      <c r="A577" s="8" t="s">
        <v>12627</v>
      </c>
      <c r="B577" s="1" t="s">
        <v>12628</v>
      </c>
      <c r="C577" s="1" t="s">
        <v>27</v>
      </c>
      <c r="D577" s="1"/>
      <c r="E577" s="1"/>
      <c r="F577" s="9"/>
    </row>
    <row r="578" spans="1:6" x14ac:dyDescent="0.25">
      <c r="A578" s="8" t="s">
        <v>12629</v>
      </c>
      <c r="B578" s="1" t="s">
        <v>12630</v>
      </c>
      <c r="C578" s="1" t="s">
        <v>7</v>
      </c>
      <c r="D578" s="1"/>
      <c r="E578" s="1"/>
      <c r="F578" s="9"/>
    </row>
    <row r="579" spans="1:6" x14ac:dyDescent="0.25">
      <c r="A579" s="8" t="s">
        <v>12631</v>
      </c>
      <c r="B579" s="1" t="s">
        <v>12632</v>
      </c>
      <c r="C579" s="1" t="s">
        <v>7</v>
      </c>
      <c r="D579" s="1"/>
      <c r="E579" s="1"/>
      <c r="F579" s="9"/>
    </row>
    <row r="580" spans="1:6" x14ac:dyDescent="0.25">
      <c r="A580" s="8" t="s">
        <v>12633</v>
      </c>
      <c r="B580" s="1" t="s">
        <v>12634</v>
      </c>
      <c r="C580" s="1" t="s">
        <v>7</v>
      </c>
      <c r="D580" s="1"/>
      <c r="E580" s="1"/>
      <c r="F580" s="9"/>
    </row>
    <row r="581" spans="1:6" x14ac:dyDescent="0.25">
      <c r="A581" s="8" t="s">
        <v>12635</v>
      </c>
      <c r="B581" s="1" t="s">
        <v>12636</v>
      </c>
      <c r="C581" s="1" t="s">
        <v>7</v>
      </c>
      <c r="D581" s="1"/>
      <c r="E581" s="1"/>
      <c r="F581" s="9"/>
    </row>
    <row r="582" spans="1:6" x14ac:dyDescent="0.25">
      <c r="A582" s="8" t="s">
        <v>12637</v>
      </c>
      <c r="B582" s="1" t="s">
        <v>12638</v>
      </c>
      <c r="C582" s="1" t="s">
        <v>7</v>
      </c>
      <c r="D582" s="1"/>
      <c r="E582" s="1"/>
      <c r="F582" s="9"/>
    </row>
    <row r="583" spans="1:6" x14ac:dyDescent="0.25">
      <c r="A583" s="8" t="s">
        <v>12639</v>
      </c>
      <c r="B583" s="1" t="s">
        <v>12640</v>
      </c>
      <c r="C583" s="1" t="s">
        <v>7</v>
      </c>
      <c r="D583" s="1"/>
      <c r="E583" s="1"/>
      <c r="F583" s="9"/>
    </row>
    <row r="584" spans="1:6" x14ac:dyDescent="0.25">
      <c r="A584" s="8" t="s">
        <v>12641</v>
      </c>
      <c r="B584" s="1" t="s">
        <v>12642</v>
      </c>
      <c r="C584" s="1" t="s">
        <v>7</v>
      </c>
      <c r="D584" s="1"/>
      <c r="E584" s="1"/>
      <c r="F584" s="9"/>
    </row>
    <row r="585" spans="1:6" x14ac:dyDescent="0.25">
      <c r="A585" s="8" t="s">
        <v>12643</v>
      </c>
      <c r="B585" s="1" t="s">
        <v>12644</v>
      </c>
      <c r="C585" s="1" t="s">
        <v>27</v>
      </c>
      <c r="D585" s="1"/>
      <c r="E585" s="1"/>
      <c r="F585" s="9"/>
    </row>
    <row r="586" spans="1:6" x14ac:dyDescent="0.25">
      <c r="A586" s="8" t="s">
        <v>12645</v>
      </c>
      <c r="B586" s="1" t="s">
        <v>12646</v>
      </c>
      <c r="C586" s="1" t="s">
        <v>4</v>
      </c>
      <c r="D586" s="1"/>
      <c r="E586" s="1"/>
      <c r="F586" s="9"/>
    </row>
    <row r="587" spans="1:6" x14ac:dyDescent="0.25">
      <c r="A587" s="8" t="s">
        <v>12647</v>
      </c>
      <c r="B587" s="1" t="s">
        <v>12648</v>
      </c>
      <c r="C587" s="1" t="s">
        <v>4</v>
      </c>
      <c r="D587" s="1"/>
      <c r="E587" s="1"/>
      <c r="F587" s="9"/>
    </row>
    <row r="588" spans="1:6" x14ac:dyDescent="0.25">
      <c r="A588" s="8" t="s">
        <v>12649</v>
      </c>
      <c r="B588" s="1" t="s">
        <v>12650</v>
      </c>
      <c r="C588" s="1" t="s">
        <v>4</v>
      </c>
      <c r="D588" s="1"/>
      <c r="E588" s="1"/>
      <c r="F588" s="9"/>
    </row>
    <row r="589" spans="1:6" x14ac:dyDescent="0.25">
      <c r="A589" s="8" t="s">
        <v>12651</v>
      </c>
      <c r="B589" s="1" t="s">
        <v>12652</v>
      </c>
      <c r="C589" s="1" t="s">
        <v>7</v>
      </c>
      <c r="D589" s="1"/>
      <c r="E589" s="1"/>
      <c r="F589" s="9"/>
    </row>
    <row r="590" spans="1:6" x14ac:dyDescent="0.25">
      <c r="A590" s="8" t="s">
        <v>12653</v>
      </c>
      <c r="B590" s="1" t="s">
        <v>12654</v>
      </c>
      <c r="C590" s="1" t="s">
        <v>27</v>
      </c>
      <c r="D590" s="1"/>
      <c r="E590" s="1"/>
      <c r="F590" s="9"/>
    </row>
    <row r="591" spans="1:6" x14ac:dyDescent="0.25">
      <c r="A591" s="8" t="s">
        <v>12655</v>
      </c>
      <c r="B591" s="1" t="s">
        <v>12656</v>
      </c>
      <c r="C591" s="1" t="s">
        <v>27</v>
      </c>
      <c r="D591" s="1"/>
      <c r="E591" s="1"/>
      <c r="F591" s="9"/>
    </row>
    <row r="592" spans="1:6" x14ac:dyDescent="0.25">
      <c r="A592" s="8" t="s">
        <v>12657</v>
      </c>
      <c r="B592" s="1" t="s">
        <v>12658</v>
      </c>
      <c r="C592" s="1" t="s">
        <v>27</v>
      </c>
      <c r="D592" s="1"/>
      <c r="E592" s="1"/>
      <c r="F592" s="9"/>
    </row>
    <row r="593" spans="1:6" x14ac:dyDescent="0.25">
      <c r="A593" s="8" t="s">
        <v>12659</v>
      </c>
      <c r="B593" s="1" t="s">
        <v>12660</v>
      </c>
      <c r="C593" s="1" t="s">
        <v>7</v>
      </c>
      <c r="D593" s="1"/>
      <c r="E593" s="1"/>
      <c r="F593" s="9"/>
    </row>
    <row r="594" spans="1:6" x14ac:dyDescent="0.25">
      <c r="A594" s="8" t="s">
        <v>12661</v>
      </c>
      <c r="B594" s="1" t="s">
        <v>12662</v>
      </c>
      <c r="C594" s="1" t="s">
        <v>7</v>
      </c>
      <c r="D594" s="1"/>
      <c r="E594" s="1"/>
      <c r="F594" s="9"/>
    </row>
    <row r="595" spans="1:6" x14ac:dyDescent="0.25">
      <c r="A595" s="8" t="s">
        <v>12663</v>
      </c>
      <c r="B595" s="1" t="s">
        <v>12664</v>
      </c>
      <c r="C595" s="1" t="s">
        <v>14</v>
      </c>
      <c r="D595" s="1"/>
      <c r="E595" s="1"/>
      <c r="F595" s="9"/>
    </row>
    <row r="596" spans="1:6" x14ac:dyDescent="0.25">
      <c r="A596" s="8" t="s">
        <v>12665</v>
      </c>
      <c r="B596" s="1" t="s">
        <v>12666</v>
      </c>
      <c r="C596" s="1" t="s">
        <v>7</v>
      </c>
      <c r="D596" s="1"/>
      <c r="E596" s="1"/>
      <c r="F596" s="9"/>
    </row>
    <row r="597" spans="1:6" x14ac:dyDescent="0.25">
      <c r="A597" s="8" t="s">
        <v>12667</v>
      </c>
      <c r="B597" s="1" t="s">
        <v>12668</v>
      </c>
      <c r="C597" s="1" t="s">
        <v>7</v>
      </c>
      <c r="D597" s="1"/>
      <c r="E597" s="1"/>
      <c r="F597" s="9"/>
    </row>
    <row r="598" spans="1:6" x14ac:dyDescent="0.25">
      <c r="A598" s="8" t="s">
        <v>12669</v>
      </c>
      <c r="B598" s="1" t="s">
        <v>12670</v>
      </c>
      <c r="C598" s="1" t="s">
        <v>14</v>
      </c>
      <c r="D598" s="1"/>
      <c r="E598" s="1"/>
      <c r="F598" s="9"/>
    </row>
    <row r="599" spans="1:6" x14ac:dyDescent="0.25">
      <c r="A599" s="8" t="s">
        <v>12671</v>
      </c>
      <c r="B599" s="1" t="s">
        <v>12672</v>
      </c>
      <c r="C599" s="1" t="s">
        <v>7</v>
      </c>
      <c r="D599" s="1"/>
      <c r="E599" s="1"/>
      <c r="F599" s="9"/>
    </row>
    <row r="600" spans="1:6" x14ac:dyDescent="0.25">
      <c r="A600" s="8" t="s">
        <v>12673</v>
      </c>
      <c r="B600" s="1" t="s">
        <v>12674</v>
      </c>
      <c r="C600" s="1" t="s">
        <v>7</v>
      </c>
      <c r="D600" s="1"/>
      <c r="E600" s="1"/>
      <c r="F600" s="9"/>
    </row>
    <row r="601" spans="1:6" x14ac:dyDescent="0.25">
      <c r="A601" s="8" t="s">
        <v>12675</v>
      </c>
      <c r="B601" s="1" t="s">
        <v>12676</v>
      </c>
      <c r="C601" s="1" t="s">
        <v>7</v>
      </c>
      <c r="D601" s="1"/>
      <c r="E601" s="1"/>
      <c r="F601" s="9"/>
    </row>
    <row r="602" spans="1:6" x14ac:dyDescent="0.25">
      <c r="A602" s="8" t="s">
        <v>12677</v>
      </c>
      <c r="B602" s="1" t="s">
        <v>3384</v>
      </c>
      <c r="C602" s="1" t="s">
        <v>27</v>
      </c>
      <c r="D602" s="1"/>
      <c r="E602" s="1"/>
      <c r="F602" s="9"/>
    </row>
    <row r="603" spans="1:6" x14ac:dyDescent="0.25">
      <c r="A603" s="8" t="s">
        <v>12678</v>
      </c>
      <c r="B603" s="1" t="s">
        <v>12679</v>
      </c>
      <c r="C603" s="1" t="s">
        <v>7</v>
      </c>
      <c r="D603" s="1"/>
      <c r="E603" s="1"/>
      <c r="F603" s="9"/>
    </row>
    <row r="604" spans="1:6" x14ac:dyDescent="0.25">
      <c r="A604" s="8" t="s">
        <v>12680</v>
      </c>
      <c r="B604" s="1" t="s">
        <v>3388</v>
      </c>
      <c r="C604" s="1" t="s">
        <v>7</v>
      </c>
      <c r="D604" s="1"/>
      <c r="E604" s="1"/>
      <c r="F604" s="9"/>
    </row>
    <row r="605" spans="1:6" x14ac:dyDescent="0.25">
      <c r="A605" s="8" t="s">
        <v>12681</v>
      </c>
      <c r="B605" s="1" t="s">
        <v>12682</v>
      </c>
      <c r="C605" s="1" t="s">
        <v>7</v>
      </c>
      <c r="D605" s="1"/>
      <c r="E605" s="1"/>
      <c r="F605" s="9"/>
    </row>
    <row r="606" spans="1:6" x14ac:dyDescent="0.25">
      <c r="A606" s="8" t="s">
        <v>12683</v>
      </c>
      <c r="B606" s="1" t="s">
        <v>12684</v>
      </c>
      <c r="C606" s="1" t="s">
        <v>27</v>
      </c>
      <c r="D606" s="1"/>
      <c r="E606" s="1"/>
      <c r="F606" s="9"/>
    </row>
    <row r="607" spans="1:6" x14ac:dyDescent="0.25">
      <c r="A607" s="8" t="s">
        <v>12685</v>
      </c>
      <c r="B607" s="1" t="s">
        <v>12686</v>
      </c>
      <c r="C607" s="1" t="s">
        <v>27</v>
      </c>
      <c r="D607" s="1"/>
      <c r="E607" s="1"/>
      <c r="F607" s="9"/>
    </row>
    <row r="608" spans="1:6" x14ac:dyDescent="0.25">
      <c r="A608" s="8" t="s">
        <v>12687</v>
      </c>
      <c r="B608" s="1" t="s">
        <v>12688</v>
      </c>
      <c r="C608" s="1" t="s">
        <v>27</v>
      </c>
      <c r="D608" s="1"/>
      <c r="E608" s="1"/>
      <c r="F608" s="9"/>
    </row>
    <row r="609" spans="1:6" x14ac:dyDescent="0.25">
      <c r="A609" s="8" t="s">
        <v>12689</v>
      </c>
      <c r="B609" s="1" t="s">
        <v>12690</v>
      </c>
      <c r="C609" s="1" t="s">
        <v>27</v>
      </c>
      <c r="D609" s="1"/>
      <c r="E609" s="1"/>
      <c r="F609" s="9"/>
    </row>
    <row r="610" spans="1:6" x14ac:dyDescent="0.25">
      <c r="A610" s="8" t="s">
        <v>12691</v>
      </c>
      <c r="B610" s="1" t="s">
        <v>12692</v>
      </c>
      <c r="C610" s="1" t="s">
        <v>4</v>
      </c>
      <c r="D610" s="1"/>
      <c r="E610" s="1"/>
      <c r="F610" s="9"/>
    </row>
    <row r="611" spans="1:6" x14ac:dyDescent="0.25">
      <c r="A611" s="8" t="s">
        <v>12693</v>
      </c>
      <c r="B611" s="1" t="s">
        <v>12694</v>
      </c>
      <c r="C611" s="1" t="s">
        <v>7</v>
      </c>
      <c r="D611" s="1"/>
      <c r="E611" s="1"/>
      <c r="F611" s="9"/>
    </row>
    <row r="612" spans="1:6" x14ac:dyDescent="0.25">
      <c r="A612" s="8" t="s">
        <v>12695</v>
      </c>
      <c r="B612" s="1" t="s">
        <v>12696</v>
      </c>
      <c r="C612" s="1" t="s">
        <v>27</v>
      </c>
      <c r="D612" s="1"/>
      <c r="E612" s="1"/>
      <c r="F612" s="9"/>
    </row>
    <row r="613" spans="1:6" x14ac:dyDescent="0.25">
      <c r="A613" s="8" t="s">
        <v>12697</v>
      </c>
      <c r="B613" s="1" t="s">
        <v>12698</v>
      </c>
      <c r="C613" s="1" t="s">
        <v>27</v>
      </c>
      <c r="D613" s="1"/>
      <c r="E613" s="1"/>
      <c r="F613" s="9"/>
    </row>
    <row r="614" spans="1:6" x14ac:dyDescent="0.25">
      <c r="A614" s="8" t="s">
        <v>12699</v>
      </c>
      <c r="B614" s="1" t="s">
        <v>12700</v>
      </c>
      <c r="C614" s="1" t="s">
        <v>7</v>
      </c>
      <c r="D614" s="1"/>
      <c r="E614" s="1"/>
      <c r="F614" s="9"/>
    </row>
    <row r="615" spans="1:6" x14ac:dyDescent="0.25">
      <c r="A615" s="8" t="s">
        <v>12701</v>
      </c>
      <c r="B615" s="1" t="s">
        <v>12702</v>
      </c>
      <c r="C615" s="1" t="s">
        <v>7</v>
      </c>
      <c r="D615" s="1"/>
      <c r="E615" s="1"/>
      <c r="F615" s="9"/>
    </row>
    <row r="616" spans="1:6" x14ac:dyDescent="0.25">
      <c r="A616" s="8" t="s">
        <v>12703</v>
      </c>
      <c r="B616" s="1" t="s">
        <v>12704</v>
      </c>
      <c r="C616" s="1" t="s">
        <v>7</v>
      </c>
      <c r="D616" s="1"/>
      <c r="E616" s="1"/>
      <c r="F616" s="9"/>
    </row>
    <row r="617" spans="1:6" x14ac:dyDescent="0.25">
      <c r="A617" s="8" t="s">
        <v>12705</v>
      </c>
      <c r="B617" s="1" t="s">
        <v>12706</v>
      </c>
      <c r="C617" s="1" t="s">
        <v>27</v>
      </c>
      <c r="D617" s="1"/>
      <c r="E617" s="1"/>
      <c r="F617" s="9"/>
    </row>
    <row r="618" spans="1:6" x14ac:dyDescent="0.25">
      <c r="A618" s="8" t="s">
        <v>12707</v>
      </c>
      <c r="B618" s="1" t="s">
        <v>12708</v>
      </c>
      <c r="C618" s="1" t="s">
        <v>14</v>
      </c>
      <c r="D618" s="1"/>
      <c r="E618" s="1"/>
      <c r="F618" s="9"/>
    </row>
    <row r="619" spans="1:6" x14ac:dyDescent="0.25">
      <c r="A619" s="8" t="s">
        <v>12709</v>
      </c>
      <c r="B619" s="1" t="s">
        <v>12710</v>
      </c>
      <c r="C619" s="1" t="s">
        <v>14</v>
      </c>
      <c r="D619" s="1"/>
      <c r="E619" s="1"/>
      <c r="F619" s="9"/>
    </row>
    <row r="620" spans="1:6" x14ac:dyDescent="0.25">
      <c r="A620" s="8" t="s">
        <v>12711</v>
      </c>
      <c r="B620" s="1" t="s">
        <v>12712</v>
      </c>
      <c r="C620" s="1" t="s">
        <v>14</v>
      </c>
      <c r="D620" s="1"/>
      <c r="E620" s="1"/>
      <c r="F620" s="9"/>
    </row>
    <row r="621" spans="1:6" x14ac:dyDescent="0.25">
      <c r="A621" s="8" t="s">
        <v>12713</v>
      </c>
      <c r="B621" s="1" t="s">
        <v>12714</v>
      </c>
      <c r="C621" s="1" t="s">
        <v>7</v>
      </c>
      <c r="D621" s="1"/>
      <c r="E621" s="1"/>
      <c r="F621" s="9"/>
    </row>
    <row r="622" spans="1:6" x14ac:dyDescent="0.25">
      <c r="A622" s="8" t="s">
        <v>12715</v>
      </c>
      <c r="B622" s="1" t="s">
        <v>12716</v>
      </c>
      <c r="C622" s="1" t="s">
        <v>7</v>
      </c>
      <c r="D622" s="1"/>
      <c r="E622" s="1"/>
      <c r="F622" s="9"/>
    </row>
    <row r="623" spans="1:6" x14ac:dyDescent="0.25">
      <c r="A623" s="8" t="s">
        <v>12717</v>
      </c>
      <c r="B623" s="1" t="s">
        <v>12718</v>
      </c>
      <c r="C623" s="1" t="s">
        <v>7</v>
      </c>
      <c r="D623" s="1"/>
      <c r="E623" s="1"/>
      <c r="F623" s="9"/>
    </row>
    <row r="624" spans="1:6" x14ac:dyDescent="0.25">
      <c r="A624" s="8" t="s">
        <v>12719</v>
      </c>
      <c r="B624" s="1" t="s">
        <v>12720</v>
      </c>
      <c r="C624" s="1" t="s">
        <v>7</v>
      </c>
      <c r="D624" s="1"/>
      <c r="E624" s="1"/>
      <c r="F624" s="9"/>
    </row>
    <row r="625" spans="1:6" x14ac:dyDescent="0.25">
      <c r="A625" s="8" t="s">
        <v>12721</v>
      </c>
      <c r="B625" s="1" t="s">
        <v>12722</v>
      </c>
      <c r="C625" s="1" t="s">
        <v>27</v>
      </c>
      <c r="D625" s="1"/>
      <c r="E625" s="1"/>
      <c r="F625" s="9"/>
    </row>
    <row r="626" spans="1:6" x14ac:dyDescent="0.25">
      <c r="A626" s="8" t="s">
        <v>12723</v>
      </c>
      <c r="B626" s="1" t="s">
        <v>12724</v>
      </c>
      <c r="C626" s="1" t="s">
        <v>7</v>
      </c>
      <c r="D626" s="1"/>
      <c r="E626" s="1"/>
      <c r="F626" s="9"/>
    </row>
    <row r="627" spans="1:6" x14ac:dyDescent="0.25">
      <c r="A627" s="8" t="s">
        <v>12725</v>
      </c>
      <c r="B627" s="1" t="s">
        <v>12726</v>
      </c>
      <c r="C627" s="1" t="s">
        <v>7</v>
      </c>
      <c r="D627" s="1"/>
      <c r="E627" s="1"/>
      <c r="F627" s="9"/>
    </row>
    <row r="628" spans="1:6" x14ac:dyDescent="0.25">
      <c r="A628" s="8" t="s">
        <v>12727</v>
      </c>
      <c r="B628" s="1" t="s">
        <v>12728</v>
      </c>
      <c r="C628" s="1" t="s">
        <v>7</v>
      </c>
      <c r="D628" s="1"/>
      <c r="E628" s="1"/>
      <c r="F628" s="9"/>
    </row>
    <row r="629" spans="1:6" x14ac:dyDescent="0.25">
      <c r="A629" s="8" t="s">
        <v>12729</v>
      </c>
      <c r="B629" s="1" t="s">
        <v>12730</v>
      </c>
      <c r="C629" s="1" t="s">
        <v>7</v>
      </c>
      <c r="D629" s="1"/>
      <c r="E629" s="1"/>
      <c r="F629" s="9"/>
    </row>
    <row r="630" spans="1:6" x14ac:dyDescent="0.25">
      <c r="A630" s="8" t="s">
        <v>12731</v>
      </c>
      <c r="B630" s="1" t="s">
        <v>12732</v>
      </c>
      <c r="C630" s="1" t="s">
        <v>7</v>
      </c>
      <c r="D630" s="1"/>
      <c r="E630" s="1"/>
      <c r="F630" s="9"/>
    </row>
    <row r="631" spans="1:6" x14ac:dyDescent="0.25">
      <c r="A631" s="8" t="s">
        <v>12733</v>
      </c>
      <c r="B631" s="1" t="s">
        <v>12734</v>
      </c>
      <c r="C631" s="1" t="s">
        <v>7</v>
      </c>
      <c r="D631" s="1"/>
      <c r="E631" s="1"/>
      <c r="F631" s="9"/>
    </row>
    <row r="632" spans="1:6" x14ac:dyDescent="0.25">
      <c r="A632" s="8" t="s">
        <v>12735</v>
      </c>
      <c r="B632" s="1" t="s">
        <v>12736</v>
      </c>
      <c r="C632" s="1" t="s">
        <v>14</v>
      </c>
      <c r="D632" s="1"/>
      <c r="E632" s="1"/>
      <c r="F632" s="9"/>
    </row>
    <row r="633" spans="1:6" x14ac:dyDescent="0.25">
      <c r="A633" s="8" t="s">
        <v>12737</v>
      </c>
      <c r="B633" s="1" t="s">
        <v>3446</v>
      </c>
      <c r="C633" s="1" t="s">
        <v>7</v>
      </c>
      <c r="D633" s="1"/>
      <c r="E633" s="1"/>
      <c r="F633" s="9"/>
    </row>
    <row r="634" spans="1:6" x14ac:dyDescent="0.25">
      <c r="A634" s="8" t="s">
        <v>12738</v>
      </c>
      <c r="B634" s="1" t="s">
        <v>12739</v>
      </c>
      <c r="C634" s="1" t="s">
        <v>7</v>
      </c>
      <c r="D634" s="1"/>
      <c r="E634" s="1"/>
      <c r="F634" s="9"/>
    </row>
    <row r="635" spans="1:6" x14ac:dyDescent="0.25">
      <c r="A635" s="8" t="s">
        <v>12740</v>
      </c>
      <c r="B635" s="1" t="s">
        <v>12741</v>
      </c>
      <c r="C635" s="1" t="s">
        <v>7</v>
      </c>
      <c r="D635" s="1"/>
      <c r="E635" s="1"/>
      <c r="F635" s="9"/>
    </row>
    <row r="636" spans="1:6" x14ac:dyDescent="0.25">
      <c r="A636" s="8" t="s">
        <v>12742</v>
      </c>
      <c r="B636" s="1" t="s">
        <v>12743</v>
      </c>
      <c r="C636" s="1" t="s">
        <v>7</v>
      </c>
      <c r="D636" s="1"/>
      <c r="E636" s="1"/>
      <c r="F636" s="9"/>
    </row>
    <row r="637" spans="1:6" x14ac:dyDescent="0.25">
      <c r="A637" s="8" t="s">
        <v>12744</v>
      </c>
      <c r="B637" s="1" t="s">
        <v>12745</v>
      </c>
      <c r="C637" s="1" t="s">
        <v>14</v>
      </c>
      <c r="D637" s="1"/>
      <c r="E637" s="1"/>
      <c r="F637" s="9"/>
    </row>
    <row r="638" spans="1:6" x14ac:dyDescent="0.25">
      <c r="A638" s="8" t="s">
        <v>12746</v>
      </c>
      <c r="B638" s="1" t="s">
        <v>12747</v>
      </c>
      <c r="C638" s="1" t="s">
        <v>14</v>
      </c>
      <c r="D638" s="1"/>
      <c r="E638" s="1"/>
      <c r="F638" s="9"/>
    </row>
    <row r="639" spans="1:6" x14ac:dyDescent="0.25">
      <c r="A639" s="8" t="s">
        <v>12748</v>
      </c>
      <c r="B639" s="1" t="s">
        <v>12749</v>
      </c>
      <c r="C639" s="1" t="s">
        <v>7</v>
      </c>
      <c r="D639" s="1"/>
      <c r="E639" s="1"/>
      <c r="F639" s="9"/>
    </row>
    <row r="640" spans="1:6" x14ac:dyDescent="0.25">
      <c r="A640" s="8" t="s">
        <v>12750</v>
      </c>
      <c r="B640" s="1" t="s">
        <v>12751</v>
      </c>
      <c r="C640" s="1" t="s">
        <v>7</v>
      </c>
      <c r="D640" s="1"/>
      <c r="E640" s="1"/>
      <c r="F640" s="9"/>
    </row>
    <row r="641" spans="1:6" x14ac:dyDescent="0.25">
      <c r="A641" s="8" t="s">
        <v>12752</v>
      </c>
      <c r="B641" s="1" t="s">
        <v>12753</v>
      </c>
      <c r="C641" s="1" t="s">
        <v>7</v>
      </c>
      <c r="D641" s="1"/>
      <c r="E641" s="1"/>
      <c r="F641" s="9"/>
    </row>
    <row r="642" spans="1:6" x14ac:dyDescent="0.25">
      <c r="A642" s="8" t="s">
        <v>12754</v>
      </c>
      <c r="B642" s="1" t="s">
        <v>12755</v>
      </c>
      <c r="C642" s="1" t="s">
        <v>7</v>
      </c>
      <c r="D642" s="1"/>
      <c r="E642" s="1"/>
      <c r="F642" s="9"/>
    </row>
    <row r="643" spans="1:6" x14ac:dyDescent="0.25">
      <c r="A643" s="8" t="s">
        <v>12756</v>
      </c>
      <c r="B643" s="1" t="s">
        <v>12757</v>
      </c>
      <c r="C643" s="1" t="s">
        <v>7</v>
      </c>
      <c r="D643" s="1"/>
      <c r="E643" s="1"/>
      <c r="F643" s="9"/>
    </row>
    <row r="644" spans="1:6" x14ac:dyDescent="0.25">
      <c r="A644" s="8" t="s">
        <v>12758</v>
      </c>
      <c r="B644" s="1" t="s">
        <v>12759</v>
      </c>
      <c r="C644" s="1" t="s">
        <v>27</v>
      </c>
      <c r="D644" s="1"/>
      <c r="E644" s="1"/>
      <c r="F644" s="9"/>
    </row>
    <row r="645" spans="1:6" x14ac:dyDescent="0.25">
      <c r="A645" s="8" t="s">
        <v>12760</v>
      </c>
      <c r="B645" s="1" t="s">
        <v>12761</v>
      </c>
      <c r="C645" s="1" t="s">
        <v>27</v>
      </c>
      <c r="D645" s="1"/>
      <c r="E645" s="1"/>
      <c r="F645" s="9"/>
    </row>
    <row r="646" spans="1:6" x14ac:dyDescent="0.25">
      <c r="A646" s="8" t="s">
        <v>12762</v>
      </c>
      <c r="B646" s="1" t="s">
        <v>12763</v>
      </c>
      <c r="C646" s="1" t="s">
        <v>27</v>
      </c>
      <c r="D646" s="1"/>
      <c r="E646" s="1"/>
      <c r="F646" s="9"/>
    </row>
    <row r="647" spans="1:6" x14ac:dyDescent="0.25">
      <c r="A647" s="8" t="s">
        <v>12764</v>
      </c>
      <c r="B647" s="1" t="s">
        <v>12765</v>
      </c>
      <c r="C647" s="1" t="s">
        <v>7</v>
      </c>
      <c r="D647" s="1"/>
      <c r="E647" s="1"/>
      <c r="F647" s="9"/>
    </row>
    <row r="648" spans="1:6" x14ac:dyDescent="0.25">
      <c r="A648" s="8" t="s">
        <v>12766</v>
      </c>
      <c r="B648" s="1" t="s">
        <v>12767</v>
      </c>
      <c r="C648" s="1" t="s">
        <v>14</v>
      </c>
      <c r="D648" s="1"/>
      <c r="E648" s="1"/>
      <c r="F648" s="9"/>
    </row>
    <row r="649" spans="1:6" x14ac:dyDescent="0.25">
      <c r="A649" s="8" t="s">
        <v>12768</v>
      </c>
      <c r="B649" s="1" t="s">
        <v>12769</v>
      </c>
      <c r="C649" s="1" t="s">
        <v>27</v>
      </c>
      <c r="D649" s="1"/>
      <c r="E649" s="1"/>
      <c r="F649" s="9"/>
    </row>
    <row r="650" spans="1:6" x14ac:dyDescent="0.25">
      <c r="A650" s="8" t="s">
        <v>12770</v>
      </c>
      <c r="B650" s="1" t="s">
        <v>3488</v>
      </c>
      <c r="C650" s="1" t="s">
        <v>7</v>
      </c>
      <c r="D650" s="1"/>
      <c r="E650" s="1"/>
      <c r="F650" s="9"/>
    </row>
    <row r="651" spans="1:6" x14ac:dyDescent="0.25">
      <c r="A651" s="8" t="s">
        <v>12771</v>
      </c>
      <c r="B651" s="1" t="s">
        <v>12772</v>
      </c>
      <c r="C651" s="1" t="s">
        <v>27</v>
      </c>
      <c r="D651" s="1"/>
      <c r="E651" s="1"/>
      <c r="F651" s="9"/>
    </row>
    <row r="652" spans="1:6" x14ac:dyDescent="0.25">
      <c r="A652" s="8" t="s">
        <v>12773</v>
      </c>
      <c r="B652" s="1" t="s">
        <v>3492</v>
      </c>
      <c r="C652" s="1" t="s">
        <v>27</v>
      </c>
      <c r="D652" s="1"/>
      <c r="E652" s="1"/>
      <c r="F652" s="9"/>
    </row>
    <row r="653" spans="1:6" x14ac:dyDescent="0.25">
      <c r="A653" s="8" t="s">
        <v>12774</v>
      </c>
      <c r="B653" s="1" t="s">
        <v>3494</v>
      </c>
      <c r="C653" s="1" t="s">
        <v>7</v>
      </c>
      <c r="D653" s="1"/>
      <c r="E653" s="1"/>
      <c r="F653" s="9"/>
    </row>
    <row r="654" spans="1:6" x14ac:dyDescent="0.25">
      <c r="A654" s="8" t="s">
        <v>12775</v>
      </c>
      <c r="B654" s="1" t="s">
        <v>3496</v>
      </c>
      <c r="C654" s="1" t="s">
        <v>4</v>
      </c>
      <c r="D654" s="1"/>
      <c r="E654" s="1"/>
      <c r="F654" s="9"/>
    </row>
    <row r="655" spans="1:6" x14ac:dyDescent="0.25">
      <c r="A655" s="8" t="s">
        <v>12776</v>
      </c>
      <c r="B655" s="1" t="s">
        <v>12777</v>
      </c>
      <c r="C655" s="1" t="s">
        <v>7</v>
      </c>
      <c r="D655" s="1"/>
      <c r="E655" s="1"/>
      <c r="F655" s="9"/>
    </row>
    <row r="656" spans="1:6" x14ac:dyDescent="0.25">
      <c r="A656" s="8" t="s">
        <v>12778</v>
      </c>
      <c r="B656" s="1" t="s">
        <v>12779</v>
      </c>
      <c r="C656" s="1" t="s">
        <v>14</v>
      </c>
      <c r="D656" s="1"/>
      <c r="E656" s="1"/>
      <c r="F656" s="9"/>
    </row>
    <row r="657" spans="1:6" x14ac:dyDescent="0.25">
      <c r="A657" s="8" t="s">
        <v>12780</v>
      </c>
      <c r="B657" s="1" t="s">
        <v>12781</v>
      </c>
      <c r="C657" s="1" t="s">
        <v>7</v>
      </c>
      <c r="D657" s="1"/>
      <c r="E657" s="1"/>
      <c r="F657" s="9"/>
    </row>
    <row r="658" spans="1:6" x14ac:dyDescent="0.25">
      <c r="A658" s="8" t="s">
        <v>12782</v>
      </c>
      <c r="B658" s="1" t="s">
        <v>12783</v>
      </c>
      <c r="C658" s="1" t="s">
        <v>27</v>
      </c>
      <c r="D658" s="1"/>
      <c r="E658" s="1"/>
      <c r="F658" s="9"/>
    </row>
    <row r="659" spans="1:6" x14ac:dyDescent="0.25">
      <c r="A659" s="8" t="s">
        <v>12784</v>
      </c>
      <c r="B659" s="1" t="s">
        <v>12785</v>
      </c>
      <c r="C659" s="1" t="s">
        <v>7</v>
      </c>
      <c r="D659" s="1"/>
      <c r="E659" s="1"/>
      <c r="F659" s="9"/>
    </row>
    <row r="660" spans="1:6" x14ac:dyDescent="0.25">
      <c r="A660" s="8" t="s">
        <v>12786</v>
      </c>
      <c r="B660" s="1" t="s">
        <v>12787</v>
      </c>
      <c r="C660" s="1" t="s">
        <v>14</v>
      </c>
      <c r="D660" s="1"/>
      <c r="E660" s="1"/>
      <c r="F660" s="9"/>
    </row>
    <row r="661" spans="1:6" x14ac:dyDescent="0.25">
      <c r="A661" s="8" t="s">
        <v>12788</v>
      </c>
      <c r="B661" s="1" t="s">
        <v>12789</v>
      </c>
      <c r="C661" s="1" t="s">
        <v>14</v>
      </c>
      <c r="D661" s="1"/>
      <c r="E661" s="1"/>
      <c r="F661" s="9"/>
    </row>
    <row r="662" spans="1:6" x14ac:dyDescent="0.25">
      <c r="A662" s="8" t="s">
        <v>12790</v>
      </c>
      <c r="B662" s="1" t="s">
        <v>12791</v>
      </c>
      <c r="C662" s="1" t="s">
        <v>7</v>
      </c>
      <c r="D662" s="1"/>
      <c r="E662" s="1"/>
      <c r="F662" s="9"/>
    </row>
    <row r="663" spans="1:6" x14ac:dyDescent="0.25">
      <c r="A663" s="8" t="s">
        <v>12792</v>
      </c>
      <c r="B663" s="1" t="s">
        <v>12793</v>
      </c>
      <c r="C663" s="1" t="s">
        <v>27</v>
      </c>
      <c r="D663" s="1"/>
      <c r="E663" s="1"/>
      <c r="F663" s="9"/>
    </row>
    <row r="664" spans="1:6" x14ac:dyDescent="0.25">
      <c r="A664" s="8" t="s">
        <v>12794</v>
      </c>
      <c r="B664" s="1" t="s">
        <v>12795</v>
      </c>
      <c r="C664" s="1" t="s">
        <v>27</v>
      </c>
      <c r="D664" s="1"/>
      <c r="E664" s="1"/>
      <c r="F664" s="9"/>
    </row>
    <row r="665" spans="1:6" x14ac:dyDescent="0.25">
      <c r="A665" s="8" t="s">
        <v>12796</v>
      </c>
      <c r="B665" s="1" t="s">
        <v>12797</v>
      </c>
      <c r="C665" s="1" t="s">
        <v>14</v>
      </c>
      <c r="D665" s="1"/>
      <c r="E665" s="1"/>
      <c r="F665" s="9"/>
    </row>
    <row r="666" spans="1:6" x14ac:dyDescent="0.25">
      <c r="A666" s="8" t="s">
        <v>12798</v>
      </c>
      <c r="B666" s="1" t="s">
        <v>12799</v>
      </c>
      <c r="C666" s="1" t="s">
        <v>7</v>
      </c>
      <c r="D666" s="1"/>
      <c r="E666" s="1"/>
      <c r="F666" s="9"/>
    </row>
    <row r="667" spans="1:6" x14ac:dyDescent="0.25">
      <c r="A667" s="8" t="s">
        <v>12800</v>
      </c>
      <c r="B667" s="1" t="s">
        <v>12801</v>
      </c>
      <c r="C667" s="1" t="s">
        <v>14</v>
      </c>
      <c r="D667" s="1"/>
      <c r="E667" s="1"/>
      <c r="F667" s="9"/>
    </row>
    <row r="668" spans="1:6" x14ac:dyDescent="0.25">
      <c r="A668" s="8" t="s">
        <v>12802</v>
      </c>
      <c r="B668" s="1" t="s">
        <v>12803</v>
      </c>
      <c r="C668" s="1" t="s">
        <v>4</v>
      </c>
      <c r="D668" s="1"/>
      <c r="E668" s="1"/>
      <c r="F668" s="9"/>
    </row>
    <row r="669" spans="1:6" x14ac:dyDescent="0.25">
      <c r="A669" s="8" t="s">
        <v>12804</v>
      </c>
      <c r="B669" s="1" t="s">
        <v>12805</v>
      </c>
      <c r="C669" s="1" t="s">
        <v>7</v>
      </c>
      <c r="D669" s="1"/>
      <c r="E669" s="1"/>
      <c r="F669" s="9"/>
    </row>
    <row r="670" spans="1:6" x14ac:dyDescent="0.25">
      <c r="A670" s="8" t="s">
        <v>12806</v>
      </c>
      <c r="B670" s="1" t="s">
        <v>12807</v>
      </c>
      <c r="C670" s="1" t="s">
        <v>7</v>
      </c>
      <c r="D670" s="1"/>
      <c r="E670" s="1"/>
      <c r="F670" s="9"/>
    </row>
    <row r="671" spans="1:6" x14ac:dyDescent="0.25">
      <c r="A671" s="8" t="s">
        <v>12808</v>
      </c>
      <c r="B671" s="1" t="s">
        <v>12809</v>
      </c>
      <c r="C671" s="1" t="s">
        <v>7</v>
      </c>
      <c r="D671" s="1"/>
      <c r="E671" s="1"/>
      <c r="F671" s="9"/>
    </row>
    <row r="672" spans="1:6" x14ac:dyDescent="0.25">
      <c r="A672" s="8" t="s">
        <v>12810</v>
      </c>
      <c r="B672" s="1" t="s">
        <v>12811</v>
      </c>
      <c r="C672" s="1" t="s">
        <v>7</v>
      </c>
      <c r="D672" s="1"/>
      <c r="E672" s="1"/>
      <c r="F672" s="9"/>
    </row>
    <row r="673" spans="1:6" x14ac:dyDescent="0.25">
      <c r="A673" s="8" t="s">
        <v>12812</v>
      </c>
      <c r="B673" s="1" t="s">
        <v>12813</v>
      </c>
      <c r="C673" s="1" t="s">
        <v>7</v>
      </c>
      <c r="D673" s="1"/>
      <c r="E673" s="1"/>
      <c r="F673" s="9"/>
    </row>
    <row r="674" spans="1:6" x14ac:dyDescent="0.25">
      <c r="A674" s="8" t="s">
        <v>12814</v>
      </c>
      <c r="B674" s="1" t="s">
        <v>12815</v>
      </c>
      <c r="C674" s="1" t="s">
        <v>7</v>
      </c>
      <c r="D674" s="1"/>
      <c r="E674" s="1"/>
      <c r="F674" s="9"/>
    </row>
    <row r="675" spans="1:6" x14ac:dyDescent="0.25">
      <c r="A675" s="8" t="s">
        <v>12816</v>
      </c>
      <c r="B675" s="1" t="s">
        <v>12817</v>
      </c>
      <c r="C675" s="1" t="s">
        <v>7</v>
      </c>
      <c r="D675" s="1"/>
      <c r="E675" s="1"/>
      <c r="F675" s="9"/>
    </row>
    <row r="676" spans="1:6" x14ac:dyDescent="0.25">
      <c r="A676" s="8" t="s">
        <v>12818</v>
      </c>
      <c r="B676" s="1" t="s">
        <v>12819</v>
      </c>
      <c r="C676" s="1" t="s">
        <v>4</v>
      </c>
      <c r="D676" s="1"/>
      <c r="E676" s="1"/>
      <c r="F676" s="9"/>
    </row>
    <row r="677" spans="1:6" x14ac:dyDescent="0.25">
      <c r="A677" s="8" t="s">
        <v>12820</v>
      </c>
      <c r="B677" s="1" t="s">
        <v>12821</v>
      </c>
      <c r="C677" s="1" t="s">
        <v>27</v>
      </c>
      <c r="D677" s="1"/>
      <c r="E677" s="1"/>
      <c r="F677" s="9"/>
    </row>
    <row r="678" spans="1:6" x14ac:dyDescent="0.25">
      <c r="A678" s="8" t="s">
        <v>12822</v>
      </c>
      <c r="B678" s="1" t="s">
        <v>12823</v>
      </c>
      <c r="C678" s="1" t="s">
        <v>4</v>
      </c>
      <c r="D678" s="1"/>
      <c r="E678" s="1"/>
      <c r="F678" s="9"/>
    </row>
    <row r="679" spans="1:6" x14ac:dyDescent="0.25">
      <c r="A679" s="8" t="s">
        <v>12824</v>
      </c>
      <c r="B679" s="1" t="s">
        <v>12825</v>
      </c>
      <c r="C679" s="1" t="s">
        <v>7</v>
      </c>
      <c r="D679" s="1"/>
      <c r="E679" s="1"/>
      <c r="F679" s="9"/>
    </row>
    <row r="680" spans="1:6" x14ac:dyDescent="0.25">
      <c r="A680" s="8" t="s">
        <v>12826</v>
      </c>
      <c r="B680" s="1" t="s">
        <v>12827</v>
      </c>
      <c r="C680" s="1" t="s">
        <v>27</v>
      </c>
      <c r="D680" s="1"/>
      <c r="E680" s="1"/>
      <c r="F680" s="9"/>
    </row>
    <row r="681" spans="1:6" x14ac:dyDescent="0.25">
      <c r="A681" s="8" t="s">
        <v>12828</v>
      </c>
      <c r="B681" s="1" t="s">
        <v>12829</v>
      </c>
      <c r="C681" s="1" t="s">
        <v>7</v>
      </c>
      <c r="D681" s="1"/>
      <c r="E681" s="1"/>
      <c r="F681" s="9"/>
    </row>
    <row r="682" spans="1:6" x14ac:dyDescent="0.25">
      <c r="A682" s="8" t="s">
        <v>12830</v>
      </c>
      <c r="B682" s="1" t="s">
        <v>12831</v>
      </c>
      <c r="C682" s="1" t="s">
        <v>7</v>
      </c>
      <c r="D682" s="1"/>
      <c r="E682" s="1"/>
      <c r="F682" s="9"/>
    </row>
    <row r="683" spans="1:6" x14ac:dyDescent="0.25">
      <c r="A683" s="8" t="s">
        <v>12832</v>
      </c>
      <c r="B683" s="1" t="s">
        <v>12833</v>
      </c>
      <c r="C683" s="1" t="s">
        <v>7</v>
      </c>
      <c r="D683" s="1"/>
      <c r="E683" s="1"/>
      <c r="F683" s="9"/>
    </row>
    <row r="684" spans="1:6" x14ac:dyDescent="0.25">
      <c r="A684" s="8" t="s">
        <v>12834</v>
      </c>
      <c r="B684" s="1" t="s">
        <v>12835</v>
      </c>
      <c r="C684" s="1" t="s">
        <v>7</v>
      </c>
      <c r="D684" s="1"/>
      <c r="E684" s="1"/>
      <c r="F684" s="9"/>
    </row>
    <row r="685" spans="1:6" x14ac:dyDescent="0.25">
      <c r="A685" s="8" t="s">
        <v>12836</v>
      </c>
      <c r="B685" s="1" t="s">
        <v>12837</v>
      </c>
      <c r="C685" s="1" t="s">
        <v>7</v>
      </c>
      <c r="D685" s="1"/>
      <c r="E685" s="1"/>
      <c r="F685" s="9"/>
    </row>
    <row r="686" spans="1:6" x14ac:dyDescent="0.25">
      <c r="A686" s="8" t="s">
        <v>12838</v>
      </c>
      <c r="B686" s="1" t="s">
        <v>12839</v>
      </c>
      <c r="C686" s="1" t="s">
        <v>7</v>
      </c>
      <c r="D686" s="1"/>
      <c r="E686" s="1"/>
      <c r="F686" s="9"/>
    </row>
    <row r="687" spans="1:6" x14ac:dyDescent="0.25">
      <c r="A687" s="8" t="s">
        <v>12840</v>
      </c>
      <c r="B687" s="1" t="s">
        <v>12841</v>
      </c>
      <c r="C687" s="1" t="s">
        <v>7</v>
      </c>
      <c r="D687" s="1"/>
      <c r="E687" s="1"/>
      <c r="F687" s="9"/>
    </row>
    <row r="688" spans="1:6" x14ac:dyDescent="0.25">
      <c r="A688" s="8" t="s">
        <v>12842</v>
      </c>
      <c r="B688" s="1" t="s">
        <v>12843</v>
      </c>
      <c r="C688" s="1" t="s">
        <v>7</v>
      </c>
      <c r="D688" s="1"/>
      <c r="E688" s="1"/>
      <c r="F688" s="9"/>
    </row>
    <row r="689" spans="1:6" x14ac:dyDescent="0.25">
      <c r="A689" s="8" t="s">
        <v>12844</v>
      </c>
      <c r="B689" s="1" t="s">
        <v>12845</v>
      </c>
      <c r="C689" s="1" t="s">
        <v>27</v>
      </c>
      <c r="D689" s="1"/>
      <c r="E689" s="1"/>
      <c r="F689" s="9"/>
    </row>
    <row r="690" spans="1:6" x14ac:dyDescent="0.25">
      <c r="A690" s="8" t="s">
        <v>12846</v>
      </c>
      <c r="B690" s="1" t="s">
        <v>12847</v>
      </c>
      <c r="C690" s="1" t="s">
        <v>27</v>
      </c>
      <c r="D690" s="1"/>
      <c r="E690" s="1"/>
      <c r="F690" s="9"/>
    </row>
    <row r="691" spans="1:6" x14ac:dyDescent="0.25">
      <c r="A691" s="8" t="s">
        <v>12848</v>
      </c>
      <c r="B691" s="1" t="s">
        <v>12849</v>
      </c>
      <c r="C691" s="1" t="s">
        <v>27</v>
      </c>
      <c r="D691" s="1"/>
      <c r="E691" s="1"/>
      <c r="F691" s="9"/>
    </row>
    <row r="692" spans="1:6" x14ac:dyDescent="0.25">
      <c r="A692" s="8" t="s">
        <v>12850</v>
      </c>
      <c r="B692" s="1" t="s">
        <v>12851</v>
      </c>
      <c r="C692" s="1" t="s">
        <v>27</v>
      </c>
      <c r="D692" s="1"/>
      <c r="E692" s="1"/>
      <c r="F692" s="9"/>
    </row>
    <row r="693" spans="1:6" x14ac:dyDescent="0.25">
      <c r="A693" s="8" t="s">
        <v>12852</v>
      </c>
      <c r="B693" s="1" t="s">
        <v>12853</v>
      </c>
      <c r="C693" s="1" t="s">
        <v>27</v>
      </c>
      <c r="D693" s="1"/>
      <c r="E693" s="1"/>
      <c r="F693" s="9"/>
    </row>
    <row r="694" spans="1:6" x14ac:dyDescent="0.25">
      <c r="A694" s="8" t="s">
        <v>12854</v>
      </c>
      <c r="B694" s="1" t="s">
        <v>12855</v>
      </c>
      <c r="C694" s="1" t="s">
        <v>27</v>
      </c>
      <c r="D694" s="1"/>
      <c r="E694" s="1"/>
      <c r="F694" s="9"/>
    </row>
    <row r="695" spans="1:6" x14ac:dyDescent="0.25">
      <c r="A695" s="8" t="s">
        <v>12856</v>
      </c>
      <c r="B695" s="1" t="s">
        <v>12857</v>
      </c>
      <c r="C695" s="1" t="s">
        <v>7</v>
      </c>
      <c r="D695" s="1"/>
      <c r="E695" s="1"/>
      <c r="F695" s="9"/>
    </row>
    <row r="696" spans="1:6" x14ac:dyDescent="0.25">
      <c r="A696" s="8" t="s">
        <v>12858</v>
      </c>
      <c r="B696" s="1" t="s">
        <v>12859</v>
      </c>
      <c r="C696" s="1" t="s">
        <v>7</v>
      </c>
      <c r="D696" s="1"/>
      <c r="E696" s="1"/>
      <c r="F696" s="9"/>
    </row>
    <row r="697" spans="1:6" x14ac:dyDescent="0.25">
      <c r="A697" s="8" t="s">
        <v>12860</v>
      </c>
      <c r="B697" s="1" t="s">
        <v>12861</v>
      </c>
      <c r="C697" s="1" t="s">
        <v>27</v>
      </c>
      <c r="D697" s="1"/>
      <c r="E697" s="1"/>
      <c r="F697" s="9"/>
    </row>
    <row r="698" spans="1:6" x14ac:dyDescent="0.25">
      <c r="A698" s="8" t="s">
        <v>12862</v>
      </c>
      <c r="B698" s="1" t="s">
        <v>12863</v>
      </c>
      <c r="C698" s="1" t="s">
        <v>7</v>
      </c>
      <c r="D698" s="1"/>
      <c r="E698" s="1"/>
      <c r="F698" s="9"/>
    </row>
    <row r="699" spans="1:6" x14ac:dyDescent="0.25">
      <c r="A699" s="8" t="s">
        <v>12864</v>
      </c>
      <c r="B699" s="1" t="s">
        <v>12865</v>
      </c>
      <c r="C699" s="1" t="s">
        <v>7</v>
      </c>
      <c r="D699" s="1"/>
      <c r="E699" s="1"/>
      <c r="F699" s="9"/>
    </row>
    <row r="700" spans="1:6" x14ac:dyDescent="0.25">
      <c r="A700" s="8" t="s">
        <v>12866</v>
      </c>
      <c r="B700" s="1" t="s">
        <v>12867</v>
      </c>
      <c r="C700" s="1" t="s">
        <v>14</v>
      </c>
      <c r="D700" s="1"/>
      <c r="E700" s="1"/>
      <c r="F700" s="9"/>
    </row>
    <row r="701" spans="1:6" x14ac:dyDescent="0.25">
      <c r="A701" s="8" t="s">
        <v>12868</v>
      </c>
      <c r="B701" s="1" t="s">
        <v>12869</v>
      </c>
      <c r="C701" s="1" t="s">
        <v>7</v>
      </c>
      <c r="D701" s="1"/>
      <c r="E701" s="1"/>
      <c r="F701" s="9"/>
    </row>
    <row r="702" spans="1:6" x14ac:dyDescent="0.25">
      <c r="A702" s="8" t="s">
        <v>12870</v>
      </c>
      <c r="B702" s="1" t="s">
        <v>3592</v>
      </c>
      <c r="C702" s="1" t="s">
        <v>14</v>
      </c>
      <c r="D702" s="1"/>
      <c r="E702" s="1"/>
      <c r="F702" s="9"/>
    </row>
    <row r="703" spans="1:6" x14ac:dyDescent="0.25">
      <c r="A703" s="8" t="s">
        <v>12871</v>
      </c>
      <c r="B703" s="1" t="s">
        <v>12872</v>
      </c>
      <c r="C703" s="1" t="s">
        <v>14</v>
      </c>
      <c r="D703" s="1"/>
      <c r="E703" s="1"/>
      <c r="F703" s="9"/>
    </row>
    <row r="704" spans="1:6" x14ac:dyDescent="0.25">
      <c r="A704" s="8" t="s">
        <v>12873</v>
      </c>
      <c r="B704" s="1" t="s">
        <v>12874</v>
      </c>
      <c r="C704" s="1" t="s">
        <v>7</v>
      </c>
      <c r="D704" s="1"/>
      <c r="E704" s="1"/>
      <c r="F704" s="9"/>
    </row>
    <row r="705" spans="1:6" x14ac:dyDescent="0.25">
      <c r="A705" s="8" t="s">
        <v>12875</v>
      </c>
      <c r="B705" s="1" t="s">
        <v>12876</v>
      </c>
      <c r="C705" s="1" t="s">
        <v>27</v>
      </c>
      <c r="D705" s="1"/>
      <c r="E705" s="1"/>
      <c r="F705" s="9"/>
    </row>
    <row r="706" spans="1:6" x14ac:dyDescent="0.25">
      <c r="A706" s="8" t="s">
        <v>12877</v>
      </c>
      <c r="B706" s="1" t="s">
        <v>12878</v>
      </c>
      <c r="C706" s="1" t="s">
        <v>1</v>
      </c>
      <c r="D706" s="1"/>
      <c r="E706" s="1"/>
      <c r="F706" s="9"/>
    </row>
    <row r="707" spans="1:6" x14ac:dyDescent="0.25">
      <c r="A707" s="8" t="s">
        <v>12879</v>
      </c>
      <c r="B707" s="1" t="s">
        <v>12880</v>
      </c>
      <c r="C707" s="1" t="s">
        <v>1</v>
      </c>
      <c r="D707" s="1"/>
      <c r="E707" s="1"/>
      <c r="F707" s="9"/>
    </row>
    <row r="708" spans="1:6" x14ac:dyDescent="0.25">
      <c r="A708" s="8" t="s">
        <v>12881</v>
      </c>
      <c r="B708" s="1" t="s">
        <v>12882</v>
      </c>
      <c r="C708" s="1" t="s">
        <v>1</v>
      </c>
      <c r="D708" s="1"/>
      <c r="E708" s="1"/>
      <c r="F708" s="9"/>
    </row>
    <row r="709" spans="1:6" x14ac:dyDescent="0.25">
      <c r="A709" s="8" t="s">
        <v>12883</v>
      </c>
      <c r="B709" s="1" t="s">
        <v>12884</v>
      </c>
      <c r="C709" s="1" t="s">
        <v>1</v>
      </c>
      <c r="D709" s="1"/>
      <c r="E709" s="1"/>
      <c r="F709" s="9"/>
    </row>
    <row r="710" spans="1:6" ht="15.75" thickBot="1" x14ac:dyDescent="0.3">
      <c r="A710" s="10" t="s">
        <v>12885</v>
      </c>
      <c r="B710" s="11" t="s">
        <v>12886</v>
      </c>
      <c r="C710" s="11" t="s">
        <v>1</v>
      </c>
      <c r="D710" s="11"/>
      <c r="E710" s="11"/>
      <c r="F710" s="12"/>
    </row>
  </sheetData>
  <autoFilter ref="A1:F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8.57031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250</v>
      </c>
    </row>
    <row r="2" spans="1:8" x14ac:dyDescent="0.25">
      <c r="A2" s="5" t="s">
        <v>12887</v>
      </c>
      <c r="B2" s="6" t="s">
        <v>408</v>
      </c>
      <c r="C2" s="6" t="s">
        <v>7</v>
      </c>
      <c r="D2" s="6" t="s">
        <v>10649</v>
      </c>
      <c r="E2" s="6"/>
      <c r="F2" s="7"/>
    </row>
    <row r="3" spans="1:8" x14ac:dyDescent="0.25">
      <c r="A3" s="8" t="s">
        <v>12888</v>
      </c>
      <c r="B3" s="1" t="s">
        <v>686</v>
      </c>
      <c r="C3" s="1" t="s">
        <v>7</v>
      </c>
      <c r="D3" s="1" t="s">
        <v>10649</v>
      </c>
      <c r="E3" s="1"/>
      <c r="F3" s="9"/>
    </row>
    <row r="4" spans="1:8" x14ac:dyDescent="0.25">
      <c r="A4" s="8" t="s">
        <v>12889</v>
      </c>
      <c r="B4" s="1" t="s">
        <v>761</v>
      </c>
      <c r="C4" s="1" t="s">
        <v>12890</v>
      </c>
      <c r="D4" s="1" t="s">
        <v>10649</v>
      </c>
      <c r="E4" s="1"/>
      <c r="F4" s="9"/>
    </row>
    <row r="5" spans="1:8" x14ac:dyDescent="0.25">
      <c r="A5" s="8" t="s">
        <v>12891</v>
      </c>
      <c r="B5" s="1" t="s">
        <v>1097</v>
      </c>
      <c r="C5" s="1" t="s">
        <v>7</v>
      </c>
      <c r="D5" s="1" t="s">
        <v>10649</v>
      </c>
      <c r="E5" s="1"/>
      <c r="F5" s="9"/>
    </row>
    <row r="6" spans="1:8" x14ac:dyDescent="0.25">
      <c r="A6" s="8" t="s">
        <v>12892</v>
      </c>
      <c r="B6" s="1" t="s">
        <v>1039</v>
      </c>
      <c r="C6" s="1" t="s">
        <v>7</v>
      </c>
      <c r="D6" s="1" t="s">
        <v>10649</v>
      </c>
      <c r="E6" s="1"/>
      <c r="F6" s="9"/>
    </row>
    <row r="7" spans="1:8" x14ac:dyDescent="0.25">
      <c r="A7" s="8" t="s">
        <v>12893</v>
      </c>
      <c r="B7" s="1" t="s">
        <v>11663</v>
      </c>
      <c r="C7" s="1" t="s">
        <v>7</v>
      </c>
      <c r="D7" s="1" t="s">
        <v>10649</v>
      </c>
      <c r="E7" s="1"/>
      <c r="F7" s="9"/>
    </row>
    <row r="8" spans="1:8" x14ac:dyDescent="0.25">
      <c r="A8" s="8" t="s">
        <v>12894</v>
      </c>
      <c r="B8" s="1" t="s">
        <v>12895</v>
      </c>
      <c r="C8" s="1" t="s">
        <v>7</v>
      </c>
      <c r="D8" s="1" t="s">
        <v>10649</v>
      </c>
      <c r="E8" s="1"/>
      <c r="F8" s="9"/>
    </row>
    <row r="9" spans="1:8" x14ac:dyDescent="0.25">
      <c r="A9" s="8" t="s">
        <v>12896</v>
      </c>
      <c r="B9" s="1" t="s">
        <v>11893</v>
      </c>
      <c r="C9" s="1" t="s">
        <v>7</v>
      </c>
      <c r="D9" s="1" t="s">
        <v>10649</v>
      </c>
      <c r="E9" s="1"/>
      <c r="F9" s="9"/>
    </row>
    <row r="10" spans="1:8" x14ac:dyDescent="0.25">
      <c r="A10" s="8" t="s">
        <v>12897</v>
      </c>
      <c r="B10" s="1" t="s">
        <v>11895</v>
      </c>
      <c r="C10" s="1" t="s">
        <v>7</v>
      </c>
      <c r="D10" s="1" t="s">
        <v>10649</v>
      </c>
      <c r="E10" s="1"/>
      <c r="F10" s="9"/>
    </row>
    <row r="11" spans="1:8" x14ac:dyDescent="0.25">
      <c r="A11" s="8" t="s">
        <v>12898</v>
      </c>
      <c r="B11" s="1" t="s">
        <v>1797</v>
      </c>
      <c r="C11" s="1" t="s">
        <v>7</v>
      </c>
      <c r="D11" s="1" t="s">
        <v>10649</v>
      </c>
      <c r="E11" s="1"/>
      <c r="F11" s="9"/>
    </row>
    <row r="12" spans="1:8" x14ac:dyDescent="0.25">
      <c r="A12" s="8" t="s">
        <v>12899</v>
      </c>
      <c r="B12" s="1" t="s">
        <v>1851</v>
      </c>
      <c r="C12" s="1" t="s">
        <v>7</v>
      </c>
      <c r="D12" s="1" t="s">
        <v>10649</v>
      </c>
      <c r="E12" s="1"/>
      <c r="F12" s="9"/>
    </row>
    <row r="13" spans="1:8" x14ac:dyDescent="0.25">
      <c r="A13" s="8" t="s">
        <v>12900</v>
      </c>
      <c r="B13" s="1" t="s">
        <v>1795</v>
      </c>
      <c r="C13" s="1" t="s">
        <v>12890</v>
      </c>
      <c r="D13" s="1" t="s">
        <v>10649</v>
      </c>
      <c r="E13" s="1"/>
      <c r="F13" s="9"/>
    </row>
    <row r="14" spans="1:8" x14ac:dyDescent="0.25">
      <c r="A14" s="8" t="s">
        <v>12901</v>
      </c>
      <c r="B14" s="1" t="s">
        <v>11357</v>
      </c>
      <c r="C14" s="1" t="s">
        <v>7</v>
      </c>
      <c r="D14" s="1" t="s">
        <v>10649</v>
      </c>
      <c r="E14" s="1"/>
      <c r="F14" s="9"/>
    </row>
    <row r="15" spans="1:8" x14ac:dyDescent="0.25">
      <c r="A15" s="8" t="s">
        <v>12902</v>
      </c>
      <c r="B15" s="1" t="s">
        <v>11365</v>
      </c>
      <c r="C15" s="1" t="s">
        <v>12890</v>
      </c>
      <c r="D15" s="1" t="s">
        <v>10649</v>
      </c>
      <c r="E15" s="1"/>
      <c r="F15" s="9"/>
    </row>
    <row r="16" spans="1:8" x14ac:dyDescent="0.25">
      <c r="A16" s="8" t="s">
        <v>12903</v>
      </c>
      <c r="B16" s="1" t="s">
        <v>2007</v>
      </c>
      <c r="C16" s="1" t="s">
        <v>12890</v>
      </c>
      <c r="D16" s="1" t="s">
        <v>10649</v>
      </c>
      <c r="E16" s="1"/>
      <c r="F16" s="9"/>
    </row>
    <row r="17" spans="1:6" x14ac:dyDescent="0.25">
      <c r="A17" s="8" t="s">
        <v>12904</v>
      </c>
      <c r="B17" s="1" t="s">
        <v>2295</v>
      </c>
      <c r="C17" s="1" t="s">
        <v>12890</v>
      </c>
      <c r="D17" s="1" t="s">
        <v>10649</v>
      </c>
      <c r="E17" s="1"/>
      <c r="F17" s="9"/>
    </row>
    <row r="18" spans="1:6" x14ac:dyDescent="0.25">
      <c r="A18" s="8" t="s">
        <v>12905</v>
      </c>
      <c r="B18" s="1" t="s">
        <v>2301</v>
      </c>
      <c r="C18" s="1" t="s">
        <v>7</v>
      </c>
      <c r="D18" s="1" t="s">
        <v>10649</v>
      </c>
      <c r="E18" s="1"/>
      <c r="F18" s="9"/>
    </row>
    <row r="19" spans="1:6" x14ac:dyDescent="0.25">
      <c r="A19" s="8" t="s">
        <v>12906</v>
      </c>
      <c r="B19" s="1" t="s">
        <v>2552</v>
      </c>
      <c r="C19" s="1" t="s">
        <v>7</v>
      </c>
      <c r="D19" s="1" t="s">
        <v>10649</v>
      </c>
      <c r="E19" s="1"/>
      <c r="F19" s="9"/>
    </row>
    <row r="20" spans="1:6" x14ac:dyDescent="0.25">
      <c r="A20" s="8" t="s">
        <v>12907</v>
      </c>
      <c r="B20" s="1" t="s">
        <v>2458</v>
      </c>
      <c r="C20" s="1" t="s">
        <v>7</v>
      </c>
      <c r="D20" s="1" t="s">
        <v>10649</v>
      </c>
      <c r="E20" s="1"/>
      <c r="F20" s="9"/>
    </row>
    <row r="21" spans="1:6" x14ac:dyDescent="0.25">
      <c r="A21" s="8" t="s">
        <v>12908</v>
      </c>
      <c r="B21" s="1" t="s">
        <v>12909</v>
      </c>
      <c r="C21" s="1" t="s">
        <v>7</v>
      </c>
      <c r="D21" s="1" t="s">
        <v>10649</v>
      </c>
      <c r="E21" s="1"/>
      <c r="F21" s="9"/>
    </row>
    <row r="22" spans="1:6" x14ac:dyDescent="0.25">
      <c r="A22" s="8" t="s">
        <v>12910</v>
      </c>
      <c r="B22" s="1" t="s">
        <v>2756</v>
      </c>
      <c r="C22" s="1" t="s">
        <v>7</v>
      </c>
      <c r="D22" s="1" t="s">
        <v>10649</v>
      </c>
      <c r="E22" s="1"/>
      <c r="F22" s="9"/>
    </row>
    <row r="23" spans="1:6" x14ac:dyDescent="0.25">
      <c r="A23" s="8" t="s">
        <v>12911</v>
      </c>
      <c r="B23" s="1" t="s">
        <v>3136</v>
      </c>
      <c r="C23" s="1" t="s">
        <v>12890</v>
      </c>
      <c r="D23" s="1" t="s">
        <v>10649</v>
      </c>
      <c r="E23" s="1"/>
      <c r="F23" s="9"/>
    </row>
    <row r="24" spans="1:6" x14ac:dyDescent="0.25">
      <c r="A24" s="8" t="s">
        <v>12912</v>
      </c>
      <c r="B24" s="1" t="s">
        <v>3272</v>
      </c>
      <c r="C24" s="1" t="s">
        <v>7</v>
      </c>
      <c r="D24" s="1" t="s">
        <v>10649</v>
      </c>
      <c r="E24" s="1"/>
      <c r="F24" s="9"/>
    </row>
    <row r="25" spans="1:6" x14ac:dyDescent="0.25">
      <c r="A25" s="8" t="s">
        <v>12913</v>
      </c>
      <c r="B25" s="1" t="s">
        <v>3274</v>
      </c>
      <c r="C25" s="1" t="s">
        <v>12890</v>
      </c>
      <c r="D25" s="1" t="s">
        <v>10649</v>
      </c>
      <c r="E25" s="1"/>
      <c r="F25" s="9"/>
    </row>
    <row r="26" spans="1:6" x14ac:dyDescent="0.25">
      <c r="A26" s="8" t="s">
        <v>12914</v>
      </c>
      <c r="B26" s="1" t="s">
        <v>3398</v>
      </c>
      <c r="C26" s="1" t="s">
        <v>7</v>
      </c>
      <c r="D26" s="1" t="s">
        <v>10649</v>
      </c>
      <c r="E26" s="1"/>
      <c r="F26" s="9"/>
    </row>
    <row r="27" spans="1:6" x14ac:dyDescent="0.25">
      <c r="A27" s="8" t="s">
        <v>12915</v>
      </c>
      <c r="B27" s="1" t="s">
        <v>3842</v>
      </c>
      <c r="C27" s="1" t="s">
        <v>12890</v>
      </c>
      <c r="D27" s="1" t="s">
        <v>10649</v>
      </c>
      <c r="E27" s="1"/>
      <c r="F27" s="9"/>
    </row>
    <row r="28" spans="1:6" x14ac:dyDescent="0.25">
      <c r="A28" s="8" t="s">
        <v>12916</v>
      </c>
      <c r="B28" s="1" t="s">
        <v>4109</v>
      </c>
      <c r="C28" s="1" t="s">
        <v>12890</v>
      </c>
      <c r="D28" s="1" t="s">
        <v>10649</v>
      </c>
      <c r="E28" s="1"/>
      <c r="F28" s="9"/>
    </row>
    <row r="29" spans="1:6" x14ac:dyDescent="0.25">
      <c r="A29" s="8" t="s">
        <v>12917</v>
      </c>
      <c r="B29" s="1" t="s">
        <v>12918</v>
      </c>
      <c r="C29" s="1" t="s">
        <v>12890</v>
      </c>
      <c r="D29" s="1" t="s">
        <v>10649</v>
      </c>
      <c r="E29" s="1"/>
      <c r="F29" s="9"/>
    </row>
    <row r="30" spans="1:6" x14ac:dyDescent="0.25">
      <c r="A30" s="8" t="s">
        <v>12919</v>
      </c>
      <c r="B30" s="1" t="s">
        <v>3666</v>
      </c>
      <c r="C30" s="1" t="s">
        <v>12890</v>
      </c>
      <c r="D30" s="1" t="s">
        <v>10649</v>
      </c>
      <c r="E30" s="1"/>
      <c r="F30" s="9"/>
    </row>
    <row r="31" spans="1:6" x14ac:dyDescent="0.25">
      <c r="A31" s="8" t="s">
        <v>12920</v>
      </c>
      <c r="B31" s="1" t="s">
        <v>168</v>
      </c>
      <c r="C31" s="1" t="s">
        <v>12890</v>
      </c>
      <c r="D31" s="1" t="s">
        <v>10649</v>
      </c>
      <c r="E31" s="1"/>
      <c r="F31" s="9"/>
    </row>
    <row r="32" spans="1:6" x14ac:dyDescent="0.25">
      <c r="A32" s="8" t="s">
        <v>12921</v>
      </c>
      <c r="B32" s="1" t="s">
        <v>496</v>
      </c>
      <c r="C32" s="1" t="s">
        <v>12890</v>
      </c>
      <c r="D32" s="1" t="s">
        <v>10649</v>
      </c>
      <c r="E32" s="1"/>
      <c r="F32" s="9"/>
    </row>
    <row r="33" spans="1:6" x14ac:dyDescent="0.25">
      <c r="A33" s="8" t="s">
        <v>12922</v>
      </c>
      <c r="B33" s="1" t="s">
        <v>11750</v>
      </c>
      <c r="C33" s="1" t="s">
        <v>12890</v>
      </c>
      <c r="D33" s="1" t="s">
        <v>10649</v>
      </c>
      <c r="E33" s="1"/>
      <c r="F33" s="9"/>
    </row>
    <row r="34" spans="1:6" x14ac:dyDescent="0.25">
      <c r="A34" s="8" t="s">
        <v>12923</v>
      </c>
      <c r="B34" s="1" t="s">
        <v>3058</v>
      </c>
      <c r="C34" s="1" t="s">
        <v>12890</v>
      </c>
      <c r="D34" s="1" t="s">
        <v>10649</v>
      </c>
      <c r="E34" s="1"/>
      <c r="F34" s="9"/>
    </row>
    <row r="35" spans="1:6" x14ac:dyDescent="0.25">
      <c r="A35" s="8" t="s">
        <v>12924</v>
      </c>
      <c r="B35" s="1" t="s">
        <v>1073</v>
      </c>
      <c r="C35" s="1" t="s">
        <v>7</v>
      </c>
      <c r="D35" s="1" t="s">
        <v>10649</v>
      </c>
      <c r="E35" s="1"/>
      <c r="F35" s="9"/>
    </row>
    <row r="36" spans="1:6" x14ac:dyDescent="0.25">
      <c r="A36" s="8" t="s">
        <v>12925</v>
      </c>
      <c r="B36" s="1" t="s">
        <v>2039</v>
      </c>
      <c r="C36" s="1" t="s">
        <v>7</v>
      </c>
      <c r="D36" s="1" t="s">
        <v>10649</v>
      </c>
      <c r="E36" s="1"/>
      <c r="F36" s="9"/>
    </row>
    <row r="37" spans="1:6" x14ac:dyDescent="0.25">
      <c r="A37" s="8" t="s">
        <v>12926</v>
      </c>
      <c r="B37" s="1" t="s">
        <v>12927</v>
      </c>
      <c r="C37" s="1" t="s">
        <v>7</v>
      </c>
      <c r="D37" s="1" t="s">
        <v>10649</v>
      </c>
      <c r="E37" s="1"/>
      <c r="F37" s="9"/>
    </row>
    <row r="38" spans="1:6" x14ac:dyDescent="0.25">
      <c r="A38" s="8" t="s">
        <v>12928</v>
      </c>
      <c r="B38" s="1" t="s">
        <v>2141</v>
      </c>
      <c r="C38" s="1" t="s">
        <v>7</v>
      </c>
      <c r="D38" s="1" t="s">
        <v>10649</v>
      </c>
      <c r="E38" s="1"/>
      <c r="F38" s="9"/>
    </row>
    <row r="39" spans="1:6" x14ac:dyDescent="0.25">
      <c r="A39" s="8" t="s">
        <v>12929</v>
      </c>
      <c r="B39" s="1" t="s">
        <v>12930</v>
      </c>
      <c r="C39" s="1" t="s">
        <v>12890</v>
      </c>
      <c r="D39" s="1" t="s">
        <v>10649</v>
      </c>
      <c r="E39" s="1"/>
      <c r="F39" s="9"/>
    </row>
    <row r="40" spans="1:6" x14ac:dyDescent="0.25">
      <c r="A40" s="8" t="s">
        <v>12931</v>
      </c>
      <c r="B40" s="1" t="s">
        <v>488</v>
      </c>
      <c r="C40" s="1" t="s">
        <v>12890</v>
      </c>
      <c r="D40" s="1" t="s">
        <v>10649</v>
      </c>
      <c r="E40" s="1"/>
      <c r="F40" s="9"/>
    </row>
    <row r="41" spans="1:6" x14ac:dyDescent="0.25">
      <c r="A41" s="8" t="s">
        <v>12932</v>
      </c>
      <c r="B41" s="1" t="s">
        <v>1021</v>
      </c>
      <c r="C41" s="1" t="s">
        <v>12890</v>
      </c>
      <c r="D41" s="1" t="s">
        <v>10649</v>
      </c>
      <c r="E41" s="1"/>
      <c r="F41" s="9"/>
    </row>
    <row r="42" spans="1:6" x14ac:dyDescent="0.25">
      <c r="A42" s="8" t="s">
        <v>12933</v>
      </c>
      <c r="B42" s="1" t="s">
        <v>11933</v>
      </c>
      <c r="C42" s="1" t="s">
        <v>7</v>
      </c>
      <c r="D42" s="1" t="s">
        <v>10649</v>
      </c>
      <c r="E42" s="1"/>
      <c r="F42" s="9"/>
    </row>
    <row r="43" spans="1:6" x14ac:dyDescent="0.25">
      <c r="A43" s="8" t="s">
        <v>12934</v>
      </c>
      <c r="B43" s="1" t="s">
        <v>1131</v>
      </c>
      <c r="C43" s="1" t="s">
        <v>7</v>
      </c>
      <c r="D43" s="1" t="s">
        <v>10649</v>
      </c>
      <c r="E43" s="1"/>
      <c r="F43" s="9"/>
    </row>
    <row r="44" spans="1:6" x14ac:dyDescent="0.25">
      <c r="A44" s="8" t="s">
        <v>12935</v>
      </c>
      <c r="B44" s="1" t="s">
        <v>11320</v>
      </c>
      <c r="C44" s="1" t="s">
        <v>7</v>
      </c>
      <c r="D44" s="1" t="s">
        <v>10649</v>
      </c>
      <c r="E44" s="1"/>
      <c r="F44" s="9"/>
    </row>
    <row r="45" spans="1:6" x14ac:dyDescent="0.25">
      <c r="A45" s="8" t="s">
        <v>12936</v>
      </c>
      <c r="B45" s="1" t="s">
        <v>2051</v>
      </c>
      <c r="C45" s="1" t="s">
        <v>7</v>
      </c>
      <c r="D45" s="1" t="s">
        <v>10649</v>
      </c>
      <c r="E45" s="1"/>
      <c r="F45" s="9"/>
    </row>
    <row r="46" spans="1:6" ht="15.75" thickBot="1" x14ac:dyDescent="0.3">
      <c r="A46" s="10" t="s">
        <v>12937</v>
      </c>
      <c r="B46" s="11" t="s">
        <v>11310</v>
      </c>
      <c r="C46" s="11" t="s">
        <v>7</v>
      </c>
      <c r="D46" s="11" t="s">
        <v>10649</v>
      </c>
      <c r="E46" s="11"/>
      <c r="F46" s="12"/>
    </row>
    <row r="47" spans="1:6" x14ac:dyDescent="0.25">
      <c r="A47" s="13" t="s">
        <v>12938</v>
      </c>
      <c r="B47" s="2" t="s">
        <v>350</v>
      </c>
      <c r="C47" s="2" t="s">
        <v>12890</v>
      </c>
      <c r="D47" s="2"/>
      <c r="E47" s="2"/>
      <c r="F47" s="14"/>
    </row>
    <row r="48" spans="1:6" x14ac:dyDescent="0.25">
      <c r="A48" s="8" t="s">
        <v>12939</v>
      </c>
      <c r="B48" s="1" t="s">
        <v>12940</v>
      </c>
      <c r="C48" s="1" t="s">
        <v>12890</v>
      </c>
      <c r="D48" s="1"/>
      <c r="E48" s="1"/>
      <c r="F48" s="9"/>
    </row>
    <row r="49" spans="1:6" x14ac:dyDescent="0.25">
      <c r="A49" s="8" t="s">
        <v>12941</v>
      </c>
      <c r="B49" s="1" t="s">
        <v>2219</v>
      </c>
      <c r="C49" s="1" t="s">
        <v>7</v>
      </c>
      <c r="D49" s="1"/>
      <c r="E49" s="1"/>
      <c r="F49" s="9"/>
    </row>
    <row r="50" spans="1:6" x14ac:dyDescent="0.25">
      <c r="A50" s="8" t="s">
        <v>12942</v>
      </c>
      <c r="B50" s="1" t="s">
        <v>2221</v>
      </c>
      <c r="C50" s="1" t="s">
        <v>7</v>
      </c>
      <c r="D50" s="1"/>
      <c r="E50" s="1"/>
      <c r="F50" s="9"/>
    </row>
    <row r="51" spans="1:6" x14ac:dyDescent="0.25">
      <c r="A51" s="8" t="s">
        <v>12943</v>
      </c>
      <c r="B51" s="1" t="s">
        <v>12944</v>
      </c>
      <c r="C51" s="1" t="s">
        <v>7</v>
      </c>
      <c r="D51" s="1"/>
      <c r="E51" s="1"/>
      <c r="F51" s="9"/>
    </row>
    <row r="52" spans="1:6" x14ac:dyDescent="0.25">
      <c r="A52" s="8" t="s">
        <v>12945</v>
      </c>
      <c r="B52" s="1" t="s">
        <v>2440</v>
      </c>
      <c r="C52" s="1" t="s">
        <v>7</v>
      </c>
      <c r="D52" s="1"/>
      <c r="E52" s="1"/>
      <c r="F52" s="9"/>
    </row>
    <row r="53" spans="1:6" x14ac:dyDescent="0.25">
      <c r="A53" s="8" t="s">
        <v>12946</v>
      </c>
      <c r="B53" s="1" t="s">
        <v>2660</v>
      </c>
      <c r="C53" s="1" t="s">
        <v>7</v>
      </c>
      <c r="D53" s="1"/>
      <c r="E53" s="1"/>
      <c r="F53" s="9"/>
    </row>
    <row r="54" spans="1:6" x14ac:dyDescent="0.25">
      <c r="A54" s="8" t="s">
        <v>12947</v>
      </c>
      <c r="B54" s="1" t="s">
        <v>2778</v>
      </c>
      <c r="C54" s="1" t="s">
        <v>7</v>
      </c>
      <c r="D54" s="1"/>
      <c r="E54" s="1"/>
      <c r="F54" s="9"/>
    </row>
    <row r="55" spans="1:6" x14ac:dyDescent="0.25">
      <c r="A55" s="8" t="s">
        <v>12948</v>
      </c>
      <c r="B55" s="1" t="s">
        <v>2880</v>
      </c>
      <c r="C55" s="1" t="s">
        <v>7</v>
      </c>
      <c r="D55" s="1"/>
      <c r="E55" s="1"/>
      <c r="F55" s="9"/>
    </row>
    <row r="56" spans="1:6" x14ac:dyDescent="0.25">
      <c r="A56" s="8" t="s">
        <v>12949</v>
      </c>
      <c r="B56" s="1" t="s">
        <v>3400</v>
      </c>
      <c r="C56" s="1" t="s">
        <v>7</v>
      </c>
      <c r="D56" s="1"/>
      <c r="E56" s="1"/>
      <c r="F56" s="9"/>
    </row>
    <row r="57" spans="1:6" x14ac:dyDescent="0.25">
      <c r="A57" s="8" t="s">
        <v>12950</v>
      </c>
      <c r="B57" s="1" t="s">
        <v>12951</v>
      </c>
      <c r="C57" s="1" t="s">
        <v>7</v>
      </c>
      <c r="D57" s="1"/>
      <c r="E57" s="1"/>
      <c r="F57" s="9"/>
    </row>
    <row r="58" spans="1:6" x14ac:dyDescent="0.25">
      <c r="A58" s="8" t="s">
        <v>12952</v>
      </c>
      <c r="B58" s="1" t="s">
        <v>12953</v>
      </c>
      <c r="C58" s="1" t="s">
        <v>7</v>
      </c>
      <c r="D58" s="1"/>
      <c r="E58" s="1"/>
      <c r="F58" s="9"/>
    </row>
    <row r="59" spans="1:6" x14ac:dyDescent="0.25">
      <c r="A59" s="8" t="s">
        <v>12954</v>
      </c>
      <c r="B59" s="1" t="s">
        <v>12955</v>
      </c>
      <c r="C59" s="1" t="s">
        <v>7</v>
      </c>
      <c r="D59" s="1"/>
      <c r="E59" s="1"/>
      <c r="F59" s="9"/>
    </row>
    <row r="60" spans="1:6" x14ac:dyDescent="0.25">
      <c r="A60" s="8" t="s">
        <v>12956</v>
      </c>
      <c r="B60" s="1" t="s">
        <v>4121</v>
      </c>
      <c r="C60" s="1" t="s">
        <v>7</v>
      </c>
      <c r="D60" s="1"/>
      <c r="E60" s="1"/>
      <c r="F60" s="9"/>
    </row>
    <row r="61" spans="1:6" x14ac:dyDescent="0.25">
      <c r="A61" s="8" t="s">
        <v>12957</v>
      </c>
      <c r="B61" s="1" t="s">
        <v>4123</v>
      </c>
      <c r="C61" s="1" t="s">
        <v>7</v>
      </c>
      <c r="D61" s="1"/>
      <c r="E61" s="1"/>
      <c r="F61" s="9"/>
    </row>
    <row r="62" spans="1:6" x14ac:dyDescent="0.25">
      <c r="A62" s="8" t="s">
        <v>12958</v>
      </c>
      <c r="B62" s="1" t="s">
        <v>3748</v>
      </c>
      <c r="C62" s="1" t="s">
        <v>7</v>
      </c>
      <c r="D62" s="1"/>
      <c r="E62" s="1"/>
      <c r="F62" s="9"/>
    </row>
    <row r="63" spans="1:6" x14ac:dyDescent="0.25">
      <c r="A63" s="8" t="s">
        <v>12959</v>
      </c>
      <c r="B63" s="1" t="s">
        <v>3856</v>
      </c>
      <c r="C63" s="1" t="s">
        <v>7</v>
      </c>
      <c r="D63" s="1"/>
      <c r="E63" s="1"/>
      <c r="F63" s="9"/>
    </row>
    <row r="64" spans="1:6" x14ac:dyDescent="0.25">
      <c r="A64" s="8" t="s">
        <v>12960</v>
      </c>
      <c r="B64" s="1" t="s">
        <v>3858</v>
      </c>
      <c r="C64" s="1" t="s">
        <v>7</v>
      </c>
      <c r="D64" s="1"/>
      <c r="E64" s="1"/>
      <c r="F64" s="9"/>
    </row>
    <row r="65" spans="1:6" x14ac:dyDescent="0.25">
      <c r="A65" s="8" t="s">
        <v>12961</v>
      </c>
      <c r="B65" s="1" t="s">
        <v>3860</v>
      </c>
      <c r="C65" s="1" t="s">
        <v>7</v>
      </c>
      <c r="D65" s="1"/>
      <c r="E65" s="1"/>
      <c r="F65" s="9"/>
    </row>
    <row r="66" spans="1:6" x14ac:dyDescent="0.25">
      <c r="A66" s="8" t="s">
        <v>12962</v>
      </c>
      <c r="B66" s="1" t="s">
        <v>3862</v>
      </c>
      <c r="C66" s="1" t="s">
        <v>7</v>
      </c>
      <c r="D66" s="1"/>
      <c r="E66" s="1"/>
      <c r="F66" s="9"/>
    </row>
    <row r="67" spans="1:6" x14ac:dyDescent="0.25">
      <c r="A67" s="8" t="s">
        <v>12963</v>
      </c>
      <c r="B67" s="1" t="s">
        <v>3864</v>
      </c>
      <c r="C67" s="1" t="s">
        <v>7</v>
      </c>
      <c r="D67" s="1"/>
      <c r="E67" s="1"/>
      <c r="F67" s="9"/>
    </row>
    <row r="68" spans="1:6" x14ac:dyDescent="0.25">
      <c r="A68" s="8" t="s">
        <v>12964</v>
      </c>
      <c r="B68" s="1" t="s">
        <v>3866</v>
      </c>
      <c r="C68" s="1" t="s">
        <v>7</v>
      </c>
      <c r="D68" s="1"/>
      <c r="E68" s="1"/>
      <c r="F68" s="9"/>
    </row>
    <row r="69" spans="1:6" x14ac:dyDescent="0.25">
      <c r="A69" s="8" t="s">
        <v>12965</v>
      </c>
      <c r="B69" s="1" t="s">
        <v>3983</v>
      </c>
      <c r="C69" s="1" t="s">
        <v>12890</v>
      </c>
      <c r="D69" s="1"/>
      <c r="E69" s="1"/>
      <c r="F69" s="9"/>
    </row>
    <row r="70" spans="1:6" x14ac:dyDescent="0.25">
      <c r="A70" s="8" t="s">
        <v>12966</v>
      </c>
      <c r="B70" s="1" t="s">
        <v>4001</v>
      </c>
      <c r="C70" s="1" t="s">
        <v>7</v>
      </c>
      <c r="D70" s="1"/>
      <c r="E70" s="1"/>
      <c r="F70" s="9"/>
    </row>
    <row r="71" spans="1:6" x14ac:dyDescent="0.25">
      <c r="A71" s="8" t="s">
        <v>12967</v>
      </c>
      <c r="B71" s="1" t="s">
        <v>4011</v>
      </c>
      <c r="C71" s="1" t="s">
        <v>12890</v>
      </c>
      <c r="D71" s="1"/>
      <c r="E71" s="1"/>
      <c r="F71" s="9"/>
    </row>
    <row r="72" spans="1:6" x14ac:dyDescent="0.25">
      <c r="A72" s="8" t="s">
        <v>12968</v>
      </c>
      <c r="B72" s="1" t="s">
        <v>4035</v>
      </c>
      <c r="C72" s="1" t="s">
        <v>12890</v>
      </c>
      <c r="D72" s="1"/>
      <c r="E72" s="1"/>
      <c r="F72" s="9"/>
    </row>
    <row r="73" spans="1:6" x14ac:dyDescent="0.25">
      <c r="A73" s="8" t="s">
        <v>12969</v>
      </c>
      <c r="B73" s="1" t="s">
        <v>4151</v>
      </c>
      <c r="C73" s="1" t="s">
        <v>12890</v>
      </c>
      <c r="D73" s="1"/>
      <c r="E73" s="1"/>
      <c r="F73" s="9"/>
    </row>
    <row r="74" spans="1:6" x14ac:dyDescent="0.25">
      <c r="A74" s="8" t="s">
        <v>12970</v>
      </c>
      <c r="B74" s="1" t="s">
        <v>4163</v>
      </c>
      <c r="C74" s="1" t="s">
        <v>7</v>
      </c>
      <c r="D74" s="1"/>
      <c r="E74" s="1"/>
      <c r="F74" s="9"/>
    </row>
    <row r="75" spans="1:6" x14ac:dyDescent="0.25">
      <c r="A75" s="8" t="s">
        <v>12971</v>
      </c>
      <c r="B75" s="1" t="s">
        <v>4476</v>
      </c>
      <c r="C75" s="1" t="s">
        <v>12890</v>
      </c>
      <c r="D75" s="1"/>
      <c r="E75" s="1"/>
      <c r="F75" s="9"/>
    </row>
    <row r="76" spans="1:6" x14ac:dyDescent="0.25">
      <c r="A76" s="8" t="s">
        <v>12972</v>
      </c>
      <c r="B76" s="1" t="s">
        <v>4486</v>
      </c>
      <c r="C76" s="1" t="s">
        <v>12890</v>
      </c>
      <c r="D76" s="1"/>
      <c r="E76" s="1"/>
      <c r="F76" s="9"/>
    </row>
    <row r="77" spans="1:6" x14ac:dyDescent="0.25">
      <c r="A77" s="8" t="s">
        <v>12973</v>
      </c>
      <c r="B77" s="1" t="s">
        <v>12974</v>
      </c>
      <c r="C77" s="1" t="s">
        <v>12890</v>
      </c>
      <c r="D77" s="1"/>
      <c r="E77" s="1"/>
      <c r="F77" s="9"/>
    </row>
    <row r="78" spans="1:6" x14ac:dyDescent="0.25">
      <c r="A78" s="8" t="s">
        <v>12975</v>
      </c>
      <c r="B78" s="1" t="s">
        <v>4681</v>
      </c>
      <c r="C78" s="1" t="s">
        <v>12890</v>
      </c>
      <c r="D78" s="1"/>
      <c r="E78" s="1"/>
      <c r="F78" s="9"/>
    </row>
    <row r="79" spans="1:6" x14ac:dyDescent="0.25">
      <c r="A79" s="8" t="s">
        <v>12976</v>
      </c>
      <c r="B79" s="1" t="s">
        <v>12977</v>
      </c>
      <c r="C79" s="1" t="s">
        <v>12890</v>
      </c>
      <c r="D79" s="1"/>
      <c r="E79" s="1"/>
      <c r="F79" s="9"/>
    </row>
    <row r="80" spans="1:6" x14ac:dyDescent="0.25">
      <c r="A80" s="8" t="s">
        <v>12978</v>
      </c>
      <c r="B80" s="1" t="s">
        <v>12979</v>
      </c>
      <c r="C80" s="1" t="s">
        <v>7</v>
      </c>
      <c r="D80" s="1"/>
      <c r="E80" s="1"/>
      <c r="F80" s="9"/>
    </row>
    <row r="81" spans="1:6" x14ac:dyDescent="0.25">
      <c r="A81" s="8" t="s">
        <v>12980</v>
      </c>
      <c r="B81" s="1" t="s">
        <v>12981</v>
      </c>
      <c r="C81" s="1" t="s">
        <v>7</v>
      </c>
      <c r="D81" s="1"/>
      <c r="E81" s="1"/>
      <c r="F81" s="9"/>
    </row>
    <row r="82" spans="1:6" x14ac:dyDescent="0.25">
      <c r="A82" s="8" t="s">
        <v>12982</v>
      </c>
      <c r="B82" s="1" t="s">
        <v>596</v>
      </c>
      <c r="C82" s="1" t="s">
        <v>7</v>
      </c>
      <c r="D82" s="1"/>
      <c r="E82" s="1"/>
      <c r="F82" s="9"/>
    </row>
    <row r="83" spans="1:6" x14ac:dyDescent="0.25">
      <c r="A83" s="8" t="s">
        <v>12983</v>
      </c>
      <c r="B83" s="1" t="s">
        <v>12984</v>
      </c>
      <c r="C83" s="1" t="s">
        <v>12890</v>
      </c>
      <c r="D83" s="1"/>
      <c r="E83" s="1"/>
      <c r="F83" s="9"/>
    </row>
    <row r="84" spans="1:6" x14ac:dyDescent="0.25">
      <c r="A84" s="8" t="s">
        <v>12985</v>
      </c>
      <c r="B84" s="1" t="s">
        <v>3202</v>
      </c>
      <c r="C84" s="1" t="s">
        <v>7</v>
      </c>
      <c r="D84" s="1"/>
      <c r="E84" s="1"/>
      <c r="F84" s="9"/>
    </row>
    <row r="85" spans="1:6" x14ac:dyDescent="0.25">
      <c r="A85" s="8" t="s">
        <v>12986</v>
      </c>
      <c r="B85" s="1" t="s">
        <v>3686</v>
      </c>
      <c r="C85" s="1" t="s">
        <v>12890</v>
      </c>
      <c r="D85" s="1"/>
      <c r="E85" s="1"/>
      <c r="F85" s="9"/>
    </row>
    <row r="86" spans="1:6" x14ac:dyDescent="0.25">
      <c r="A86" s="8" t="s">
        <v>12987</v>
      </c>
      <c r="B86" s="1" t="s">
        <v>6745</v>
      </c>
      <c r="C86" s="1" t="s">
        <v>12890</v>
      </c>
      <c r="D86" s="1"/>
      <c r="E86" s="1"/>
      <c r="F86" s="9"/>
    </row>
    <row r="87" spans="1:6" x14ac:dyDescent="0.25">
      <c r="A87" s="8" t="s">
        <v>12988</v>
      </c>
      <c r="B87" s="1" t="s">
        <v>3936</v>
      </c>
      <c r="C87" s="1" t="s">
        <v>7</v>
      </c>
      <c r="D87" s="1"/>
      <c r="E87" s="1"/>
      <c r="F87" s="9"/>
    </row>
    <row r="88" spans="1:6" x14ac:dyDescent="0.25">
      <c r="A88" s="8" t="s">
        <v>12989</v>
      </c>
      <c r="B88" s="1" t="s">
        <v>4625</v>
      </c>
      <c r="C88" s="1" t="s">
        <v>7</v>
      </c>
      <c r="D88" s="1"/>
      <c r="E88" s="1"/>
      <c r="F88" s="9"/>
    </row>
    <row r="89" spans="1:6" x14ac:dyDescent="0.25">
      <c r="A89" s="8" t="s">
        <v>12990</v>
      </c>
      <c r="B89" s="1" t="s">
        <v>4488</v>
      </c>
      <c r="C89" s="1" t="s">
        <v>12890</v>
      </c>
      <c r="D89" s="1"/>
      <c r="E89" s="1"/>
      <c r="F89" s="9"/>
    </row>
    <row r="90" spans="1:6" x14ac:dyDescent="0.25">
      <c r="A90" s="8" t="s">
        <v>12991</v>
      </c>
      <c r="B90" s="1" t="s">
        <v>466</v>
      </c>
      <c r="C90" s="1" t="s">
        <v>12890</v>
      </c>
      <c r="D90" s="1"/>
      <c r="E90" s="1"/>
      <c r="F90" s="9"/>
    </row>
    <row r="91" spans="1:6" x14ac:dyDescent="0.25">
      <c r="A91" s="8" t="s">
        <v>12992</v>
      </c>
      <c r="B91" s="1" t="s">
        <v>11854</v>
      </c>
      <c r="C91" s="1" t="s">
        <v>12890</v>
      </c>
      <c r="D91" s="1"/>
      <c r="E91" s="1"/>
      <c r="F91" s="9"/>
    </row>
    <row r="92" spans="1:6" x14ac:dyDescent="0.25">
      <c r="A92" s="8" t="s">
        <v>12993</v>
      </c>
      <c r="B92" s="1" t="s">
        <v>2371</v>
      </c>
      <c r="C92" s="1" t="s">
        <v>7</v>
      </c>
      <c r="D92" s="1"/>
      <c r="E92" s="1"/>
      <c r="F92" s="9"/>
    </row>
    <row r="93" spans="1:6" x14ac:dyDescent="0.25">
      <c r="A93" s="8" t="s">
        <v>12994</v>
      </c>
      <c r="B93" s="1" t="s">
        <v>2379</v>
      </c>
      <c r="C93" s="1" t="s">
        <v>7</v>
      </c>
      <c r="D93" s="1"/>
      <c r="E93" s="1"/>
      <c r="F93" s="9"/>
    </row>
    <row r="94" spans="1:6" x14ac:dyDescent="0.25">
      <c r="A94" s="8" t="s">
        <v>12995</v>
      </c>
      <c r="B94" s="1" t="s">
        <v>2968</v>
      </c>
      <c r="C94" s="1" t="s">
        <v>12890</v>
      </c>
      <c r="D94" s="1"/>
      <c r="E94" s="1"/>
      <c r="F94" s="9"/>
    </row>
    <row r="95" spans="1:6" x14ac:dyDescent="0.25">
      <c r="A95" s="8" t="s">
        <v>12996</v>
      </c>
      <c r="B95" s="1" t="s">
        <v>3944</v>
      </c>
      <c r="C95" s="1" t="s">
        <v>7</v>
      </c>
      <c r="D95" s="1"/>
      <c r="E95" s="1"/>
      <c r="F95" s="9"/>
    </row>
    <row r="96" spans="1:6" ht="15.75" thickBot="1" x14ac:dyDescent="0.3">
      <c r="A96" s="10" t="s">
        <v>12997</v>
      </c>
      <c r="B96" s="11" t="s">
        <v>4460</v>
      </c>
      <c r="C96" s="11" t="s">
        <v>7</v>
      </c>
      <c r="D96" s="11"/>
      <c r="E96" s="11"/>
      <c r="F96" s="12"/>
    </row>
    <row r="97" spans="1:6" x14ac:dyDescent="0.25">
      <c r="A97" s="13" t="s">
        <v>12998</v>
      </c>
      <c r="B97" s="2" t="s">
        <v>12999</v>
      </c>
      <c r="C97" s="2" t="s">
        <v>7</v>
      </c>
      <c r="D97" s="2"/>
      <c r="E97" s="2"/>
      <c r="F97" s="14"/>
    </row>
    <row r="98" spans="1:6" x14ac:dyDescent="0.25">
      <c r="A98" s="8" t="s">
        <v>13000</v>
      </c>
      <c r="B98" s="1" t="s">
        <v>13001</v>
      </c>
      <c r="C98" s="1" t="s">
        <v>12890</v>
      </c>
      <c r="D98" s="1"/>
      <c r="E98" s="1"/>
      <c r="F98" s="9"/>
    </row>
    <row r="99" spans="1:6" x14ac:dyDescent="0.25">
      <c r="A99" s="8" t="s">
        <v>13002</v>
      </c>
      <c r="B99" s="1" t="s">
        <v>13003</v>
      </c>
      <c r="C99" s="1" t="s">
        <v>7</v>
      </c>
      <c r="D99" s="1"/>
      <c r="E99" s="1"/>
      <c r="F99" s="9"/>
    </row>
    <row r="100" spans="1:6" x14ac:dyDescent="0.25">
      <c r="A100" s="8" t="s">
        <v>13004</v>
      </c>
      <c r="B100" s="1" t="s">
        <v>11341</v>
      </c>
      <c r="C100" s="1" t="s">
        <v>7</v>
      </c>
      <c r="D100" s="1"/>
      <c r="E100" s="1"/>
      <c r="F100" s="9"/>
    </row>
    <row r="101" spans="1:6" x14ac:dyDescent="0.25">
      <c r="A101" s="8" t="s">
        <v>13005</v>
      </c>
      <c r="B101" s="1" t="s">
        <v>11343</v>
      </c>
      <c r="C101" s="1" t="s">
        <v>7</v>
      </c>
      <c r="D101" s="1"/>
      <c r="E101" s="1"/>
      <c r="F101" s="9"/>
    </row>
    <row r="102" spans="1:6" x14ac:dyDescent="0.25">
      <c r="A102" s="8" t="s">
        <v>13006</v>
      </c>
      <c r="B102" s="1" t="s">
        <v>11345</v>
      </c>
      <c r="C102" s="1" t="s">
        <v>7</v>
      </c>
      <c r="D102" s="1"/>
      <c r="E102" s="1"/>
      <c r="F102" s="9"/>
    </row>
    <row r="103" spans="1:6" x14ac:dyDescent="0.25">
      <c r="A103" s="8" t="s">
        <v>13007</v>
      </c>
      <c r="B103" s="1" t="s">
        <v>11347</v>
      </c>
      <c r="C103" s="1" t="s">
        <v>7</v>
      </c>
      <c r="D103" s="1"/>
      <c r="E103" s="1"/>
      <c r="F103" s="9"/>
    </row>
    <row r="104" spans="1:6" x14ac:dyDescent="0.25">
      <c r="A104" s="8" t="s">
        <v>13008</v>
      </c>
      <c r="B104" s="1" t="s">
        <v>11349</v>
      </c>
      <c r="C104" s="1" t="s">
        <v>7</v>
      </c>
      <c r="D104" s="1"/>
      <c r="E104" s="1"/>
      <c r="F104" s="9"/>
    </row>
    <row r="105" spans="1:6" x14ac:dyDescent="0.25">
      <c r="A105" s="8" t="s">
        <v>13009</v>
      </c>
      <c r="B105" s="1" t="s">
        <v>13010</v>
      </c>
      <c r="C105" s="1" t="s">
        <v>7</v>
      </c>
      <c r="D105" s="1"/>
      <c r="E105" s="1"/>
      <c r="F105" s="9"/>
    </row>
    <row r="106" spans="1:6" x14ac:dyDescent="0.25">
      <c r="A106" s="8" t="s">
        <v>13011</v>
      </c>
      <c r="B106" s="1" t="s">
        <v>3970</v>
      </c>
      <c r="C106" s="1" t="s">
        <v>7</v>
      </c>
      <c r="D106" s="1"/>
      <c r="E106" s="1"/>
      <c r="F106" s="9"/>
    </row>
    <row r="107" spans="1:6" x14ac:dyDescent="0.25">
      <c r="A107" s="8" t="s">
        <v>13012</v>
      </c>
      <c r="B107" s="1" t="s">
        <v>3972</v>
      </c>
      <c r="C107" s="1" t="s">
        <v>7</v>
      </c>
      <c r="D107" s="1"/>
      <c r="E107" s="1"/>
      <c r="F107" s="9"/>
    </row>
    <row r="108" spans="1:6" x14ac:dyDescent="0.25">
      <c r="A108" s="8" t="s">
        <v>13013</v>
      </c>
      <c r="B108" s="1" t="s">
        <v>13014</v>
      </c>
      <c r="C108" s="1" t="s">
        <v>12890</v>
      </c>
      <c r="D108" s="1"/>
      <c r="E108" s="1"/>
      <c r="F108" s="9"/>
    </row>
    <row r="109" spans="1:6" x14ac:dyDescent="0.25">
      <c r="A109" s="8" t="s">
        <v>13015</v>
      </c>
      <c r="B109" s="1" t="s">
        <v>4703</v>
      </c>
      <c r="C109" s="1" t="s">
        <v>7</v>
      </c>
      <c r="D109" s="1"/>
      <c r="E109" s="1"/>
      <c r="F109" s="9"/>
    </row>
    <row r="110" spans="1:6" x14ac:dyDescent="0.25">
      <c r="A110" s="8" t="s">
        <v>13016</v>
      </c>
      <c r="B110" s="1" t="s">
        <v>13017</v>
      </c>
      <c r="C110" s="1" t="s">
        <v>12890</v>
      </c>
      <c r="D110" s="1"/>
      <c r="E110" s="1"/>
      <c r="F110" s="9"/>
    </row>
    <row r="111" spans="1:6" x14ac:dyDescent="0.25">
      <c r="A111" s="8" t="s">
        <v>13018</v>
      </c>
      <c r="B111" s="1" t="s">
        <v>13019</v>
      </c>
      <c r="C111" s="1" t="s">
        <v>12890</v>
      </c>
      <c r="D111" s="1"/>
      <c r="E111" s="1"/>
      <c r="F111" s="9"/>
    </row>
    <row r="112" spans="1:6" x14ac:dyDescent="0.25">
      <c r="A112" s="8" t="s">
        <v>13020</v>
      </c>
      <c r="B112" s="1" t="s">
        <v>4764</v>
      </c>
      <c r="C112" s="1" t="s">
        <v>12890</v>
      </c>
      <c r="D112" s="1"/>
      <c r="E112" s="1"/>
      <c r="F112" s="9"/>
    </row>
    <row r="113" spans="1:6" x14ac:dyDescent="0.25">
      <c r="A113" s="8" t="s">
        <v>13021</v>
      </c>
      <c r="B113" s="1" t="s">
        <v>13022</v>
      </c>
      <c r="C113" s="1" t="s">
        <v>7</v>
      </c>
      <c r="D113" s="1"/>
      <c r="E113" s="1"/>
      <c r="F113" s="9"/>
    </row>
    <row r="114" spans="1:6" x14ac:dyDescent="0.25">
      <c r="A114" s="8" t="s">
        <v>13023</v>
      </c>
      <c r="B114" s="1" t="s">
        <v>13024</v>
      </c>
      <c r="C114" s="1" t="s">
        <v>12890</v>
      </c>
      <c r="D114" s="1"/>
      <c r="E114" s="1"/>
      <c r="F114" s="9"/>
    </row>
    <row r="115" spans="1:6" x14ac:dyDescent="0.25">
      <c r="A115" s="8" t="s">
        <v>13025</v>
      </c>
      <c r="B115" s="1" t="s">
        <v>13026</v>
      </c>
      <c r="C115" s="1" t="s">
        <v>12890</v>
      </c>
      <c r="D115" s="1"/>
      <c r="E115" s="1"/>
      <c r="F115" s="9"/>
    </row>
    <row r="116" spans="1:6" x14ac:dyDescent="0.25">
      <c r="A116" s="8" t="s">
        <v>13027</v>
      </c>
      <c r="B116" s="1" t="s">
        <v>13028</v>
      </c>
      <c r="C116" s="1" t="s">
        <v>12890</v>
      </c>
      <c r="D116" s="1"/>
      <c r="E116" s="1"/>
      <c r="F116" s="9"/>
    </row>
    <row r="117" spans="1:6" x14ac:dyDescent="0.25">
      <c r="A117" s="8" t="s">
        <v>13029</v>
      </c>
      <c r="B117" s="1" t="s">
        <v>5339</v>
      </c>
      <c r="C117" s="1" t="s">
        <v>12890</v>
      </c>
      <c r="D117" s="1"/>
      <c r="E117" s="1"/>
      <c r="F117" s="9"/>
    </row>
    <row r="118" spans="1:6" x14ac:dyDescent="0.25">
      <c r="A118" s="8" t="s">
        <v>13030</v>
      </c>
      <c r="B118" s="1" t="s">
        <v>5341</v>
      </c>
      <c r="C118" s="1" t="s">
        <v>7</v>
      </c>
      <c r="D118" s="1"/>
      <c r="E118" s="1"/>
      <c r="F118" s="9"/>
    </row>
    <row r="119" spans="1:6" x14ac:dyDescent="0.25">
      <c r="A119" s="8" t="s">
        <v>13031</v>
      </c>
      <c r="B119" s="1" t="s">
        <v>5343</v>
      </c>
      <c r="C119" s="1" t="s">
        <v>7</v>
      </c>
      <c r="D119" s="1"/>
      <c r="E119" s="1"/>
      <c r="F119" s="9"/>
    </row>
    <row r="120" spans="1:6" x14ac:dyDescent="0.25">
      <c r="A120" s="8" t="s">
        <v>13032</v>
      </c>
      <c r="B120" s="1" t="s">
        <v>5547</v>
      </c>
      <c r="C120" s="1" t="s">
        <v>7</v>
      </c>
      <c r="D120" s="1"/>
      <c r="E120" s="1"/>
      <c r="F120" s="9"/>
    </row>
    <row r="121" spans="1:6" x14ac:dyDescent="0.25">
      <c r="A121" s="8" t="s">
        <v>13033</v>
      </c>
      <c r="B121" s="1" t="s">
        <v>5549</v>
      </c>
      <c r="C121" s="1" t="s">
        <v>7</v>
      </c>
      <c r="D121" s="1"/>
      <c r="E121" s="1"/>
      <c r="F121" s="9"/>
    </row>
    <row r="122" spans="1:6" x14ac:dyDescent="0.25">
      <c r="A122" s="8" t="s">
        <v>13034</v>
      </c>
      <c r="B122" s="1" t="s">
        <v>5551</v>
      </c>
      <c r="C122" s="1" t="s">
        <v>7</v>
      </c>
      <c r="D122" s="1"/>
      <c r="E122" s="1"/>
      <c r="F122" s="9"/>
    </row>
    <row r="123" spans="1:6" x14ac:dyDescent="0.25">
      <c r="A123" s="8" t="s">
        <v>13035</v>
      </c>
      <c r="B123" s="1" t="s">
        <v>13036</v>
      </c>
      <c r="C123" s="1" t="s">
        <v>12890</v>
      </c>
      <c r="D123" s="1"/>
      <c r="E123" s="1"/>
      <c r="F123" s="9"/>
    </row>
    <row r="124" spans="1:6" x14ac:dyDescent="0.25">
      <c r="A124" s="8" t="s">
        <v>13037</v>
      </c>
      <c r="B124" s="1" t="s">
        <v>13038</v>
      </c>
      <c r="C124" s="1" t="s">
        <v>7</v>
      </c>
      <c r="D124" s="1"/>
      <c r="E124" s="1"/>
      <c r="F124" s="9"/>
    </row>
    <row r="125" spans="1:6" x14ac:dyDescent="0.25">
      <c r="A125" s="8" t="s">
        <v>13039</v>
      </c>
      <c r="B125" s="1" t="s">
        <v>13040</v>
      </c>
      <c r="C125" s="1" t="s">
        <v>7</v>
      </c>
      <c r="D125" s="1"/>
      <c r="E125" s="1"/>
      <c r="F125" s="9"/>
    </row>
    <row r="126" spans="1:6" x14ac:dyDescent="0.25">
      <c r="A126" s="8" t="s">
        <v>13041</v>
      </c>
      <c r="B126" s="1" t="s">
        <v>13042</v>
      </c>
      <c r="C126" s="1" t="s">
        <v>7</v>
      </c>
      <c r="D126" s="1"/>
      <c r="E126" s="1"/>
      <c r="F126" s="9"/>
    </row>
    <row r="127" spans="1:6" x14ac:dyDescent="0.25">
      <c r="A127" s="8" t="s">
        <v>13043</v>
      </c>
      <c r="B127" s="1" t="s">
        <v>13044</v>
      </c>
      <c r="C127" s="1" t="s">
        <v>7</v>
      </c>
      <c r="D127" s="1"/>
      <c r="E127" s="1"/>
      <c r="F127" s="9"/>
    </row>
    <row r="128" spans="1:6" x14ac:dyDescent="0.25">
      <c r="A128" s="8" t="s">
        <v>13045</v>
      </c>
      <c r="B128" s="1" t="s">
        <v>13046</v>
      </c>
      <c r="C128" s="1" t="s">
        <v>7</v>
      </c>
      <c r="D128" s="1"/>
      <c r="E128" s="1"/>
      <c r="F128" s="9"/>
    </row>
    <row r="129" spans="1:6" x14ac:dyDescent="0.25">
      <c r="A129" s="8" t="s">
        <v>13047</v>
      </c>
      <c r="B129" s="1" t="s">
        <v>13048</v>
      </c>
      <c r="C129" s="1" t="s">
        <v>7</v>
      </c>
      <c r="D129" s="1"/>
      <c r="E129" s="1"/>
      <c r="F129" s="9"/>
    </row>
    <row r="130" spans="1:6" x14ac:dyDescent="0.25">
      <c r="A130" s="8" t="s">
        <v>13049</v>
      </c>
      <c r="B130" s="1" t="s">
        <v>13050</v>
      </c>
      <c r="C130" s="1" t="s">
        <v>7</v>
      </c>
      <c r="D130" s="1"/>
      <c r="E130" s="1"/>
      <c r="F130" s="9"/>
    </row>
    <row r="131" spans="1:6" x14ac:dyDescent="0.25">
      <c r="A131" s="8" t="s">
        <v>13051</v>
      </c>
      <c r="B131" s="1" t="s">
        <v>13052</v>
      </c>
      <c r="C131" s="1" t="s">
        <v>7</v>
      </c>
      <c r="D131" s="1"/>
      <c r="E131" s="1"/>
      <c r="F131" s="9"/>
    </row>
    <row r="132" spans="1:6" x14ac:dyDescent="0.25">
      <c r="A132" s="8" t="s">
        <v>13053</v>
      </c>
      <c r="B132" s="1" t="s">
        <v>13054</v>
      </c>
      <c r="C132" s="1" t="s">
        <v>7</v>
      </c>
      <c r="D132" s="1"/>
      <c r="E132" s="1"/>
      <c r="F132" s="9"/>
    </row>
    <row r="133" spans="1:6" x14ac:dyDescent="0.25">
      <c r="A133" s="8" t="s">
        <v>13055</v>
      </c>
      <c r="B133" s="1" t="s">
        <v>4997</v>
      </c>
      <c r="C133" s="1" t="s">
        <v>12890</v>
      </c>
      <c r="D133" s="1"/>
      <c r="E133" s="1"/>
      <c r="F133" s="9"/>
    </row>
    <row r="134" spans="1:6" x14ac:dyDescent="0.25">
      <c r="A134" s="8" t="s">
        <v>13056</v>
      </c>
      <c r="B134" s="1" t="s">
        <v>5405</v>
      </c>
      <c r="C134" s="1" t="s">
        <v>12890</v>
      </c>
      <c r="D134" s="1"/>
      <c r="E134" s="1"/>
      <c r="F134" s="9"/>
    </row>
    <row r="135" spans="1:6" x14ac:dyDescent="0.25">
      <c r="A135" s="8" t="s">
        <v>13057</v>
      </c>
      <c r="B135" s="1" t="s">
        <v>5609</v>
      </c>
      <c r="C135" s="1" t="s">
        <v>12890</v>
      </c>
      <c r="D135" s="1"/>
      <c r="E135" s="1"/>
      <c r="F135" s="9"/>
    </row>
    <row r="136" spans="1:6" x14ac:dyDescent="0.25">
      <c r="A136" s="8" t="s">
        <v>13058</v>
      </c>
      <c r="B136" s="1" t="s">
        <v>594</v>
      </c>
      <c r="C136" s="1" t="s">
        <v>12890</v>
      </c>
      <c r="D136" s="1"/>
      <c r="E136" s="1"/>
      <c r="F136" s="9"/>
    </row>
    <row r="137" spans="1:6" x14ac:dyDescent="0.25">
      <c r="A137" s="8" t="s">
        <v>13059</v>
      </c>
      <c r="B137" s="1" t="s">
        <v>11406</v>
      </c>
      <c r="C137" s="1" t="s">
        <v>12890</v>
      </c>
      <c r="D137" s="1"/>
      <c r="E137" s="1"/>
      <c r="F137" s="9"/>
    </row>
    <row r="138" spans="1:6" x14ac:dyDescent="0.25">
      <c r="A138" s="8" t="s">
        <v>13060</v>
      </c>
      <c r="B138" s="1" t="s">
        <v>2351</v>
      </c>
      <c r="C138" s="1" t="s">
        <v>12890</v>
      </c>
      <c r="D138" s="1"/>
      <c r="E138" s="1"/>
      <c r="F138" s="9"/>
    </row>
    <row r="139" spans="1:6" x14ac:dyDescent="0.25">
      <c r="A139" s="8" t="s">
        <v>13061</v>
      </c>
      <c r="B139" s="1" t="s">
        <v>2468</v>
      </c>
      <c r="C139" s="1" t="s">
        <v>12890</v>
      </c>
      <c r="D139" s="1"/>
      <c r="E139" s="1"/>
      <c r="F139" s="9"/>
    </row>
    <row r="140" spans="1:6" x14ac:dyDescent="0.25">
      <c r="A140" s="8" t="s">
        <v>13062</v>
      </c>
      <c r="B140" s="1" t="s">
        <v>13063</v>
      </c>
      <c r="C140" s="1" t="s">
        <v>7</v>
      </c>
      <c r="D140" s="1"/>
      <c r="E140" s="1"/>
      <c r="F140" s="9"/>
    </row>
    <row r="141" spans="1:6" x14ac:dyDescent="0.25">
      <c r="A141" s="8" t="s">
        <v>13064</v>
      </c>
      <c r="B141" s="1" t="s">
        <v>5629</v>
      </c>
      <c r="C141" s="1" t="s">
        <v>7</v>
      </c>
      <c r="D141" s="1"/>
      <c r="E141" s="1"/>
      <c r="F141" s="9"/>
    </row>
    <row r="142" spans="1:6" x14ac:dyDescent="0.25">
      <c r="A142" s="8" t="s">
        <v>13065</v>
      </c>
      <c r="B142" s="1" t="s">
        <v>1035</v>
      </c>
      <c r="C142" s="1" t="s">
        <v>7</v>
      </c>
      <c r="D142" s="1"/>
      <c r="E142" s="1"/>
      <c r="F142" s="9"/>
    </row>
    <row r="143" spans="1:6" x14ac:dyDescent="0.25">
      <c r="A143" s="8" t="s">
        <v>13066</v>
      </c>
      <c r="B143" s="1" t="s">
        <v>11415</v>
      </c>
      <c r="C143" s="1" t="s">
        <v>7</v>
      </c>
      <c r="D143" s="1"/>
      <c r="E143" s="1"/>
      <c r="F143" s="9"/>
    </row>
    <row r="144" spans="1:6" x14ac:dyDescent="0.25">
      <c r="A144" s="8" t="s">
        <v>13067</v>
      </c>
      <c r="B144" s="1" t="s">
        <v>13068</v>
      </c>
      <c r="C144" s="1" t="s">
        <v>7</v>
      </c>
      <c r="D144" s="1"/>
      <c r="E144" s="1"/>
      <c r="F144" s="9"/>
    </row>
    <row r="145" spans="1:6" x14ac:dyDescent="0.25">
      <c r="A145" s="8" t="s">
        <v>13069</v>
      </c>
      <c r="B145" s="1" t="s">
        <v>3588</v>
      </c>
      <c r="C145" s="1" t="s">
        <v>12890</v>
      </c>
      <c r="D145" s="1"/>
      <c r="E145" s="1"/>
      <c r="F145" s="9"/>
    </row>
    <row r="146" spans="1:6" ht="15.75" thickBot="1" x14ac:dyDescent="0.3">
      <c r="A146" s="10" t="s">
        <v>13070</v>
      </c>
      <c r="B146" s="11" t="s">
        <v>3978</v>
      </c>
      <c r="C146" s="11" t="s">
        <v>7</v>
      </c>
      <c r="D146" s="11"/>
      <c r="E146" s="11"/>
      <c r="F146" s="12"/>
    </row>
    <row r="147" spans="1:6" x14ac:dyDescent="0.25">
      <c r="A147" s="13" t="s">
        <v>13071</v>
      </c>
      <c r="B147" s="2" t="s">
        <v>13072</v>
      </c>
      <c r="C147" s="2" t="s">
        <v>7</v>
      </c>
      <c r="D147" s="2"/>
      <c r="E147" s="2"/>
      <c r="F147" s="14"/>
    </row>
    <row r="148" spans="1:6" x14ac:dyDescent="0.25">
      <c r="A148" s="8" t="s">
        <v>13073</v>
      </c>
      <c r="B148" s="1" t="s">
        <v>13074</v>
      </c>
      <c r="C148" s="1" t="s">
        <v>7</v>
      </c>
      <c r="D148" s="1"/>
      <c r="E148" s="1"/>
      <c r="F148" s="9"/>
    </row>
    <row r="149" spans="1:6" x14ac:dyDescent="0.25">
      <c r="A149" s="8" t="s">
        <v>13075</v>
      </c>
      <c r="B149" s="1" t="s">
        <v>11640</v>
      </c>
      <c r="C149" s="1" t="s">
        <v>7</v>
      </c>
      <c r="D149" s="1"/>
      <c r="E149" s="1"/>
      <c r="F149" s="9"/>
    </row>
    <row r="150" spans="1:6" x14ac:dyDescent="0.25">
      <c r="A150" s="8" t="s">
        <v>13076</v>
      </c>
      <c r="B150" s="1" t="s">
        <v>11653</v>
      </c>
      <c r="C150" s="1" t="s">
        <v>7</v>
      </c>
      <c r="D150" s="1"/>
      <c r="E150" s="1"/>
      <c r="F150" s="9"/>
    </row>
    <row r="151" spans="1:6" x14ac:dyDescent="0.25">
      <c r="A151" s="8" t="s">
        <v>13077</v>
      </c>
      <c r="B151" s="1" t="s">
        <v>13078</v>
      </c>
      <c r="C151" s="1" t="s">
        <v>7</v>
      </c>
      <c r="D151" s="1"/>
      <c r="E151" s="1"/>
      <c r="F151" s="9"/>
    </row>
    <row r="152" spans="1:6" x14ac:dyDescent="0.25">
      <c r="A152" s="8" t="s">
        <v>13079</v>
      </c>
      <c r="B152" s="1" t="s">
        <v>13080</v>
      </c>
      <c r="C152" s="1" t="s">
        <v>7</v>
      </c>
      <c r="D152" s="1"/>
      <c r="E152" s="1"/>
      <c r="F152" s="9"/>
    </row>
    <row r="153" spans="1:6" x14ac:dyDescent="0.25">
      <c r="A153" s="8" t="s">
        <v>13081</v>
      </c>
      <c r="B153" s="1" t="s">
        <v>11667</v>
      </c>
      <c r="C153" s="1" t="s">
        <v>12890</v>
      </c>
      <c r="D153" s="1"/>
      <c r="E153" s="1"/>
      <c r="F153" s="9"/>
    </row>
    <row r="154" spans="1:6" x14ac:dyDescent="0.25">
      <c r="A154" s="8" t="s">
        <v>13082</v>
      </c>
      <c r="B154" s="1" t="s">
        <v>13083</v>
      </c>
      <c r="C154" s="1" t="s">
        <v>7</v>
      </c>
      <c r="D154" s="1"/>
      <c r="E154" s="1"/>
      <c r="F154" s="9"/>
    </row>
    <row r="155" spans="1:6" x14ac:dyDescent="0.25">
      <c r="A155" s="8" t="s">
        <v>13084</v>
      </c>
      <c r="B155" s="1" t="s">
        <v>11798</v>
      </c>
      <c r="C155" s="1" t="s">
        <v>7</v>
      </c>
      <c r="D155" s="1"/>
      <c r="E155" s="1"/>
      <c r="F155" s="9"/>
    </row>
    <row r="156" spans="1:6" x14ac:dyDescent="0.25">
      <c r="A156" s="8" t="s">
        <v>13085</v>
      </c>
      <c r="B156" s="1" t="s">
        <v>11131</v>
      </c>
      <c r="C156" s="1" t="s">
        <v>12890</v>
      </c>
      <c r="D156" s="1"/>
      <c r="E156" s="1"/>
      <c r="F156" s="9"/>
    </row>
    <row r="157" spans="1:6" x14ac:dyDescent="0.25">
      <c r="A157" s="8" t="s">
        <v>13086</v>
      </c>
      <c r="B157" s="1" t="s">
        <v>11165</v>
      </c>
      <c r="C157" s="1" t="s">
        <v>12890</v>
      </c>
      <c r="D157" s="1"/>
      <c r="E157" s="1"/>
      <c r="F157" s="9"/>
    </row>
    <row r="158" spans="1:6" x14ac:dyDescent="0.25">
      <c r="A158" s="8" t="s">
        <v>13087</v>
      </c>
      <c r="B158" s="1" t="s">
        <v>2211</v>
      </c>
      <c r="C158" s="1" t="s">
        <v>12890</v>
      </c>
      <c r="D158" s="1"/>
      <c r="E158" s="1"/>
      <c r="F158" s="9"/>
    </row>
    <row r="159" spans="1:6" x14ac:dyDescent="0.25">
      <c r="A159" s="8" t="s">
        <v>13088</v>
      </c>
      <c r="B159" s="1" t="s">
        <v>2215</v>
      </c>
      <c r="C159" s="1" t="s">
        <v>12890</v>
      </c>
      <c r="D159" s="1"/>
      <c r="E159" s="1"/>
      <c r="F159" s="9"/>
    </row>
    <row r="160" spans="1:6" x14ac:dyDescent="0.25">
      <c r="A160" s="8" t="s">
        <v>13089</v>
      </c>
      <c r="B160" s="1" t="s">
        <v>13090</v>
      </c>
      <c r="C160" s="1" t="s">
        <v>7</v>
      </c>
      <c r="D160" s="1"/>
      <c r="E160" s="1"/>
      <c r="F160" s="9"/>
    </row>
    <row r="161" spans="1:6" x14ac:dyDescent="0.25">
      <c r="A161" s="8" t="s">
        <v>13091</v>
      </c>
      <c r="B161" s="1" t="s">
        <v>13092</v>
      </c>
      <c r="C161" s="1" t="s">
        <v>7</v>
      </c>
      <c r="D161" s="1"/>
      <c r="E161" s="1"/>
      <c r="F161" s="9"/>
    </row>
    <row r="162" spans="1:6" x14ac:dyDescent="0.25">
      <c r="A162" s="8" t="s">
        <v>13093</v>
      </c>
      <c r="B162" s="1" t="s">
        <v>3966</v>
      </c>
      <c r="C162" s="1" t="s">
        <v>7</v>
      </c>
      <c r="D162" s="1"/>
      <c r="E162" s="1"/>
      <c r="F162" s="9"/>
    </row>
    <row r="163" spans="1:6" x14ac:dyDescent="0.25">
      <c r="A163" s="8" t="s">
        <v>13094</v>
      </c>
      <c r="B163" s="1" t="s">
        <v>3974</v>
      </c>
      <c r="C163" s="1" t="s">
        <v>7</v>
      </c>
      <c r="D163" s="1"/>
      <c r="E163" s="1"/>
      <c r="F163" s="9"/>
    </row>
    <row r="164" spans="1:6" x14ac:dyDescent="0.25">
      <c r="A164" s="8" t="s">
        <v>13095</v>
      </c>
      <c r="B164" s="1" t="s">
        <v>4105</v>
      </c>
      <c r="C164" s="1" t="s">
        <v>7</v>
      </c>
      <c r="D164" s="1"/>
      <c r="E164" s="1"/>
      <c r="F164" s="9"/>
    </row>
    <row r="165" spans="1:6" x14ac:dyDescent="0.25">
      <c r="A165" s="8" t="s">
        <v>13096</v>
      </c>
      <c r="B165" s="1" t="s">
        <v>4107</v>
      </c>
      <c r="C165" s="1" t="s">
        <v>7</v>
      </c>
      <c r="D165" s="1"/>
      <c r="E165" s="1"/>
      <c r="F165" s="9"/>
    </row>
    <row r="166" spans="1:6" x14ac:dyDescent="0.25">
      <c r="A166" s="8" t="s">
        <v>13097</v>
      </c>
      <c r="B166" s="1" t="s">
        <v>4109</v>
      </c>
      <c r="C166" s="1" t="s">
        <v>7</v>
      </c>
      <c r="D166" s="1"/>
      <c r="E166" s="1"/>
      <c r="F166" s="9"/>
    </row>
    <row r="167" spans="1:6" x14ac:dyDescent="0.25">
      <c r="A167" s="8" t="s">
        <v>13098</v>
      </c>
      <c r="B167" s="1" t="s">
        <v>4297</v>
      </c>
      <c r="C167" s="1" t="s">
        <v>7</v>
      </c>
      <c r="D167" s="1"/>
      <c r="E167" s="1"/>
      <c r="F167" s="9"/>
    </row>
    <row r="168" spans="1:6" x14ac:dyDescent="0.25">
      <c r="A168" s="8" t="s">
        <v>13099</v>
      </c>
      <c r="B168" s="1" t="s">
        <v>4669</v>
      </c>
      <c r="C168" s="1" t="s">
        <v>12890</v>
      </c>
      <c r="D168" s="1"/>
      <c r="E168" s="1"/>
      <c r="F168" s="9"/>
    </row>
    <row r="169" spans="1:6" x14ac:dyDescent="0.25">
      <c r="A169" s="8" t="s">
        <v>13100</v>
      </c>
      <c r="B169" s="1" t="s">
        <v>13101</v>
      </c>
      <c r="C169" s="1" t="s">
        <v>12890</v>
      </c>
      <c r="D169" s="1"/>
      <c r="E169" s="1"/>
      <c r="F169" s="9"/>
    </row>
    <row r="170" spans="1:6" x14ac:dyDescent="0.25">
      <c r="A170" s="8" t="s">
        <v>13102</v>
      </c>
      <c r="B170" s="1" t="s">
        <v>4756</v>
      </c>
      <c r="C170" s="1" t="s">
        <v>12890</v>
      </c>
      <c r="D170" s="1"/>
      <c r="E170" s="1"/>
      <c r="F170" s="9"/>
    </row>
    <row r="171" spans="1:6" x14ac:dyDescent="0.25">
      <c r="A171" s="8" t="s">
        <v>13103</v>
      </c>
      <c r="B171" s="1" t="s">
        <v>4760</v>
      </c>
      <c r="C171" s="1" t="s">
        <v>12890</v>
      </c>
      <c r="D171" s="1"/>
      <c r="E171" s="1"/>
      <c r="F171" s="9"/>
    </row>
    <row r="172" spans="1:6" x14ac:dyDescent="0.25">
      <c r="A172" s="8" t="s">
        <v>13104</v>
      </c>
      <c r="B172" s="1" t="s">
        <v>5178</v>
      </c>
      <c r="C172" s="1" t="s">
        <v>12890</v>
      </c>
      <c r="D172" s="1"/>
      <c r="E172" s="1"/>
      <c r="F172" s="9"/>
    </row>
    <row r="173" spans="1:6" x14ac:dyDescent="0.25">
      <c r="A173" s="8" t="s">
        <v>13105</v>
      </c>
      <c r="B173" s="1" t="s">
        <v>13106</v>
      </c>
      <c r="C173" s="1" t="s">
        <v>12890</v>
      </c>
      <c r="D173" s="1"/>
      <c r="E173" s="1"/>
      <c r="F173" s="9"/>
    </row>
    <row r="174" spans="1:6" x14ac:dyDescent="0.25">
      <c r="A174" s="8" t="s">
        <v>13107</v>
      </c>
      <c r="B174" s="1" t="s">
        <v>13108</v>
      </c>
      <c r="C174" s="1" t="s">
        <v>7</v>
      </c>
      <c r="D174" s="1"/>
      <c r="E174" s="1"/>
      <c r="F174" s="9"/>
    </row>
    <row r="175" spans="1:6" x14ac:dyDescent="0.25">
      <c r="A175" s="8" t="s">
        <v>13109</v>
      </c>
      <c r="B175" s="1" t="s">
        <v>13110</v>
      </c>
      <c r="C175" s="1" t="s">
        <v>7</v>
      </c>
      <c r="D175" s="1"/>
      <c r="E175" s="1"/>
      <c r="F175" s="9"/>
    </row>
    <row r="176" spans="1:6" x14ac:dyDescent="0.25">
      <c r="A176" s="8" t="s">
        <v>13111</v>
      </c>
      <c r="B176" s="1" t="s">
        <v>13112</v>
      </c>
      <c r="C176" s="1" t="s">
        <v>12890</v>
      </c>
      <c r="D176" s="1"/>
      <c r="E176" s="1"/>
      <c r="F176" s="9"/>
    </row>
    <row r="177" spans="1:6" x14ac:dyDescent="0.25">
      <c r="A177" s="8" t="s">
        <v>13113</v>
      </c>
      <c r="B177" s="1" t="s">
        <v>13114</v>
      </c>
      <c r="C177" s="1" t="s">
        <v>12890</v>
      </c>
      <c r="D177" s="1"/>
      <c r="E177" s="1"/>
      <c r="F177" s="9"/>
    </row>
    <row r="178" spans="1:6" x14ac:dyDescent="0.25">
      <c r="A178" s="8" t="s">
        <v>13115</v>
      </c>
      <c r="B178" s="1" t="s">
        <v>4800</v>
      </c>
      <c r="C178" s="1" t="s">
        <v>12890</v>
      </c>
      <c r="D178" s="1"/>
      <c r="E178" s="1"/>
      <c r="F178" s="9"/>
    </row>
    <row r="179" spans="1:6" x14ac:dyDescent="0.25">
      <c r="A179" s="8" t="s">
        <v>13116</v>
      </c>
      <c r="B179" s="1" t="s">
        <v>13117</v>
      </c>
      <c r="C179" s="1" t="s">
        <v>7</v>
      </c>
      <c r="D179" s="1"/>
      <c r="E179" s="1"/>
      <c r="F179" s="9"/>
    </row>
    <row r="180" spans="1:6" x14ac:dyDescent="0.25">
      <c r="A180" s="8" t="s">
        <v>13118</v>
      </c>
      <c r="B180" s="1" t="s">
        <v>13119</v>
      </c>
      <c r="C180" s="1" t="s">
        <v>7</v>
      </c>
      <c r="D180" s="1"/>
      <c r="E180" s="1"/>
      <c r="F180" s="9"/>
    </row>
    <row r="181" spans="1:6" x14ac:dyDescent="0.25">
      <c r="A181" s="8" t="s">
        <v>13120</v>
      </c>
      <c r="B181" s="1" t="s">
        <v>13121</v>
      </c>
      <c r="C181" s="1" t="s">
        <v>7</v>
      </c>
      <c r="D181" s="1"/>
      <c r="E181" s="1"/>
      <c r="F181" s="9"/>
    </row>
    <row r="182" spans="1:6" x14ac:dyDescent="0.25">
      <c r="A182" s="8" t="s">
        <v>13122</v>
      </c>
      <c r="B182" s="1" t="s">
        <v>652</v>
      </c>
      <c r="C182" s="1" t="s">
        <v>7</v>
      </c>
      <c r="D182" s="1"/>
      <c r="E182" s="1"/>
      <c r="F182" s="9"/>
    </row>
    <row r="183" spans="1:6" x14ac:dyDescent="0.25">
      <c r="A183" s="8" t="s">
        <v>13123</v>
      </c>
      <c r="B183" s="1" t="s">
        <v>13124</v>
      </c>
      <c r="C183" s="1" t="s">
        <v>7</v>
      </c>
      <c r="D183" s="1"/>
      <c r="E183" s="1"/>
      <c r="F183" s="9"/>
    </row>
    <row r="184" spans="1:6" x14ac:dyDescent="0.25">
      <c r="A184" s="8" t="s">
        <v>13125</v>
      </c>
      <c r="B184" s="1" t="s">
        <v>13126</v>
      </c>
      <c r="C184" s="1" t="s">
        <v>7</v>
      </c>
      <c r="D184" s="1"/>
      <c r="E184" s="1"/>
      <c r="F184" s="9"/>
    </row>
    <row r="185" spans="1:6" x14ac:dyDescent="0.25">
      <c r="A185" s="8" t="s">
        <v>13127</v>
      </c>
      <c r="B185" s="1" t="s">
        <v>11700</v>
      </c>
      <c r="C185" s="1" t="s">
        <v>12890</v>
      </c>
      <c r="D185" s="1"/>
      <c r="E185" s="1"/>
      <c r="F185" s="9"/>
    </row>
    <row r="186" spans="1:6" x14ac:dyDescent="0.25">
      <c r="A186" s="8" t="s">
        <v>13128</v>
      </c>
      <c r="B186" s="1" t="s">
        <v>3300</v>
      </c>
      <c r="C186" s="1" t="s">
        <v>12890</v>
      </c>
      <c r="D186" s="1"/>
      <c r="E186" s="1"/>
      <c r="F186" s="9"/>
    </row>
    <row r="187" spans="1:6" x14ac:dyDescent="0.25">
      <c r="A187" s="8" t="s">
        <v>13129</v>
      </c>
      <c r="B187" s="1" t="s">
        <v>4115</v>
      </c>
      <c r="C187" s="1" t="s">
        <v>7</v>
      </c>
      <c r="D187" s="1"/>
      <c r="E187" s="1"/>
      <c r="F187" s="9"/>
    </row>
    <row r="188" spans="1:6" x14ac:dyDescent="0.25">
      <c r="A188" s="8" t="s">
        <v>13130</v>
      </c>
      <c r="B188" s="1" t="s">
        <v>4117</v>
      </c>
      <c r="C188" s="1" t="s">
        <v>7</v>
      </c>
      <c r="D188" s="1"/>
      <c r="E188" s="1"/>
      <c r="F188" s="9"/>
    </row>
    <row r="189" spans="1:6" x14ac:dyDescent="0.25">
      <c r="A189" s="8" t="s">
        <v>13131</v>
      </c>
      <c r="B189" s="1" t="s">
        <v>13132</v>
      </c>
      <c r="C189" s="1" t="s">
        <v>7</v>
      </c>
      <c r="D189" s="1"/>
      <c r="E189" s="1"/>
      <c r="F189" s="9"/>
    </row>
    <row r="190" spans="1:6" x14ac:dyDescent="0.25">
      <c r="A190" s="8" t="s">
        <v>13133</v>
      </c>
      <c r="B190" s="1" t="s">
        <v>4498</v>
      </c>
      <c r="C190" s="1" t="s">
        <v>7</v>
      </c>
      <c r="D190" s="1"/>
      <c r="E190" s="1"/>
      <c r="F190" s="9"/>
    </row>
    <row r="191" spans="1:6" x14ac:dyDescent="0.25">
      <c r="A191" s="8" t="s">
        <v>13134</v>
      </c>
      <c r="B191" s="1" t="s">
        <v>482</v>
      </c>
      <c r="C191" s="1" t="s">
        <v>7</v>
      </c>
      <c r="D191" s="1"/>
      <c r="E191" s="1"/>
      <c r="F191" s="9"/>
    </row>
    <row r="192" spans="1:6" x14ac:dyDescent="0.25">
      <c r="A192" s="8" t="s">
        <v>13135</v>
      </c>
      <c r="B192" s="1" t="s">
        <v>13136</v>
      </c>
      <c r="C192" s="1" t="s">
        <v>7</v>
      </c>
      <c r="D192" s="1"/>
      <c r="E192" s="1"/>
      <c r="F192" s="9"/>
    </row>
    <row r="193" spans="1:6" x14ac:dyDescent="0.25">
      <c r="A193" s="8" t="s">
        <v>13137</v>
      </c>
      <c r="B193" s="1" t="s">
        <v>11852</v>
      </c>
      <c r="C193" s="1" t="s">
        <v>12890</v>
      </c>
      <c r="D193" s="1"/>
      <c r="E193" s="1"/>
      <c r="F193" s="9"/>
    </row>
    <row r="194" spans="1:6" x14ac:dyDescent="0.25">
      <c r="A194" s="8" t="s">
        <v>13138</v>
      </c>
      <c r="B194" s="1" t="s">
        <v>2838</v>
      </c>
      <c r="C194" s="1" t="s">
        <v>7</v>
      </c>
      <c r="D194" s="1"/>
      <c r="E194" s="1"/>
      <c r="F194" s="9"/>
    </row>
    <row r="195" spans="1:6" x14ac:dyDescent="0.25">
      <c r="A195" s="8" t="s">
        <v>13139</v>
      </c>
      <c r="B195" s="1" t="s">
        <v>2978</v>
      </c>
      <c r="C195" s="1" t="s">
        <v>7</v>
      </c>
      <c r="D195" s="1"/>
      <c r="E195" s="1"/>
      <c r="F195" s="9"/>
    </row>
    <row r="196" spans="1:6" ht="15.75" thickBot="1" x14ac:dyDescent="0.3">
      <c r="A196" s="10" t="s">
        <v>13140</v>
      </c>
      <c r="B196" s="11" t="s">
        <v>5669</v>
      </c>
      <c r="C196" s="11" t="s">
        <v>12890</v>
      </c>
      <c r="D196" s="11"/>
      <c r="E196" s="11"/>
      <c r="F196" s="12"/>
    </row>
    <row r="197" spans="1:6" x14ac:dyDescent="0.25">
      <c r="A197" s="13" t="s">
        <v>13141</v>
      </c>
      <c r="B197" s="2" t="s">
        <v>5</v>
      </c>
      <c r="C197" s="2" t="s">
        <v>13142</v>
      </c>
      <c r="D197" s="2"/>
      <c r="E197" s="2"/>
      <c r="F197" s="14"/>
    </row>
    <row r="198" spans="1:6" x14ac:dyDescent="0.25">
      <c r="A198" s="8" t="s">
        <v>13143</v>
      </c>
      <c r="B198" s="1" t="s">
        <v>11792</v>
      </c>
      <c r="C198" s="1" t="s">
        <v>7</v>
      </c>
      <c r="D198" s="1"/>
      <c r="E198" s="1"/>
      <c r="F198" s="9"/>
    </row>
    <row r="199" spans="1:6" x14ac:dyDescent="0.25">
      <c r="A199" s="8" t="s">
        <v>13144</v>
      </c>
      <c r="B199" s="1" t="s">
        <v>11901</v>
      </c>
      <c r="C199" s="1" t="s">
        <v>7</v>
      </c>
      <c r="D199" s="1"/>
      <c r="E199" s="1"/>
      <c r="F199" s="9"/>
    </row>
    <row r="200" spans="1:6" x14ac:dyDescent="0.25">
      <c r="A200" s="8" t="s">
        <v>13145</v>
      </c>
      <c r="B200" s="1" t="s">
        <v>11905</v>
      </c>
      <c r="C200" s="1" t="s">
        <v>7</v>
      </c>
      <c r="D200" s="1"/>
      <c r="E200" s="1"/>
      <c r="F200" s="9"/>
    </row>
    <row r="201" spans="1:6" x14ac:dyDescent="0.25">
      <c r="A201" s="8" t="s">
        <v>13146</v>
      </c>
      <c r="B201" s="1" t="s">
        <v>1795</v>
      </c>
      <c r="C201" s="1" t="s">
        <v>7</v>
      </c>
      <c r="D201" s="1"/>
      <c r="E201" s="1"/>
      <c r="F201" s="9"/>
    </row>
    <row r="202" spans="1:6" x14ac:dyDescent="0.25">
      <c r="A202" s="8" t="s">
        <v>13147</v>
      </c>
      <c r="B202" s="1" t="s">
        <v>1853</v>
      </c>
      <c r="C202" s="1" t="s">
        <v>7</v>
      </c>
      <c r="D202" s="1"/>
      <c r="E202" s="1"/>
      <c r="F202" s="9"/>
    </row>
    <row r="203" spans="1:6" x14ac:dyDescent="0.25">
      <c r="A203" s="8" t="s">
        <v>13148</v>
      </c>
      <c r="B203" s="1" t="s">
        <v>11379</v>
      </c>
      <c r="C203" s="1" t="s">
        <v>7</v>
      </c>
      <c r="D203" s="1"/>
      <c r="E203" s="1"/>
      <c r="F203" s="9"/>
    </row>
    <row r="204" spans="1:6" x14ac:dyDescent="0.25">
      <c r="A204" s="8" t="s">
        <v>13149</v>
      </c>
      <c r="B204" s="1" t="s">
        <v>1999</v>
      </c>
      <c r="C204" s="1" t="s">
        <v>7</v>
      </c>
      <c r="D204" s="1"/>
      <c r="E204" s="1"/>
      <c r="F204" s="9"/>
    </row>
    <row r="205" spans="1:6" x14ac:dyDescent="0.25">
      <c r="A205" s="8" t="s">
        <v>13150</v>
      </c>
      <c r="B205" s="1" t="s">
        <v>2003</v>
      </c>
      <c r="C205" s="1" t="s">
        <v>7</v>
      </c>
      <c r="D205" s="1"/>
      <c r="E205" s="1"/>
      <c r="F205" s="9"/>
    </row>
    <row r="206" spans="1:6" x14ac:dyDescent="0.25">
      <c r="A206" s="8" t="s">
        <v>13151</v>
      </c>
      <c r="B206" s="1" t="s">
        <v>2005</v>
      </c>
      <c r="C206" s="1" t="s">
        <v>7</v>
      </c>
      <c r="D206" s="1"/>
      <c r="E206" s="1"/>
      <c r="F206" s="9"/>
    </row>
    <row r="207" spans="1:6" x14ac:dyDescent="0.25">
      <c r="A207" s="8" t="s">
        <v>13152</v>
      </c>
      <c r="B207" s="1" t="s">
        <v>2073</v>
      </c>
      <c r="C207" s="1" t="s">
        <v>7</v>
      </c>
      <c r="D207" s="1"/>
      <c r="E207" s="1"/>
      <c r="F207" s="9"/>
    </row>
    <row r="208" spans="1:6" x14ac:dyDescent="0.25">
      <c r="A208" s="8" t="s">
        <v>13153</v>
      </c>
      <c r="B208" s="1" t="s">
        <v>2075</v>
      </c>
      <c r="C208" s="1" t="s">
        <v>7</v>
      </c>
      <c r="D208" s="1"/>
      <c r="E208" s="1"/>
      <c r="F208" s="9"/>
    </row>
    <row r="209" spans="1:6" x14ac:dyDescent="0.25">
      <c r="A209" s="8" t="s">
        <v>13154</v>
      </c>
      <c r="B209" s="1" t="s">
        <v>2345</v>
      </c>
      <c r="C209" s="1" t="s">
        <v>7</v>
      </c>
      <c r="D209" s="1"/>
      <c r="E209" s="1"/>
      <c r="F209" s="9"/>
    </row>
    <row r="210" spans="1:6" x14ac:dyDescent="0.25">
      <c r="A210" s="8" t="s">
        <v>13155</v>
      </c>
      <c r="B210" s="1" t="s">
        <v>2420</v>
      </c>
      <c r="C210" s="1" t="s">
        <v>7</v>
      </c>
      <c r="D210" s="1"/>
      <c r="E210" s="1"/>
      <c r="F210" s="9"/>
    </row>
    <row r="211" spans="1:6" x14ac:dyDescent="0.25">
      <c r="A211" s="8" t="s">
        <v>13156</v>
      </c>
      <c r="B211" s="1" t="s">
        <v>2550</v>
      </c>
      <c r="C211" s="1" t="s">
        <v>7</v>
      </c>
      <c r="D211" s="1"/>
      <c r="E211" s="1"/>
      <c r="F211" s="9"/>
    </row>
    <row r="212" spans="1:6" x14ac:dyDescent="0.25">
      <c r="A212" s="8" t="s">
        <v>13157</v>
      </c>
      <c r="B212" s="1" t="s">
        <v>2552</v>
      </c>
      <c r="C212" s="1" t="s">
        <v>7</v>
      </c>
      <c r="D212" s="1"/>
      <c r="E212" s="1"/>
      <c r="F212" s="9"/>
    </row>
    <row r="213" spans="1:6" x14ac:dyDescent="0.25">
      <c r="A213" s="8" t="s">
        <v>13158</v>
      </c>
      <c r="B213" s="1" t="s">
        <v>2634</v>
      </c>
      <c r="C213" s="1" t="s">
        <v>7</v>
      </c>
      <c r="D213" s="1"/>
      <c r="E213" s="1"/>
      <c r="F213" s="9"/>
    </row>
    <row r="214" spans="1:6" x14ac:dyDescent="0.25">
      <c r="A214" s="8" t="s">
        <v>13159</v>
      </c>
      <c r="B214" s="1" t="s">
        <v>2636</v>
      </c>
      <c r="C214" s="1" t="s">
        <v>7</v>
      </c>
      <c r="D214" s="1"/>
      <c r="E214" s="1"/>
      <c r="F214" s="9"/>
    </row>
    <row r="215" spans="1:6" x14ac:dyDescent="0.25">
      <c r="A215" s="8" t="s">
        <v>13160</v>
      </c>
      <c r="B215" s="1" t="s">
        <v>4205</v>
      </c>
      <c r="C215" s="1" t="s">
        <v>7</v>
      </c>
      <c r="D215" s="1"/>
      <c r="E215" s="1"/>
      <c r="F215" s="9"/>
    </row>
    <row r="216" spans="1:6" x14ac:dyDescent="0.25">
      <c r="A216" s="8" t="s">
        <v>13161</v>
      </c>
      <c r="B216" s="1" t="s">
        <v>13162</v>
      </c>
      <c r="C216" s="1" t="s">
        <v>7</v>
      </c>
      <c r="D216" s="1"/>
      <c r="E216" s="1"/>
      <c r="F216" s="9"/>
    </row>
    <row r="217" spans="1:6" x14ac:dyDescent="0.25">
      <c r="A217" s="8" t="s">
        <v>13163</v>
      </c>
      <c r="B217" s="1" t="s">
        <v>4703</v>
      </c>
      <c r="C217" s="1" t="s">
        <v>7</v>
      </c>
      <c r="D217" s="1"/>
      <c r="E217" s="1"/>
      <c r="F217" s="9"/>
    </row>
    <row r="218" spans="1:6" x14ac:dyDescent="0.25">
      <c r="A218" s="8" t="s">
        <v>13164</v>
      </c>
      <c r="B218" s="1" t="s">
        <v>4788</v>
      </c>
      <c r="C218" s="1" t="s">
        <v>7</v>
      </c>
      <c r="D218" s="1"/>
      <c r="E218" s="1"/>
      <c r="F218" s="9"/>
    </row>
    <row r="219" spans="1:6" x14ac:dyDescent="0.25">
      <c r="A219" s="8" t="s">
        <v>13165</v>
      </c>
      <c r="B219" s="1" t="s">
        <v>5312</v>
      </c>
      <c r="C219" s="1" t="s">
        <v>7</v>
      </c>
      <c r="D219" s="1"/>
      <c r="E219" s="1"/>
      <c r="F219" s="9"/>
    </row>
    <row r="220" spans="1:6" x14ac:dyDescent="0.25">
      <c r="A220" s="8" t="s">
        <v>13166</v>
      </c>
      <c r="B220" s="1" t="s">
        <v>13167</v>
      </c>
      <c r="C220" s="1" t="s">
        <v>13142</v>
      </c>
      <c r="D220" s="1"/>
      <c r="E220" s="1"/>
      <c r="F220" s="9"/>
    </row>
    <row r="221" spans="1:6" x14ac:dyDescent="0.25">
      <c r="A221" s="8" t="s">
        <v>13168</v>
      </c>
      <c r="B221" s="1" t="s">
        <v>5489</v>
      </c>
      <c r="C221" s="1" t="s">
        <v>7</v>
      </c>
      <c r="D221" s="1"/>
      <c r="E221" s="1"/>
      <c r="F221" s="9"/>
    </row>
    <row r="222" spans="1:6" x14ac:dyDescent="0.25">
      <c r="A222" s="8" t="s">
        <v>13169</v>
      </c>
      <c r="B222" s="1" t="s">
        <v>13170</v>
      </c>
      <c r="C222" s="1" t="s">
        <v>12890</v>
      </c>
      <c r="D222" s="1"/>
      <c r="E222" s="1"/>
      <c r="F222" s="9"/>
    </row>
    <row r="223" spans="1:6" x14ac:dyDescent="0.25">
      <c r="A223" s="8" t="s">
        <v>13171</v>
      </c>
      <c r="B223" s="1" t="s">
        <v>13172</v>
      </c>
      <c r="C223" s="1" t="s">
        <v>12890</v>
      </c>
      <c r="D223" s="1"/>
      <c r="E223" s="1"/>
      <c r="F223" s="9"/>
    </row>
    <row r="224" spans="1:6" x14ac:dyDescent="0.25">
      <c r="A224" s="8" t="s">
        <v>13173</v>
      </c>
      <c r="B224" s="1" t="s">
        <v>13174</v>
      </c>
      <c r="C224" s="1" t="s">
        <v>12890</v>
      </c>
      <c r="D224" s="1"/>
      <c r="E224" s="1"/>
      <c r="F224" s="9"/>
    </row>
    <row r="225" spans="1:6" x14ac:dyDescent="0.25">
      <c r="A225" s="8" t="s">
        <v>13175</v>
      </c>
      <c r="B225" s="1" t="s">
        <v>13176</v>
      </c>
      <c r="C225" s="1" t="s">
        <v>12890</v>
      </c>
      <c r="D225" s="1"/>
      <c r="E225" s="1"/>
      <c r="F225" s="9"/>
    </row>
    <row r="226" spans="1:6" x14ac:dyDescent="0.25">
      <c r="A226" s="8" t="s">
        <v>13177</v>
      </c>
      <c r="B226" s="1" t="s">
        <v>6421</v>
      </c>
      <c r="C226" s="1" t="s">
        <v>13142</v>
      </c>
      <c r="D226" s="1"/>
      <c r="E226" s="1"/>
      <c r="F226" s="9"/>
    </row>
    <row r="227" spans="1:6" x14ac:dyDescent="0.25">
      <c r="A227" s="8" t="s">
        <v>13178</v>
      </c>
      <c r="B227" s="1" t="s">
        <v>13179</v>
      </c>
      <c r="C227" s="1" t="s">
        <v>12890</v>
      </c>
      <c r="D227" s="1"/>
      <c r="E227" s="1"/>
      <c r="F227" s="9"/>
    </row>
    <row r="228" spans="1:6" x14ac:dyDescent="0.25">
      <c r="A228" s="8" t="s">
        <v>13180</v>
      </c>
      <c r="B228" s="1" t="s">
        <v>13181</v>
      </c>
      <c r="C228" s="1" t="s">
        <v>12890</v>
      </c>
      <c r="D228" s="1"/>
      <c r="E228" s="1"/>
      <c r="F228" s="9"/>
    </row>
    <row r="229" spans="1:6" x14ac:dyDescent="0.25">
      <c r="A229" s="8" t="s">
        <v>13182</v>
      </c>
      <c r="B229" s="1" t="s">
        <v>13183</v>
      </c>
      <c r="C229" s="1" t="s">
        <v>13142</v>
      </c>
      <c r="D229" s="1"/>
      <c r="E229" s="1"/>
      <c r="F229" s="9"/>
    </row>
    <row r="230" spans="1:6" x14ac:dyDescent="0.25">
      <c r="A230" s="8" t="s">
        <v>13184</v>
      </c>
      <c r="B230" s="1" t="s">
        <v>6830</v>
      </c>
      <c r="C230" s="1" t="s">
        <v>12890</v>
      </c>
      <c r="D230" s="1"/>
      <c r="E230" s="1"/>
      <c r="F230" s="9"/>
    </row>
    <row r="231" spans="1:6" x14ac:dyDescent="0.25">
      <c r="A231" s="8" t="s">
        <v>13185</v>
      </c>
      <c r="B231" s="1" t="s">
        <v>7033</v>
      </c>
      <c r="C231" s="1" t="s">
        <v>12890</v>
      </c>
      <c r="D231" s="1"/>
      <c r="E231" s="1"/>
      <c r="F231" s="9"/>
    </row>
    <row r="232" spans="1:6" x14ac:dyDescent="0.25">
      <c r="A232" s="8" t="s">
        <v>13186</v>
      </c>
      <c r="B232" s="1" t="s">
        <v>13187</v>
      </c>
      <c r="C232" s="1" t="s">
        <v>12890</v>
      </c>
      <c r="D232" s="1"/>
      <c r="E232" s="1"/>
      <c r="F232" s="9"/>
    </row>
    <row r="233" spans="1:6" x14ac:dyDescent="0.25">
      <c r="A233" s="8" t="s">
        <v>13188</v>
      </c>
      <c r="B233" s="1" t="s">
        <v>88</v>
      </c>
      <c r="C233" s="1" t="s">
        <v>12890</v>
      </c>
      <c r="D233" s="1"/>
      <c r="E233" s="1"/>
      <c r="F233" s="9"/>
    </row>
    <row r="234" spans="1:6" x14ac:dyDescent="0.25">
      <c r="A234" s="8" t="s">
        <v>13189</v>
      </c>
      <c r="B234" s="1" t="s">
        <v>594</v>
      </c>
      <c r="C234" s="1" t="s">
        <v>13142</v>
      </c>
      <c r="D234" s="1"/>
      <c r="E234" s="1"/>
      <c r="F234" s="9"/>
    </row>
    <row r="235" spans="1:6" x14ac:dyDescent="0.25">
      <c r="A235" s="8" t="s">
        <v>13190</v>
      </c>
      <c r="B235" s="1" t="s">
        <v>11909</v>
      </c>
      <c r="C235" s="1" t="s">
        <v>7</v>
      </c>
      <c r="D235" s="1"/>
      <c r="E235" s="1"/>
      <c r="F235" s="9"/>
    </row>
    <row r="236" spans="1:6" x14ac:dyDescent="0.25">
      <c r="A236" s="8" t="s">
        <v>13191</v>
      </c>
      <c r="B236" s="1" t="s">
        <v>11919</v>
      </c>
      <c r="C236" s="1" t="s">
        <v>7</v>
      </c>
      <c r="D236" s="1"/>
      <c r="E236" s="1"/>
      <c r="F236" s="9"/>
    </row>
    <row r="237" spans="1:6" x14ac:dyDescent="0.25">
      <c r="A237" s="8" t="s">
        <v>13192</v>
      </c>
      <c r="B237" s="1" t="s">
        <v>13193</v>
      </c>
      <c r="C237" s="1" t="s">
        <v>7</v>
      </c>
      <c r="D237" s="1"/>
      <c r="E237" s="1"/>
      <c r="F237" s="9"/>
    </row>
    <row r="238" spans="1:6" x14ac:dyDescent="0.25">
      <c r="A238" s="8" t="s">
        <v>13194</v>
      </c>
      <c r="B238" s="1" t="s">
        <v>2139</v>
      </c>
      <c r="C238" s="1" t="s">
        <v>7</v>
      </c>
      <c r="D238" s="1"/>
      <c r="E238" s="1"/>
      <c r="F238" s="9"/>
    </row>
    <row r="239" spans="1:6" x14ac:dyDescent="0.25">
      <c r="A239" s="8" t="s">
        <v>13195</v>
      </c>
      <c r="B239" s="1" t="s">
        <v>6445</v>
      </c>
      <c r="C239" s="1" t="s">
        <v>7</v>
      </c>
      <c r="D239" s="1"/>
      <c r="E239" s="1"/>
      <c r="F239" s="9"/>
    </row>
    <row r="240" spans="1:6" x14ac:dyDescent="0.25">
      <c r="A240" s="8" t="s">
        <v>13196</v>
      </c>
      <c r="B240" s="1" t="s">
        <v>6461</v>
      </c>
      <c r="C240" s="1" t="s">
        <v>7</v>
      </c>
      <c r="D240" s="1"/>
      <c r="E240" s="1"/>
      <c r="F240" s="9"/>
    </row>
    <row r="241" spans="1:6" x14ac:dyDescent="0.25">
      <c r="A241" s="8" t="s">
        <v>13197</v>
      </c>
      <c r="B241" s="1" t="s">
        <v>466</v>
      </c>
      <c r="C241" s="1" t="s">
        <v>13142</v>
      </c>
      <c r="D241" s="1"/>
      <c r="E241" s="1"/>
      <c r="F241" s="9"/>
    </row>
    <row r="242" spans="1:6" x14ac:dyDescent="0.25">
      <c r="A242" s="8" t="s">
        <v>13198</v>
      </c>
      <c r="B242" s="1" t="s">
        <v>785</v>
      </c>
      <c r="C242" s="1" t="s">
        <v>12890</v>
      </c>
      <c r="D242" s="1"/>
      <c r="E242" s="1"/>
      <c r="F242" s="9"/>
    </row>
    <row r="243" spans="1:6" x14ac:dyDescent="0.25">
      <c r="A243" s="8" t="s">
        <v>13199</v>
      </c>
      <c r="B243" s="1" t="s">
        <v>11318</v>
      </c>
      <c r="C243" s="1" t="s">
        <v>7</v>
      </c>
      <c r="D243" s="1"/>
      <c r="E243" s="1"/>
      <c r="F243" s="9"/>
    </row>
    <row r="244" spans="1:6" x14ac:dyDescent="0.25">
      <c r="A244" s="8" t="s">
        <v>13200</v>
      </c>
      <c r="B244" s="1" t="s">
        <v>11419</v>
      </c>
      <c r="C244" s="1" t="s">
        <v>7</v>
      </c>
      <c r="D244" s="1"/>
      <c r="E244" s="1"/>
      <c r="F244" s="9"/>
    </row>
    <row r="245" spans="1:6" x14ac:dyDescent="0.25">
      <c r="A245" s="8" t="s">
        <v>13201</v>
      </c>
      <c r="B245" s="1" t="s">
        <v>4697</v>
      </c>
      <c r="C245" s="1" t="s">
        <v>7</v>
      </c>
      <c r="D245" s="1"/>
      <c r="E245" s="1"/>
      <c r="F245" s="9"/>
    </row>
    <row r="246" spans="1:6" x14ac:dyDescent="0.25">
      <c r="A246" s="8" t="s">
        <v>13202</v>
      </c>
      <c r="B246" s="1" t="s">
        <v>13203</v>
      </c>
      <c r="C246" s="1" t="s">
        <v>7</v>
      </c>
      <c r="D246" s="1"/>
      <c r="E246" s="1"/>
      <c r="F246" s="9"/>
    </row>
    <row r="247" spans="1:6" x14ac:dyDescent="0.25">
      <c r="A247" s="8" t="s">
        <v>13204</v>
      </c>
      <c r="B247" s="1" t="s">
        <v>6286</v>
      </c>
      <c r="C247" s="1" t="s">
        <v>7</v>
      </c>
      <c r="D247" s="1"/>
      <c r="E247" s="1"/>
      <c r="F247" s="9"/>
    </row>
    <row r="248" spans="1:6" x14ac:dyDescent="0.25">
      <c r="A248" s="8" t="s">
        <v>13205</v>
      </c>
      <c r="B248" s="1" t="s">
        <v>13206</v>
      </c>
      <c r="C248" s="1" t="s">
        <v>12890</v>
      </c>
      <c r="D248" s="1"/>
      <c r="E248" s="1"/>
      <c r="F248" s="9"/>
    </row>
    <row r="249" spans="1:6" x14ac:dyDescent="0.25">
      <c r="A249" s="8" t="s">
        <v>13207</v>
      </c>
      <c r="B249" s="1" t="s">
        <v>7107</v>
      </c>
      <c r="C249" s="1" t="s">
        <v>7</v>
      </c>
      <c r="D249" s="1"/>
      <c r="E249" s="1"/>
      <c r="F249" s="9"/>
    </row>
    <row r="250" spans="1:6" x14ac:dyDescent="0.25">
      <c r="A250" s="8" t="s">
        <v>13208</v>
      </c>
      <c r="B250" s="1" t="s">
        <v>7109</v>
      </c>
      <c r="C250" s="1" t="s">
        <v>7</v>
      </c>
      <c r="D250" s="1"/>
      <c r="E250" s="1"/>
      <c r="F250" s="9"/>
    </row>
    <row r="251" spans="1:6" ht="15.75" thickBot="1" x14ac:dyDescent="0.3">
      <c r="A251" s="10" t="s">
        <v>13209</v>
      </c>
      <c r="B251" s="11" t="s">
        <v>7690</v>
      </c>
      <c r="C251" s="11" t="s">
        <v>7</v>
      </c>
      <c r="D251" s="11"/>
      <c r="E251" s="11"/>
      <c r="F251" s="12"/>
    </row>
  </sheetData>
  <autoFilter ref="A1:F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5.42578125" bestFit="1" customWidth="1"/>
    <col min="2" max="2" width="36.1406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317</v>
      </c>
    </row>
    <row r="2" spans="1:8" x14ac:dyDescent="0.25">
      <c r="A2" s="5" t="s">
        <v>13210</v>
      </c>
      <c r="B2" s="6" t="s">
        <v>12918</v>
      </c>
      <c r="C2" s="6" t="s">
        <v>1</v>
      </c>
      <c r="D2" s="6" t="s">
        <v>10649</v>
      </c>
      <c r="E2" s="6"/>
      <c r="F2" s="7"/>
    </row>
    <row r="3" spans="1:8" x14ac:dyDescent="0.25">
      <c r="A3" s="8" t="s">
        <v>13211</v>
      </c>
      <c r="B3" s="1" t="s">
        <v>5</v>
      </c>
      <c r="C3" s="1" t="s">
        <v>4</v>
      </c>
      <c r="D3" s="1"/>
      <c r="E3" s="1"/>
      <c r="F3" s="9"/>
    </row>
    <row r="4" spans="1:8" x14ac:dyDescent="0.25">
      <c r="A4" s="8" t="s">
        <v>13212</v>
      </c>
      <c r="B4" s="1" t="s">
        <v>721</v>
      </c>
      <c r="C4" s="1" t="s">
        <v>7</v>
      </c>
      <c r="D4" s="1"/>
      <c r="E4" s="1"/>
      <c r="F4" s="9"/>
    </row>
    <row r="5" spans="1:8" x14ac:dyDescent="0.25">
      <c r="A5" s="8" t="s">
        <v>13213</v>
      </c>
      <c r="B5" s="1" t="s">
        <v>10</v>
      </c>
      <c r="C5" s="1" t="s">
        <v>4</v>
      </c>
      <c r="D5" s="1"/>
      <c r="E5" s="1"/>
      <c r="F5" s="9"/>
    </row>
    <row r="6" spans="1:8" x14ac:dyDescent="0.25">
      <c r="A6" s="8" t="s">
        <v>13214</v>
      </c>
      <c r="B6" s="1" t="s">
        <v>12</v>
      </c>
      <c r="C6" s="1" t="s">
        <v>7</v>
      </c>
      <c r="D6" s="1"/>
      <c r="E6" s="1"/>
      <c r="F6" s="9"/>
    </row>
    <row r="7" spans="1:8" x14ac:dyDescent="0.25">
      <c r="A7" s="8" t="s">
        <v>13215</v>
      </c>
      <c r="B7" s="1" t="s">
        <v>90</v>
      </c>
      <c r="C7" s="1" t="s">
        <v>4</v>
      </c>
      <c r="D7" s="1"/>
      <c r="E7" s="1"/>
      <c r="F7" s="9"/>
    </row>
    <row r="8" spans="1:8" x14ac:dyDescent="0.25">
      <c r="A8" s="8" t="s">
        <v>13216</v>
      </c>
      <c r="B8" s="1" t="s">
        <v>96</v>
      </c>
      <c r="C8" s="1" t="s">
        <v>27</v>
      </c>
      <c r="D8" s="1"/>
      <c r="E8" s="1"/>
      <c r="F8" s="9"/>
    </row>
    <row r="9" spans="1:8" x14ac:dyDescent="0.25">
      <c r="A9" s="8" t="s">
        <v>13217</v>
      </c>
      <c r="B9" s="1" t="s">
        <v>98</v>
      </c>
      <c r="C9" s="1" t="s">
        <v>7</v>
      </c>
      <c r="D9" s="1"/>
      <c r="E9" s="1"/>
      <c r="F9" s="9"/>
    </row>
    <row r="10" spans="1:8" x14ac:dyDescent="0.25">
      <c r="A10" s="8" t="s">
        <v>13218</v>
      </c>
      <c r="B10" s="1" t="s">
        <v>100</v>
      </c>
      <c r="C10" s="1" t="s">
        <v>7</v>
      </c>
      <c r="D10" s="1"/>
      <c r="E10" s="1"/>
      <c r="F10" s="9"/>
    </row>
    <row r="11" spans="1:8" x14ac:dyDescent="0.25">
      <c r="A11" s="8" t="s">
        <v>13219</v>
      </c>
      <c r="B11" s="1" t="s">
        <v>112</v>
      </c>
      <c r="C11" s="1" t="s">
        <v>7</v>
      </c>
      <c r="D11" s="1"/>
      <c r="E11" s="1"/>
      <c r="F11" s="9"/>
    </row>
    <row r="12" spans="1:8" x14ac:dyDescent="0.25">
      <c r="A12" s="8" t="s">
        <v>13220</v>
      </c>
      <c r="B12" s="1" t="s">
        <v>114</v>
      </c>
      <c r="C12" s="1" t="s">
        <v>7</v>
      </c>
      <c r="D12" s="1"/>
      <c r="E12" s="1"/>
      <c r="F12" s="9"/>
    </row>
    <row r="13" spans="1:8" x14ac:dyDescent="0.25">
      <c r="A13" s="8" t="s">
        <v>13221</v>
      </c>
      <c r="B13" s="1" t="s">
        <v>118</v>
      </c>
      <c r="C13" s="1" t="s">
        <v>4</v>
      </c>
      <c r="D13" s="1"/>
      <c r="E13" s="1"/>
      <c r="F13" s="9"/>
    </row>
    <row r="14" spans="1:8" x14ac:dyDescent="0.25">
      <c r="A14" s="8" t="s">
        <v>13222</v>
      </c>
      <c r="B14" s="1" t="s">
        <v>168</v>
      </c>
      <c r="C14" s="1" t="s">
        <v>14</v>
      </c>
      <c r="D14" s="1"/>
      <c r="E14" s="1"/>
      <c r="F14" s="9"/>
    </row>
    <row r="15" spans="1:8" x14ac:dyDescent="0.25">
      <c r="A15" s="8" t="s">
        <v>13223</v>
      </c>
      <c r="B15" s="1" t="s">
        <v>178</v>
      </c>
      <c r="C15" s="1" t="s">
        <v>7</v>
      </c>
      <c r="D15" s="1"/>
      <c r="E15" s="1"/>
      <c r="F15" s="9"/>
    </row>
    <row r="16" spans="1:8" x14ac:dyDescent="0.25">
      <c r="A16" s="8" t="s">
        <v>13224</v>
      </c>
      <c r="B16" s="1" t="s">
        <v>182</v>
      </c>
      <c r="C16" s="1" t="s">
        <v>7</v>
      </c>
      <c r="D16" s="1"/>
      <c r="E16" s="1"/>
      <c r="F16" s="9"/>
    </row>
    <row r="17" spans="1:6" x14ac:dyDescent="0.25">
      <c r="A17" s="8" t="s">
        <v>13225</v>
      </c>
      <c r="B17" s="1" t="s">
        <v>719</v>
      </c>
      <c r="C17" s="1" t="s">
        <v>7</v>
      </c>
      <c r="D17" s="1"/>
      <c r="E17" s="1"/>
      <c r="F17" s="9"/>
    </row>
    <row r="18" spans="1:6" x14ac:dyDescent="0.25">
      <c r="A18" s="8" t="s">
        <v>13226</v>
      </c>
      <c r="B18" s="1" t="s">
        <v>198</v>
      </c>
      <c r="C18" s="1" t="s">
        <v>14</v>
      </c>
      <c r="D18" s="1"/>
      <c r="E18" s="1"/>
      <c r="F18" s="9"/>
    </row>
    <row r="19" spans="1:6" x14ac:dyDescent="0.25">
      <c r="A19" s="8" t="s">
        <v>13227</v>
      </c>
      <c r="B19" s="1" t="s">
        <v>200</v>
      </c>
      <c r="C19" s="1" t="s">
        <v>27</v>
      </c>
      <c r="D19" s="1"/>
      <c r="E19" s="1"/>
      <c r="F19" s="9"/>
    </row>
    <row r="20" spans="1:6" x14ac:dyDescent="0.25">
      <c r="A20" s="8" t="s">
        <v>13228</v>
      </c>
      <c r="B20" s="1" t="s">
        <v>202</v>
      </c>
      <c r="C20" s="1" t="s">
        <v>27</v>
      </c>
      <c r="D20" s="1"/>
      <c r="E20" s="1"/>
      <c r="F20" s="9"/>
    </row>
    <row r="21" spans="1:6" x14ac:dyDescent="0.25">
      <c r="A21" s="8" t="s">
        <v>13229</v>
      </c>
      <c r="B21" s="1" t="s">
        <v>204</v>
      </c>
      <c r="C21" s="1" t="s">
        <v>27</v>
      </c>
      <c r="D21" s="1"/>
      <c r="E21" s="1"/>
      <c r="F21" s="9"/>
    </row>
    <row r="22" spans="1:6" x14ac:dyDescent="0.25">
      <c r="A22" s="8" t="s">
        <v>13230</v>
      </c>
      <c r="B22" s="1" t="s">
        <v>206</v>
      </c>
      <c r="C22" s="1" t="s">
        <v>27</v>
      </c>
      <c r="D22" s="1"/>
      <c r="E22" s="1"/>
      <c r="F22" s="9"/>
    </row>
    <row r="23" spans="1:6" x14ac:dyDescent="0.25">
      <c r="A23" s="8" t="s">
        <v>13231</v>
      </c>
      <c r="B23" s="1" t="s">
        <v>208</v>
      </c>
      <c r="C23" s="1" t="s">
        <v>4</v>
      </c>
      <c r="D23" s="1"/>
      <c r="E23" s="1"/>
      <c r="F23" s="9"/>
    </row>
    <row r="24" spans="1:6" x14ac:dyDescent="0.25">
      <c r="A24" s="8" t="s">
        <v>13232</v>
      </c>
      <c r="B24" s="1" t="s">
        <v>210</v>
      </c>
      <c r="C24" s="1" t="s">
        <v>14</v>
      </c>
      <c r="D24" s="1"/>
      <c r="E24" s="1"/>
      <c r="F24" s="9"/>
    </row>
    <row r="25" spans="1:6" x14ac:dyDescent="0.25">
      <c r="A25" s="8" t="s">
        <v>13233</v>
      </c>
      <c r="B25" s="1" t="s">
        <v>212</v>
      </c>
      <c r="C25" s="1" t="s">
        <v>4</v>
      </c>
      <c r="D25" s="1"/>
      <c r="E25" s="1"/>
      <c r="F25" s="9"/>
    </row>
    <row r="26" spans="1:6" x14ac:dyDescent="0.25">
      <c r="A26" s="8" t="s">
        <v>13234</v>
      </c>
      <c r="B26" s="1" t="s">
        <v>218</v>
      </c>
      <c r="C26" s="1" t="s">
        <v>14</v>
      </c>
      <c r="D26" s="1"/>
      <c r="E26" s="1"/>
      <c r="F26" s="9"/>
    </row>
    <row r="27" spans="1:6" x14ac:dyDescent="0.25">
      <c r="A27" s="8" t="s">
        <v>13235</v>
      </c>
      <c r="B27" s="1" t="s">
        <v>228</v>
      </c>
      <c r="C27" s="1" t="s">
        <v>7</v>
      </c>
      <c r="D27" s="1"/>
      <c r="E27" s="1"/>
      <c r="F27" s="9"/>
    </row>
    <row r="28" spans="1:6" x14ac:dyDescent="0.25">
      <c r="A28" s="8" t="s">
        <v>13236</v>
      </c>
      <c r="B28" s="1" t="s">
        <v>230</v>
      </c>
      <c r="C28" s="1" t="s">
        <v>27</v>
      </c>
      <c r="D28" s="1"/>
      <c r="E28" s="1"/>
      <c r="F28" s="9"/>
    </row>
    <row r="29" spans="1:6" x14ac:dyDescent="0.25">
      <c r="A29" s="8" t="s">
        <v>13237</v>
      </c>
      <c r="B29" s="1" t="s">
        <v>240</v>
      </c>
      <c r="C29" s="1" t="s">
        <v>7</v>
      </c>
      <c r="D29" s="1"/>
      <c r="E29" s="1"/>
      <c r="F29" s="9"/>
    </row>
    <row r="30" spans="1:6" x14ac:dyDescent="0.25">
      <c r="A30" s="8" t="s">
        <v>13238</v>
      </c>
      <c r="B30" s="1" t="s">
        <v>248</v>
      </c>
      <c r="C30" s="1" t="s">
        <v>27</v>
      </c>
      <c r="D30" s="1"/>
      <c r="E30" s="1"/>
      <c r="F30" s="9"/>
    </row>
    <row r="31" spans="1:6" x14ac:dyDescent="0.25">
      <c r="A31" s="8" t="s">
        <v>13239</v>
      </c>
      <c r="B31" s="1" t="s">
        <v>13240</v>
      </c>
      <c r="C31" s="1" t="s">
        <v>7</v>
      </c>
      <c r="D31" s="1"/>
      <c r="E31" s="1"/>
      <c r="F31" s="9"/>
    </row>
    <row r="32" spans="1:6" x14ac:dyDescent="0.25">
      <c r="A32" s="8" t="s">
        <v>13241</v>
      </c>
      <c r="B32" s="1" t="s">
        <v>262</v>
      </c>
      <c r="C32" s="1" t="s">
        <v>27</v>
      </c>
      <c r="D32" s="1"/>
      <c r="E32" s="1"/>
      <c r="F32" s="9"/>
    </row>
    <row r="33" spans="1:6" x14ac:dyDescent="0.25">
      <c r="A33" s="8" t="s">
        <v>13242</v>
      </c>
      <c r="B33" s="1" t="s">
        <v>264</v>
      </c>
      <c r="C33" s="1" t="s">
        <v>27</v>
      </c>
      <c r="D33" s="1"/>
      <c r="E33" s="1"/>
      <c r="F33" s="9"/>
    </row>
    <row r="34" spans="1:6" x14ac:dyDescent="0.25">
      <c r="A34" s="8" t="s">
        <v>13243</v>
      </c>
      <c r="B34" s="1" t="s">
        <v>266</v>
      </c>
      <c r="C34" s="1" t="s">
        <v>27</v>
      </c>
      <c r="D34" s="1"/>
      <c r="E34" s="1"/>
      <c r="F34" s="9"/>
    </row>
    <row r="35" spans="1:6" x14ac:dyDescent="0.25">
      <c r="A35" s="8" t="s">
        <v>13244</v>
      </c>
      <c r="B35" s="1" t="s">
        <v>284</v>
      </c>
      <c r="C35" s="1" t="s">
        <v>27</v>
      </c>
      <c r="D35" s="1"/>
      <c r="E35" s="1"/>
      <c r="F35" s="9"/>
    </row>
    <row r="36" spans="1:6" x14ac:dyDescent="0.25">
      <c r="A36" s="8" t="s">
        <v>13245</v>
      </c>
      <c r="B36" s="1" t="s">
        <v>334</v>
      </c>
      <c r="C36" s="1" t="s">
        <v>7</v>
      </c>
      <c r="D36" s="1"/>
      <c r="E36" s="1"/>
      <c r="F36" s="9"/>
    </row>
    <row r="37" spans="1:6" x14ac:dyDescent="0.25">
      <c r="A37" s="8" t="s">
        <v>13246</v>
      </c>
      <c r="B37" s="1" t="s">
        <v>342</v>
      </c>
      <c r="C37" s="1" t="s">
        <v>14</v>
      </c>
      <c r="D37" s="1"/>
      <c r="E37" s="1"/>
      <c r="F37" s="9"/>
    </row>
    <row r="38" spans="1:6" x14ac:dyDescent="0.25">
      <c r="A38" s="8" t="s">
        <v>13247</v>
      </c>
      <c r="B38" s="1" t="s">
        <v>350</v>
      </c>
      <c r="C38" s="1" t="s">
        <v>14</v>
      </c>
      <c r="D38" s="1"/>
      <c r="E38" s="1"/>
      <c r="F38" s="9"/>
    </row>
    <row r="39" spans="1:6" x14ac:dyDescent="0.25">
      <c r="A39" s="8" t="s">
        <v>13248</v>
      </c>
      <c r="B39" s="1" t="s">
        <v>354</v>
      </c>
      <c r="C39" s="1" t="s">
        <v>27</v>
      </c>
      <c r="D39" s="1"/>
      <c r="E39" s="1"/>
      <c r="F39" s="9"/>
    </row>
    <row r="40" spans="1:6" x14ac:dyDescent="0.25">
      <c r="A40" s="8" t="s">
        <v>13249</v>
      </c>
      <c r="B40" s="1" t="s">
        <v>362</v>
      </c>
      <c r="C40" s="1" t="s">
        <v>14</v>
      </c>
      <c r="D40" s="1"/>
      <c r="E40" s="1"/>
      <c r="F40" s="9"/>
    </row>
    <row r="41" spans="1:6" x14ac:dyDescent="0.25">
      <c r="A41" s="8" t="s">
        <v>13250</v>
      </c>
      <c r="B41" s="1" t="s">
        <v>390</v>
      </c>
      <c r="C41" s="1" t="s">
        <v>7</v>
      </c>
      <c r="D41" s="1"/>
      <c r="E41" s="1"/>
      <c r="F41" s="9"/>
    </row>
    <row r="42" spans="1:6" x14ac:dyDescent="0.25">
      <c r="A42" s="8" t="s">
        <v>13251</v>
      </c>
      <c r="B42" s="1" t="s">
        <v>406</v>
      </c>
      <c r="C42" s="1" t="s">
        <v>7</v>
      </c>
      <c r="D42" s="1"/>
      <c r="E42" s="1"/>
      <c r="F42" s="9"/>
    </row>
    <row r="43" spans="1:6" x14ac:dyDescent="0.25">
      <c r="A43" s="8" t="s">
        <v>13252</v>
      </c>
      <c r="B43" s="1" t="s">
        <v>424</v>
      </c>
      <c r="C43" s="1" t="s">
        <v>7</v>
      </c>
      <c r="D43" s="1"/>
      <c r="E43" s="1"/>
      <c r="F43" s="9"/>
    </row>
    <row r="44" spans="1:6" x14ac:dyDescent="0.25">
      <c r="A44" s="8" t="s">
        <v>13253</v>
      </c>
      <c r="B44" s="1" t="s">
        <v>452</v>
      </c>
      <c r="C44" s="1" t="s">
        <v>7</v>
      </c>
      <c r="D44" s="1"/>
      <c r="E44" s="1"/>
      <c r="F44" s="9"/>
    </row>
    <row r="45" spans="1:6" x14ac:dyDescent="0.25">
      <c r="A45" s="8" t="s">
        <v>13254</v>
      </c>
      <c r="B45" s="1" t="s">
        <v>460</v>
      </c>
      <c r="C45" s="1" t="s">
        <v>7</v>
      </c>
      <c r="D45" s="1"/>
      <c r="E45" s="1"/>
      <c r="F45" s="9"/>
    </row>
    <row r="46" spans="1:6" x14ac:dyDescent="0.25">
      <c r="A46" s="8" t="s">
        <v>13255</v>
      </c>
      <c r="B46" s="1" t="s">
        <v>464</v>
      </c>
      <c r="C46" s="1" t="s">
        <v>27</v>
      </c>
      <c r="D46" s="1"/>
      <c r="E46" s="1"/>
      <c r="F46" s="9"/>
    </row>
    <row r="47" spans="1:6" x14ac:dyDescent="0.25">
      <c r="A47" s="8" t="s">
        <v>13256</v>
      </c>
      <c r="B47" s="1" t="s">
        <v>466</v>
      </c>
      <c r="C47" s="1" t="s">
        <v>14</v>
      </c>
      <c r="D47" s="1"/>
      <c r="E47" s="1"/>
      <c r="F47" s="9"/>
    </row>
    <row r="48" spans="1:6" x14ac:dyDescent="0.25">
      <c r="A48" s="8" t="s">
        <v>13257</v>
      </c>
      <c r="B48" s="1" t="s">
        <v>468</v>
      </c>
      <c r="C48" s="1" t="s">
        <v>7</v>
      </c>
      <c r="D48" s="1"/>
      <c r="E48" s="1"/>
      <c r="F48" s="9"/>
    </row>
    <row r="49" spans="1:6" x14ac:dyDescent="0.25">
      <c r="A49" s="8" t="s">
        <v>13258</v>
      </c>
      <c r="B49" s="1" t="s">
        <v>470</v>
      </c>
      <c r="C49" s="1" t="s">
        <v>7</v>
      </c>
      <c r="D49" s="1"/>
      <c r="E49" s="1"/>
      <c r="F49" s="9"/>
    </row>
    <row r="50" spans="1:6" x14ac:dyDescent="0.25">
      <c r="A50" s="8" t="s">
        <v>13259</v>
      </c>
      <c r="B50" s="1" t="s">
        <v>496</v>
      </c>
      <c r="C50" s="1" t="s">
        <v>27</v>
      </c>
      <c r="D50" s="1"/>
      <c r="E50" s="1"/>
      <c r="F50" s="9"/>
    </row>
    <row r="51" spans="1:6" x14ac:dyDescent="0.25">
      <c r="A51" s="8" t="s">
        <v>13260</v>
      </c>
      <c r="B51" s="1" t="s">
        <v>498</v>
      </c>
      <c r="C51" s="1" t="s">
        <v>7</v>
      </c>
      <c r="D51" s="1"/>
      <c r="E51" s="1"/>
      <c r="F51" s="9"/>
    </row>
    <row r="52" spans="1:6" x14ac:dyDescent="0.25">
      <c r="A52" s="8" t="s">
        <v>13261</v>
      </c>
      <c r="B52" s="1" t="s">
        <v>500</v>
      </c>
      <c r="C52" s="1" t="s">
        <v>27</v>
      </c>
      <c r="D52" s="1"/>
      <c r="E52" s="1"/>
      <c r="F52" s="9"/>
    </row>
    <row r="53" spans="1:6" x14ac:dyDescent="0.25">
      <c r="A53" s="8" t="s">
        <v>13262</v>
      </c>
      <c r="B53" s="1" t="s">
        <v>504</v>
      </c>
      <c r="C53" s="1" t="s">
        <v>27</v>
      </c>
      <c r="D53" s="1"/>
      <c r="E53" s="1"/>
      <c r="F53" s="9"/>
    </row>
    <row r="54" spans="1:6" x14ac:dyDescent="0.25">
      <c r="A54" s="8" t="s">
        <v>13263</v>
      </c>
      <c r="B54" s="1" t="s">
        <v>506</v>
      </c>
      <c r="C54" s="1" t="s">
        <v>7</v>
      </c>
      <c r="D54" s="1"/>
      <c r="E54" s="1"/>
      <c r="F54" s="9"/>
    </row>
    <row r="55" spans="1:6" x14ac:dyDescent="0.25">
      <c r="A55" s="8" t="s">
        <v>13264</v>
      </c>
      <c r="B55" s="1" t="s">
        <v>524</v>
      </c>
      <c r="C55" s="1" t="s">
        <v>7</v>
      </c>
      <c r="D55" s="1"/>
      <c r="E55" s="1"/>
      <c r="F55" s="9"/>
    </row>
    <row r="56" spans="1:6" x14ac:dyDescent="0.25">
      <c r="A56" s="8" t="s">
        <v>13265</v>
      </c>
      <c r="B56" s="1" t="s">
        <v>558</v>
      </c>
      <c r="C56" s="1" t="s">
        <v>4</v>
      </c>
      <c r="D56" s="1"/>
      <c r="E56" s="1"/>
      <c r="F56" s="9"/>
    </row>
    <row r="57" spans="1:6" x14ac:dyDescent="0.25">
      <c r="A57" s="8" t="s">
        <v>13266</v>
      </c>
      <c r="B57" s="1" t="s">
        <v>562</v>
      </c>
      <c r="C57" s="1" t="s">
        <v>7</v>
      </c>
      <c r="D57" s="1"/>
      <c r="E57" s="1"/>
      <c r="F57" s="9"/>
    </row>
    <row r="58" spans="1:6" x14ac:dyDescent="0.25">
      <c r="A58" s="8" t="s">
        <v>13267</v>
      </c>
      <c r="B58" s="1" t="s">
        <v>566</v>
      </c>
      <c r="C58" s="1" t="s">
        <v>7</v>
      </c>
      <c r="D58" s="1"/>
      <c r="E58" s="1"/>
      <c r="F58" s="9"/>
    </row>
    <row r="59" spans="1:6" x14ac:dyDescent="0.25">
      <c r="A59" s="8" t="s">
        <v>13268</v>
      </c>
      <c r="B59" s="1" t="s">
        <v>594</v>
      </c>
      <c r="C59" s="1" t="s">
        <v>7</v>
      </c>
      <c r="D59" s="1"/>
      <c r="E59" s="1"/>
      <c r="F59" s="9"/>
    </row>
    <row r="60" spans="1:6" x14ac:dyDescent="0.25">
      <c r="A60" s="8" t="s">
        <v>13269</v>
      </c>
      <c r="B60" s="1" t="s">
        <v>596</v>
      </c>
      <c r="C60" s="1" t="s">
        <v>7</v>
      </c>
      <c r="D60" s="1"/>
      <c r="E60" s="1"/>
      <c r="F60" s="9"/>
    </row>
    <row r="61" spans="1:6" x14ac:dyDescent="0.25">
      <c r="A61" s="8" t="s">
        <v>13270</v>
      </c>
      <c r="B61" s="1" t="s">
        <v>598</v>
      </c>
      <c r="C61" s="1" t="s">
        <v>27</v>
      </c>
      <c r="D61" s="1"/>
      <c r="E61" s="1"/>
      <c r="F61" s="9"/>
    </row>
    <row r="62" spans="1:6" x14ac:dyDescent="0.25">
      <c r="A62" s="8" t="s">
        <v>13271</v>
      </c>
      <c r="B62" s="1" t="s">
        <v>602</v>
      </c>
      <c r="C62" s="1" t="s">
        <v>7</v>
      </c>
      <c r="D62" s="1"/>
      <c r="E62" s="1"/>
      <c r="F62" s="9"/>
    </row>
    <row r="63" spans="1:6" x14ac:dyDescent="0.25">
      <c r="A63" s="8" t="s">
        <v>13272</v>
      </c>
      <c r="B63" s="1" t="s">
        <v>622</v>
      </c>
      <c r="C63" s="1" t="s">
        <v>27</v>
      </c>
      <c r="D63" s="1"/>
      <c r="E63" s="1"/>
      <c r="F63" s="9"/>
    </row>
    <row r="64" spans="1:6" x14ac:dyDescent="0.25">
      <c r="A64" s="8" t="s">
        <v>13273</v>
      </c>
      <c r="B64" s="1" t="s">
        <v>642</v>
      </c>
      <c r="C64" s="1" t="s">
        <v>7</v>
      </c>
      <c r="D64" s="1"/>
      <c r="E64" s="1"/>
      <c r="F64" s="9"/>
    </row>
    <row r="65" spans="1:6" x14ac:dyDescent="0.25">
      <c r="A65" s="8" t="s">
        <v>13274</v>
      </c>
      <c r="B65" s="1" t="s">
        <v>644</v>
      </c>
      <c r="C65" s="1" t="s">
        <v>7</v>
      </c>
      <c r="D65" s="1"/>
      <c r="E65" s="1"/>
      <c r="F65" s="9"/>
    </row>
    <row r="66" spans="1:6" x14ac:dyDescent="0.25">
      <c r="A66" s="8" t="s">
        <v>13275</v>
      </c>
      <c r="B66" s="1" t="s">
        <v>646</v>
      </c>
      <c r="C66" s="1" t="s">
        <v>7</v>
      </c>
      <c r="D66" s="1"/>
      <c r="E66" s="1"/>
      <c r="F66" s="9"/>
    </row>
    <row r="67" spans="1:6" x14ac:dyDescent="0.25">
      <c r="A67" s="8" t="s">
        <v>13276</v>
      </c>
      <c r="B67" s="1" t="s">
        <v>650</v>
      </c>
      <c r="C67" s="1" t="s">
        <v>7</v>
      </c>
      <c r="D67" s="1"/>
      <c r="E67" s="1"/>
      <c r="F67" s="9"/>
    </row>
    <row r="68" spans="1:6" x14ac:dyDescent="0.25">
      <c r="A68" s="8" t="s">
        <v>13277</v>
      </c>
      <c r="B68" s="1" t="s">
        <v>652</v>
      </c>
      <c r="C68" s="1" t="s">
        <v>7</v>
      </c>
      <c r="D68" s="1"/>
      <c r="E68" s="1"/>
      <c r="F68" s="9"/>
    </row>
    <row r="69" spans="1:6" x14ac:dyDescent="0.25">
      <c r="A69" s="8" t="s">
        <v>13278</v>
      </c>
      <c r="B69" s="1" t="s">
        <v>658</v>
      </c>
      <c r="C69" s="1" t="s">
        <v>7</v>
      </c>
      <c r="D69" s="1"/>
      <c r="E69" s="1"/>
      <c r="F69" s="9"/>
    </row>
    <row r="70" spans="1:6" x14ac:dyDescent="0.25">
      <c r="A70" s="8" t="s">
        <v>13279</v>
      </c>
      <c r="B70" s="1" t="s">
        <v>660</v>
      </c>
      <c r="C70" s="1" t="s">
        <v>7</v>
      </c>
      <c r="D70" s="1"/>
      <c r="E70" s="1"/>
      <c r="F70" s="9"/>
    </row>
    <row r="71" spans="1:6" x14ac:dyDescent="0.25">
      <c r="A71" s="8" t="s">
        <v>13280</v>
      </c>
      <c r="B71" s="1" t="s">
        <v>13281</v>
      </c>
      <c r="C71" s="1" t="s">
        <v>7</v>
      </c>
      <c r="D71" s="1"/>
      <c r="E71" s="1"/>
      <c r="F71" s="9"/>
    </row>
    <row r="72" spans="1:6" x14ac:dyDescent="0.25">
      <c r="A72" s="8" t="s">
        <v>13282</v>
      </c>
      <c r="B72" s="1" t="s">
        <v>670</v>
      </c>
      <c r="C72" s="1" t="s">
        <v>7</v>
      </c>
      <c r="D72" s="1"/>
      <c r="E72" s="1"/>
      <c r="F72" s="9"/>
    </row>
    <row r="73" spans="1:6" x14ac:dyDescent="0.25">
      <c r="A73" s="8" t="s">
        <v>13283</v>
      </c>
      <c r="B73" s="1" t="s">
        <v>672</v>
      </c>
      <c r="C73" s="1" t="s">
        <v>7</v>
      </c>
      <c r="D73" s="1"/>
      <c r="E73" s="1"/>
      <c r="F73" s="9"/>
    </row>
    <row r="74" spans="1:6" x14ac:dyDescent="0.25">
      <c r="A74" s="8" t="s">
        <v>13284</v>
      </c>
      <c r="B74" s="1" t="s">
        <v>676</v>
      </c>
      <c r="C74" s="1" t="s">
        <v>7</v>
      </c>
      <c r="D74" s="1"/>
      <c r="E74" s="1"/>
      <c r="F74" s="9"/>
    </row>
    <row r="75" spans="1:6" x14ac:dyDescent="0.25">
      <c r="A75" s="8" t="s">
        <v>13285</v>
      </c>
      <c r="B75" s="1" t="s">
        <v>680</v>
      </c>
      <c r="C75" s="1" t="s">
        <v>7</v>
      </c>
      <c r="D75" s="1"/>
      <c r="E75" s="1"/>
      <c r="F75" s="9"/>
    </row>
    <row r="76" spans="1:6" x14ac:dyDescent="0.25">
      <c r="A76" s="8" t="s">
        <v>13286</v>
      </c>
      <c r="B76" s="1" t="s">
        <v>13287</v>
      </c>
      <c r="C76" s="1" t="s">
        <v>7</v>
      </c>
      <c r="D76" s="1"/>
      <c r="E76" s="1"/>
      <c r="F76" s="9"/>
    </row>
    <row r="77" spans="1:6" x14ac:dyDescent="0.25">
      <c r="A77" s="8" t="s">
        <v>13288</v>
      </c>
      <c r="B77" s="1" t="s">
        <v>686</v>
      </c>
      <c r="C77" s="1" t="s">
        <v>7</v>
      </c>
      <c r="D77" s="1"/>
      <c r="E77" s="1"/>
      <c r="F77" s="9"/>
    </row>
    <row r="78" spans="1:6" x14ac:dyDescent="0.25">
      <c r="A78" s="8" t="s">
        <v>13289</v>
      </c>
      <c r="B78" s="1" t="s">
        <v>688</v>
      </c>
      <c r="C78" s="1" t="s">
        <v>7</v>
      </c>
      <c r="D78" s="1"/>
      <c r="E78" s="1"/>
      <c r="F78" s="9"/>
    </row>
    <row r="79" spans="1:6" x14ac:dyDescent="0.25">
      <c r="A79" s="8" t="s">
        <v>13290</v>
      </c>
      <c r="B79" s="1" t="s">
        <v>692</v>
      </c>
      <c r="C79" s="1" t="s">
        <v>7</v>
      </c>
      <c r="D79" s="1"/>
      <c r="E79" s="1"/>
      <c r="F79" s="9"/>
    </row>
    <row r="80" spans="1:6" x14ac:dyDescent="0.25">
      <c r="A80" s="8" t="s">
        <v>13291</v>
      </c>
      <c r="B80" s="1" t="s">
        <v>694</v>
      </c>
      <c r="C80" s="1" t="s">
        <v>7</v>
      </c>
      <c r="D80" s="1"/>
      <c r="E80" s="1"/>
      <c r="F80" s="9"/>
    </row>
    <row r="81" spans="1:6" x14ac:dyDescent="0.25">
      <c r="A81" s="8" t="s">
        <v>13292</v>
      </c>
      <c r="B81" s="1" t="s">
        <v>696</v>
      </c>
      <c r="C81" s="1" t="s">
        <v>7</v>
      </c>
      <c r="D81" s="1"/>
      <c r="E81" s="1"/>
      <c r="F81" s="9"/>
    </row>
    <row r="82" spans="1:6" x14ac:dyDescent="0.25">
      <c r="A82" s="8" t="s">
        <v>13293</v>
      </c>
      <c r="B82" s="1" t="s">
        <v>698</v>
      </c>
      <c r="C82" s="1" t="s">
        <v>7</v>
      </c>
      <c r="D82" s="1"/>
      <c r="E82" s="1"/>
      <c r="F82" s="9"/>
    </row>
    <row r="83" spans="1:6" x14ac:dyDescent="0.25">
      <c r="A83" s="8" t="s">
        <v>13294</v>
      </c>
      <c r="B83" s="1" t="s">
        <v>700</v>
      </c>
      <c r="C83" s="1" t="s">
        <v>7</v>
      </c>
      <c r="D83" s="1"/>
      <c r="E83" s="1"/>
      <c r="F83" s="9"/>
    </row>
    <row r="84" spans="1:6" x14ac:dyDescent="0.25">
      <c r="A84" s="8" t="s">
        <v>13295</v>
      </c>
      <c r="B84" s="1" t="s">
        <v>704</v>
      </c>
      <c r="C84" s="1" t="s">
        <v>27</v>
      </c>
      <c r="D84" s="1"/>
      <c r="E84" s="1"/>
      <c r="F84" s="9"/>
    </row>
    <row r="85" spans="1:6" x14ac:dyDescent="0.25">
      <c r="A85" s="8" t="s">
        <v>13296</v>
      </c>
      <c r="B85" s="1" t="s">
        <v>13297</v>
      </c>
      <c r="C85" s="1" t="s">
        <v>27</v>
      </c>
      <c r="D85" s="1"/>
      <c r="E85" s="1"/>
      <c r="F85" s="9"/>
    </row>
    <row r="86" spans="1:6" x14ac:dyDescent="0.25">
      <c r="A86" s="8" t="s">
        <v>13298</v>
      </c>
      <c r="B86" s="1" t="s">
        <v>13299</v>
      </c>
      <c r="C86" s="1" t="s">
        <v>27</v>
      </c>
      <c r="D86" s="1"/>
      <c r="E86" s="1"/>
      <c r="F86" s="9"/>
    </row>
    <row r="87" spans="1:6" x14ac:dyDescent="0.25">
      <c r="A87" s="8" t="s">
        <v>13300</v>
      </c>
      <c r="B87" s="1" t="s">
        <v>13301</v>
      </c>
      <c r="C87" s="1" t="s">
        <v>14</v>
      </c>
      <c r="D87" s="1"/>
      <c r="E87" s="1"/>
      <c r="F87" s="9"/>
    </row>
    <row r="88" spans="1:6" x14ac:dyDescent="0.25">
      <c r="A88" s="8" t="s">
        <v>13302</v>
      </c>
      <c r="B88" s="1" t="s">
        <v>13303</v>
      </c>
      <c r="C88" s="1" t="s">
        <v>27</v>
      </c>
      <c r="D88" s="1"/>
      <c r="E88" s="1"/>
      <c r="F88" s="9"/>
    </row>
    <row r="89" spans="1:6" x14ac:dyDescent="0.25">
      <c r="A89" s="8" t="s">
        <v>13304</v>
      </c>
      <c r="B89" s="1" t="s">
        <v>13305</v>
      </c>
      <c r="C89" s="1" t="s">
        <v>27</v>
      </c>
      <c r="D89" s="1"/>
      <c r="E89" s="1"/>
      <c r="F89" s="9"/>
    </row>
    <row r="90" spans="1:6" x14ac:dyDescent="0.25">
      <c r="A90" s="8" t="s">
        <v>13306</v>
      </c>
      <c r="B90" s="1" t="s">
        <v>11649</v>
      </c>
      <c r="C90" s="1" t="s">
        <v>27</v>
      </c>
      <c r="D90" s="1"/>
      <c r="E90" s="1"/>
      <c r="F90" s="9"/>
    </row>
    <row r="91" spans="1:6" x14ac:dyDescent="0.25">
      <c r="A91" s="8" t="s">
        <v>13307</v>
      </c>
      <c r="B91" s="1" t="s">
        <v>11669</v>
      </c>
      <c r="C91" s="1" t="s">
        <v>14</v>
      </c>
      <c r="D91" s="1"/>
      <c r="E91" s="1"/>
      <c r="F91" s="9"/>
    </row>
    <row r="92" spans="1:6" x14ac:dyDescent="0.25">
      <c r="A92" s="8" t="s">
        <v>13308</v>
      </c>
      <c r="B92" s="1" t="s">
        <v>13309</v>
      </c>
      <c r="C92" s="1" t="s">
        <v>4</v>
      </c>
      <c r="D92" s="1"/>
      <c r="E92" s="1"/>
      <c r="F92" s="9"/>
    </row>
    <row r="93" spans="1:6" x14ac:dyDescent="0.25">
      <c r="A93" s="8" t="s">
        <v>13310</v>
      </c>
      <c r="B93" s="1" t="s">
        <v>13311</v>
      </c>
      <c r="C93" s="1" t="s">
        <v>1</v>
      </c>
      <c r="D93" s="1"/>
      <c r="E93" s="1"/>
      <c r="F93" s="9"/>
    </row>
    <row r="94" spans="1:6" x14ac:dyDescent="0.25">
      <c r="A94" s="8" t="s">
        <v>13312</v>
      </c>
      <c r="B94" s="1" t="s">
        <v>13313</v>
      </c>
      <c r="C94" s="1" t="s">
        <v>1</v>
      </c>
      <c r="D94" s="1"/>
      <c r="E94" s="1"/>
      <c r="F94" s="9"/>
    </row>
    <row r="95" spans="1:6" x14ac:dyDescent="0.25">
      <c r="A95" s="8" t="s">
        <v>13314</v>
      </c>
      <c r="B95" s="1" t="s">
        <v>13315</v>
      </c>
      <c r="C95" s="1" t="s">
        <v>1</v>
      </c>
      <c r="D95" s="1"/>
      <c r="E95" s="1"/>
      <c r="F95" s="9"/>
    </row>
    <row r="96" spans="1:6" x14ac:dyDescent="0.25">
      <c r="A96" s="8" t="s">
        <v>13316</v>
      </c>
      <c r="B96" s="1" t="s">
        <v>13317</v>
      </c>
      <c r="C96" s="1" t="s">
        <v>1</v>
      </c>
      <c r="D96" s="1"/>
      <c r="E96" s="1"/>
      <c r="F96" s="9"/>
    </row>
    <row r="97" spans="1:6" x14ac:dyDescent="0.25">
      <c r="A97" s="8" t="s">
        <v>13318</v>
      </c>
      <c r="B97" s="1" t="s">
        <v>12886</v>
      </c>
      <c r="C97" s="1" t="s">
        <v>1</v>
      </c>
      <c r="D97" s="1"/>
      <c r="E97" s="1"/>
      <c r="F97" s="9"/>
    </row>
    <row r="98" spans="1:6" x14ac:dyDescent="0.25">
      <c r="A98" s="8" t="s">
        <v>13319</v>
      </c>
      <c r="B98" s="1" t="s">
        <v>13320</v>
      </c>
      <c r="C98" s="1" t="s">
        <v>1</v>
      </c>
      <c r="D98" s="1"/>
      <c r="E98" s="1"/>
      <c r="F98" s="9"/>
    </row>
    <row r="99" spans="1:6" x14ac:dyDescent="0.25">
      <c r="A99" s="8" t="s">
        <v>13321</v>
      </c>
      <c r="B99" s="1" t="s">
        <v>13022</v>
      </c>
      <c r="C99" s="1" t="s">
        <v>1</v>
      </c>
      <c r="D99" s="1"/>
      <c r="E99" s="1"/>
      <c r="F99" s="9"/>
    </row>
    <row r="100" spans="1:6" x14ac:dyDescent="0.25">
      <c r="A100" s="8" t="s">
        <v>13322</v>
      </c>
      <c r="B100" s="1" t="s">
        <v>13203</v>
      </c>
      <c r="C100" s="1" t="s">
        <v>1</v>
      </c>
      <c r="D100" s="1"/>
      <c r="E100" s="1"/>
      <c r="F100" s="9"/>
    </row>
    <row r="101" spans="1:6" x14ac:dyDescent="0.25">
      <c r="A101" s="8" t="s">
        <v>13323</v>
      </c>
      <c r="B101" s="1" t="s">
        <v>13324</v>
      </c>
      <c r="C101" s="1" t="s">
        <v>1</v>
      </c>
      <c r="D101" s="1"/>
      <c r="E101" s="1"/>
      <c r="F101" s="9"/>
    </row>
    <row r="102" spans="1:6" ht="15.75" thickBot="1" x14ac:dyDescent="0.3">
      <c r="A102" s="10" t="s">
        <v>13325</v>
      </c>
      <c r="B102" s="11" t="s">
        <v>13326</v>
      </c>
      <c r="C102" s="11" t="s">
        <v>1</v>
      </c>
      <c r="D102" s="11"/>
      <c r="E102" s="11"/>
      <c r="F102" s="12"/>
    </row>
    <row r="103" spans="1:6" x14ac:dyDescent="0.25">
      <c r="A103" s="13" t="s">
        <v>13327</v>
      </c>
      <c r="B103" s="2" t="s">
        <v>13328</v>
      </c>
      <c r="C103" s="2" t="s">
        <v>1</v>
      </c>
      <c r="D103" s="2"/>
      <c r="E103" s="2"/>
      <c r="F103" s="14"/>
    </row>
    <row r="104" spans="1:6" x14ac:dyDescent="0.25">
      <c r="A104" s="8" t="s">
        <v>13329</v>
      </c>
      <c r="B104" s="1" t="s">
        <v>13330</v>
      </c>
      <c r="C104" s="1" t="s">
        <v>14</v>
      </c>
      <c r="D104" s="1"/>
      <c r="E104" s="1"/>
      <c r="F104" s="9"/>
    </row>
    <row r="105" spans="1:6" x14ac:dyDescent="0.25">
      <c r="A105" s="8" t="s">
        <v>13331</v>
      </c>
      <c r="B105" s="1" t="s">
        <v>10832</v>
      </c>
      <c r="C105" s="1" t="s">
        <v>14</v>
      </c>
      <c r="D105" s="1"/>
      <c r="E105" s="1"/>
      <c r="F105" s="9"/>
    </row>
    <row r="106" spans="1:6" x14ac:dyDescent="0.25">
      <c r="A106" s="8" t="s">
        <v>13332</v>
      </c>
      <c r="B106" s="1" t="s">
        <v>10836</v>
      </c>
      <c r="C106" s="1" t="s">
        <v>7</v>
      </c>
      <c r="D106" s="1"/>
      <c r="E106" s="1"/>
      <c r="F106" s="9"/>
    </row>
    <row r="107" spans="1:6" x14ac:dyDescent="0.25">
      <c r="A107" s="8" t="s">
        <v>13333</v>
      </c>
      <c r="B107" s="1" t="s">
        <v>10840</v>
      </c>
      <c r="C107" s="1" t="s">
        <v>27</v>
      </c>
      <c r="D107" s="1"/>
      <c r="E107" s="1"/>
      <c r="F107" s="9"/>
    </row>
    <row r="108" spans="1:6" x14ac:dyDescent="0.25">
      <c r="A108" s="8" t="s">
        <v>13334</v>
      </c>
      <c r="B108" s="1" t="s">
        <v>13335</v>
      </c>
      <c r="C108" s="1" t="s">
        <v>7</v>
      </c>
      <c r="D108" s="1"/>
      <c r="E108" s="1"/>
      <c r="F108" s="9"/>
    </row>
    <row r="109" spans="1:6" x14ac:dyDescent="0.25">
      <c r="A109" s="8" t="s">
        <v>13336</v>
      </c>
      <c r="B109" s="1" t="s">
        <v>90</v>
      </c>
      <c r="C109" s="1" t="s">
        <v>14</v>
      </c>
      <c r="D109" s="1"/>
      <c r="E109" s="1"/>
      <c r="F109" s="9"/>
    </row>
    <row r="110" spans="1:6" x14ac:dyDescent="0.25">
      <c r="A110" s="8" t="s">
        <v>13337</v>
      </c>
      <c r="B110" s="1" t="s">
        <v>96</v>
      </c>
      <c r="C110" s="1" t="s">
        <v>27</v>
      </c>
      <c r="D110" s="1"/>
      <c r="E110" s="1"/>
      <c r="F110" s="9"/>
    </row>
    <row r="111" spans="1:6" x14ac:dyDescent="0.25">
      <c r="A111" s="8" t="s">
        <v>13338</v>
      </c>
      <c r="B111" s="1" t="s">
        <v>10867</v>
      </c>
      <c r="C111" s="1" t="s">
        <v>7</v>
      </c>
      <c r="D111" s="1"/>
      <c r="E111" s="1"/>
      <c r="F111" s="9"/>
    </row>
    <row r="112" spans="1:6" x14ac:dyDescent="0.25">
      <c r="A112" s="8" t="s">
        <v>13339</v>
      </c>
      <c r="B112" s="1" t="s">
        <v>10869</v>
      </c>
      <c r="C112" s="1" t="s">
        <v>7</v>
      </c>
      <c r="D112" s="1"/>
      <c r="E112" s="1"/>
      <c r="F112" s="9"/>
    </row>
    <row r="113" spans="1:6" x14ac:dyDescent="0.25">
      <c r="A113" s="8" t="s">
        <v>13340</v>
      </c>
      <c r="B113" s="1" t="s">
        <v>10877</v>
      </c>
      <c r="C113" s="1" t="s">
        <v>7</v>
      </c>
      <c r="D113" s="1"/>
      <c r="E113" s="1"/>
      <c r="F113" s="9"/>
    </row>
    <row r="114" spans="1:6" x14ac:dyDescent="0.25">
      <c r="A114" s="8" t="s">
        <v>13341</v>
      </c>
      <c r="B114" s="1" t="s">
        <v>10879</v>
      </c>
      <c r="C114" s="1" t="s">
        <v>7</v>
      </c>
      <c r="D114" s="1"/>
      <c r="E114" s="1"/>
      <c r="F114" s="9"/>
    </row>
    <row r="115" spans="1:6" x14ac:dyDescent="0.25">
      <c r="A115" s="8" t="s">
        <v>13342</v>
      </c>
      <c r="B115" s="1" t="s">
        <v>10882</v>
      </c>
      <c r="C115" s="1" t="s">
        <v>27</v>
      </c>
      <c r="D115" s="1"/>
      <c r="E115" s="1"/>
      <c r="F115" s="9"/>
    </row>
    <row r="116" spans="1:6" x14ac:dyDescent="0.25">
      <c r="A116" s="8" t="s">
        <v>13343</v>
      </c>
      <c r="B116" s="1" t="s">
        <v>10888</v>
      </c>
      <c r="C116" s="1" t="s">
        <v>27</v>
      </c>
      <c r="D116" s="1"/>
      <c r="E116" s="1"/>
      <c r="F116" s="9"/>
    </row>
    <row r="117" spans="1:6" x14ac:dyDescent="0.25">
      <c r="A117" s="8" t="s">
        <v>13344</v>
      </c>
      <c r="B117" s="1" t="s">
        <v>10890</v>
      </c>
      <c r="C117" s="1" t="s">
        <v>7</v>
      </c>
      <c r="D117" s="1"/>
      <c r="E117" s="1"/>
      <c r="F117" s="9"/>
    </row>
    <row r="118" spans="1:6" x14ac:dyDescent="0.25">
      <c r="A118" s="8" t="s">
        <v>13345</v>
      </c>
      <c r="B118" s="1" t="s">
        <v>10892</v>
      </c>
      <c r="C118" s="1" t="s">
        <v>7</v>
      </c>
      <c r="D118" s="1"/>
      <c r="E118" s="1"/>
      <c r="F118" s="9"/>
    </row>
    <row r="119" spans="1:6" x14ac:dyDescent="0.25">
      <c r="A119" s="8" t="s">
        <v>13346</v>
      </c>
      <c r="B119" s="1" t="s">
        <v>719</v>
      </c>
      <c r="C119" s="1" t="s">
        <v>7</v>
      </c>
      <c r="D119" s="1"/>
      <c r="E119" s="1"/>
      <c r="F119" s="9"/>
    </row>
    <row r="120" spans="1:6" x14ac:dyDescent="0.25">
      <c r="A120" s="8" t="s">
        <v>13347</v>
      </c>
      <c r="B120" s="1" t="s">
        <v>198</v>
      </c>
      <c r="C120" s="1" t="s">
        <v>14</v>
      </c>
      <c r="D120" s="1"/>
      <c r="E120" s="1"/>
      <c r="F120" s="9"/>
    </row>
    <row r="121" spans="1:6" x14ac:dyDescent="0.25">
      <c r="A121" s="8" t="s">
        <v>13348</v>
      </c>
      <c r="B121" s="1" t="s">
        <v>10898</v>
      </c>
      <c r="C121" s="1" t="s">
        <v>7</v>
      </c>
      <c r="D121" s="1"/>
      <c r="E121" s="1"/>
      <c r="F121" s="9"/>
    </row>
    <row r="122" spans="1:6" x14ac:dyDescent="0.25">
      <c r="A122" s="8" t="s">
        <v>13349</v>
      </c>
      <c r="B122" s="1" t="s">
        <v>10900</v>
      </c>
      <c r="C122" s="1" t="s">
        <v>7</v>
      </c>
      <c r="D122" s="1"/>
      <c r="E122" s="1"/>
      <c r="F122" s="9"/>
    </row>
    <row r="123" spans="1:6" x14ac:dyDescent="0.25">
      <c r="A123" s="8" t="s">
        <v>13350</v>
      </c>
      <c r="B123" s="1" t="s">
        <v>10902</v>
      </c>
      <c r="C123" s="1" t="s">
        <v>7</v>
      </c>
      <c r="D123" s="1"/>
      <c r="E123" s="1"/>
      <c r="F123" s="9"/>
    </row>
    <row r="124" spans="1:6" x14ac:dyDescent="0.25">
      <c r="A124" s="8" t="s">
        <v>13351</v>
      </c>
      <c r="B124" s="1" t="s">
        <v>10904</v>
      </c>
      <c r="C124" s="1" t="s">
        <v>7</v>
      </c>
      <c r="D124" s="1"/>
      <c r="E124" s="1"/>
      <c r="F124" s="9"/>
    </row>
    <row r="125" spans="1:6" x14ac:dyDescent="0.25">
      <c r="A125" s="8" t="s">
        <v>13352</v>
      </c>
      <c r="B125" s="1" t="s">
        <v>10906</v>
      </c>
      <c r="C125" s="1" t="s">
        <v>4</v>
      </c>
      <c r="D125" s="1"/>
      <c r="E125" s="1"/>
      <c r="F125" s="9"/>
    </row>
    <row r="126" spans="1:6" x14ac:dyDescent="0.25">
      <c r="A126" s="8" t="s">
        <v>13353</v>
      </c>
      <c r="B126" s="1" t="s">
        <v>10875</v>
      </c>
      <c r="C126" s="1" t="s">
        <v>7</v>
      </c>
      <c r="D126" s="1"/>
      <c r="E126" s="1"/>
      <c r="F126" s="9"/>
    </row>
    <row r="127" spans="1:6" x14ac:dyDescent="0.25">
      <c r="A127" s="8" t="s">
        <v>13354</v>
      </c>
      <c r="B127" s="1" t="s">
        <v>13355</v>
      </c>
      <c r="C127" s="1" t="s">
        <v>27</v>
      </c>
      <c r="D127" s="1"/>
      <c r="E127" s="1"/>
      <c r="F127" s="9"/>
    </row>
    <row r="128" spans="1:6" x14ac:dyDescent="0.25">
      <c r="A128" s="8" t="s">
        <v>13356</v>
      </c>
      <c r="B128" s="1" t="s">
        <v>10912</v>
      </c>
      <c r="C128" s="1" t="s">
        <v>7</v>
      </c>
      <c r="D128" s="1"/>
      <c r="E128" s="1"/>
      <c r="F128" s="9"/>
    </row>
    <row r="129" spans="1:6" x14ac:dyDescent="0.25">
      <c r="A129" s="8" t="s">
        <v>13357</v>
      </c>
      <c r="B129" s="1" t="s">
        <v>10918</v>
      </c>
      <c r="C129" s="1" t="s">
        <v>7</v>
      </c>
      <c r="D129" s="1"/>
      <c r="E129" s="1"/>
      <c r="F129" s="9"/>
    </row>
    <row r="130" spans="1:6" x14ac:dyDescent="0.25">
      <c r="A130" s="8" t="s">
        <v>13358</v>
      </c>
      <c r="B130" s="1" t="s">
        <v>10920</v>
      </c>
      <c r="C130" s="1" t="s">
        <v>7</v>
      </c>
      <c r="D130" s="1"/>
      <c r="E130" s="1"/>
      <c r="F130" s="9"/>
    </row>
    <row r="131" spans="1:6" x14ac:dyDescent="0.25">
      <c r="A131" s="8" t="s">
        <v>13359</v>
      </c>
      <c r="B131" s="1" t="s">
        <v>10927</v>
      </c>
      <c r="C131" s="1" t="s">
        <v>7</v>
      </c>
      <c r="D131" s="1"/>
      <c r="E131" s="1"/>
      <c r="F131" s="9"/>
    </row>
    <row r="132" spans="1:6" x14ac:dyDescent="0.25">
      <c r="A132" s="8" t="s">
        <v>13360</v>
      </c>
      <c r="B132" s="1" t="s">
        <v>10933</v>
      </c>
      <c r="C132" s="1" t="s">
        <v>27</v>
      </c>
      <c r="D132" s="1"/>
      <c r="E132" s="1"/>
      <c r="F132" s="9"/>
    </row>
    <row r="133" spans="1:6" x14ac:dyDescent="0.25">
      <c r="A133" s="8" t="s">
        <v>13361</v>
      </c>
      <c r="B133" s="1" t="s">
        <v>10939</v>
      </c>
      <c r="C133" s="1" t="s">
        <v>7</v>
      </c>
      <c r="D133" s="1"/>
      <c r="E133" s="1"/>
      <c r="F133" s="9"/>
    </row>
    <row r="134" spans="1:6" x14ac:dyDescent="0.25">
      <c r="A134" s="8" t="s">
        <v>13362</v>
      </c>
      <c r="B134" s="1" t="s">
        <v>10941</v>
      </c>
      <c r="C134" s="1" t="s">
        <v>27</v>
      </c>
      <c r="D134" s="1"/>
      <c r="E134" s="1"/>
      <c r="F134" s="9"/>
    </row>
    <row r="135" spans="1:6" x14ac:dyDescent="0.25">
      <c r="A135" s="8" t="s">
        <v>13363</v>
      </c>
      <c r="B135" s="1" t="s">
        <v>264</v>
      </c>
      <c r="C135" s="1" t="s">
        <v>27</v>
      </c>
      <c r="D135" s="1"/>
      <c r="E135" s="1"/>
      <c r="F135" s="9"/>
    </row>
    <row r="136" spans="1:6" x14ac:dyDescent="0.25">
      <c r="A136" s="8" t="s">
        <v>13364</v>
      </c>
      <c r="B136" s="1" t="s">
        <v>266</v>
      </c>
      <c r="C136" s="1" t="s">
        <v>27</v>
      </c>
      <c r="D136" s="1"/>
      <c r="E136" s="1"/>
      <c r="F136" s="9"/>
    </row>
    <row r="137" spans="1:6" x14ac:dyDescent="0.25">
      <c r="A137" s="8" t="s">
        <v>13365</v>
      </c>
      <c r="B137" s="1" t="s">
        <v>10950</v>
      </c>
      <c r="C137" s="1" t="s">
        <v>27</v>
      </c>
      <c r="D137" s="1"/>
      <c r="E137" s="1"/>
      <c r="F137" s="9"/>
    </row>
    <row r="138" spans="1:6" x14ac:dyDescent="0.25">
      <c r="A138" s="8" t="s">
        <v>13366</v>
      </c>
      <c r="B138" s="1" t="s">
        <v>13367</v>
      </c>
      <c r="C138" s="1" t="s">
        <v>7</v>
      </c>
      <c r="D138" s="1"/>
      <c r="E138" s="1"/>
      <c r="F138" s="9"/>
    </row>
    <row r="139" spans="1:6" x14ac:dyDescent="0.25">
      <c r="A139" s="8" t="s">
        <v>13368</v>
      </c>
      <c r="B139" s="1" t="s">
        <v>13369</v>
      </c>
      <c r="C139" s="1" t="s">
        <v>27</v>
      </c>
      <c r="D139" s="1"/>
      <c r="E139" s="1"/>
      <c r="F139" s="9"/>
    </row>
    <row r="140" spans="1:6" x14ac:dyDescent="0.25">
      <c r="A140" s="8" t="s">
        <v>13370</v>
      </c>
      <c r="B140" s="1" t="s">
        <v>350</v>
      </c>
      <c r="C140" s="1" t="s">
        <v>14</v>
      </c>
      <c r="D140" s="1"/>
      <c r="E140" s="1"/>
      <c r="F140" s="9"/>
    </row>
    <row r="141" spans="1:6" x14ac:dyDescent="0.25">
      <c r="A141" s="8" t="s">
        <v>13371</v>
      </c>
      <c r="B141" s="1" t="s">
        <v>354</v>
      </c>
      <c r="C141" s="1" t="s">
        <v>7</v>
      </c>
      <c r="D141" s="1"/>
      <c r="E141" s="1"/>
      <c r="F141" s="9"/>
    </row>
    <row r="142" spans="1:6" x14ac:dyDescent="0.25">
      <c r="A142" s="8" t="s">
        <v>13372</v>
      </c>
      <c r="B142" s="1" t="s">
        <v>13373</v>
      </c>
      <c r="C142" s="1" t="s">
        <v>27</v>
      </c>
      <c r="D142" s="1"/>
      <c r="E142" s="1"/>
      <c r="F142" s="9"/>
    </row>
    <row r="143" spans="1:6" x14ac:dyDescent="0.25">
      <c r="A143" s="8" t="s">
        <v>13374</v>
      </c>
      <c r="B143" s="1" t="s">
        <v>390</v>
      </c>
      <c r="C143" s="1" t="s">
        <v>7</v>
      </c>
      <c r="D143" s="1"/>
      <c r="E143" s="1"/>
      <c r="F143" s="9"/>
    </row>
    <row r="144" spans="1:6" x14ac:dyDescent="0.25">
      <c r="A144" s="8" t="s">
        <v>13375</v>
      </c>
      <c r="B144" s="1" t="s">
        <v>13376</v>
      </c>
      <c r="C144" s="1" t="s">
        <v>7</v>
      </c>
      <c r="D144" s="1"/>
      <c r="E144" s="1"/>
      <c r="F144" s="9"/>
    </row>
    <row r="145" spans="1:6" x14ac:dyDescent="0.25">
      <c r="A145" s="8" t="s">
        <v>13377</v>
      </c>
      <c r="B145" s="1" t="s">
        <v>13378</v>
      </c>
      <c r="C145" s="1" t="s">
        <v>7</v>
      </c>
      <c r="D145" s="1"/>
      <c r="E145" s="1"/>
      <c r="F145" s="9"/>
    </row>
    <row r="146" spans="1:6" x14ac:dyDescent="0.25">
      <c r="A146" s="8" t="s">
        <v>13379</v>
      </c>
      <c r="B146" s="1" t="s">
        <v>13380</v>
      </c>
      <c r="C146" s="1" t="s">
        <v>7</v>
      </c>
      <c r="D146" s="1"/>
      <c r="E146" s="1"/>
      <c r="F146" s="9"/>
    </row>
    <row r="147" spans="1:6" x14ac:dyDescent="0.25">
      <c r="A147" s="8" t="s">
        <v>13381</v>
      </c>
      <c r="B147" s="1" t="s">
        <v>13382</v>
      </c>
      <c r="C147" s="1" t="s">
        <v>7</v>
      </c>
      <c r="D147" s="1"/>
      <c r="E147" s="1"/>
      <c r="F147" s="9"/>
    </row>
    <row r="148" spans="1:6" x14ac:dyDescent="0.25">
      <c r="A148" s="8" t="s">
        <v>13383</v>
      </c>
      <c r="B148" s="1" t="s">
        <v>13384</v>
      </c>
      <c r="C148" s="1" t="s">
        <v>27</v>
      </c>
      <c r="D148" s="1"/>
      <c r="E148" s="1"/>
      <c r="F148" s="9"/>
    </row>
    <row r="149" spans="1:6" x14ac:dyDescent="0.25">
      <c r="A149" s="8" t="s">
        <v>13385</v>
      </c>
      <c r="B149" s="1" t="s">
        <v>13386</v>
      </c>
      <c r="C149" s="1" t="s">
        <v>14</v>
      </c>
      <c r="D149" s="1"/>
      <c r="E149" s="1"/>
      <c r="F149" s="9"/>
    </row>
    <row r="150" spans="1:6" x14ac:dyDescent="0.25">
      <c r="A150" s="8" t="s">
        <v>13387</v>
      </c>
      <c r="B150" s="1" t="s">
        <v>13388</v>
      </c>
      <c r="C150" s="1" t="s">
        <v>7</v>
      </c>
      <c r="D150" s="1"/>
      <c r="E150" s="1"/>
      <c r="F150" s="9"/>
    </row>
    <row r="151" spans="1:6" x14ac:dyDescent="0.25">
      <c r="A151" s="8" t="s">
        <v>13389</v>
      </c>
      <c r="B151" s="1" t="s">
        <v>13390</v>
      </c>
      <c r="C151" s="1" t="s">
        <v>7</v>
      </c>
      <c r="D151" s="1"/>
      <c r="E151" s="1"/>
      <c r="F151" s="9"/>
    </row>
    <row r="152" spans="1:6" x14ac:dyDescent="0.25">
      <c r="A152" s="8" t="s">
        <v>13391</v>
      </c>
      <c r="B152" s="1" t="s">
        <v>13392</v>
      </c>
      <c r="C152" s="1" t="s">
        <v>27</v>
      </c>
      <c r="D152" s="1"/>
      <c r="E152" s="1"/>
      <c r="F152" s="9"/>
    </row>
    <row r="153" spans="1:6" x14ac:dyDescent="0.25">
      <c r="A153" s="8" t="s">
        <v>13393</v>
      </c>
      <c r="B153" s="1" t="s">
        <v>13394</v>
      </c>
      <c r="C153" s="1" t="s">
        <v>7</v>
      </c>
      <c r="D153" s="1"/>
      <c r="E153" s="1"/>
      <c r="F153" s="9"/>
    </row>
    <row r="154" spans="1:6" x14ac:dyDescent="0.25">
      <c r="A154" s="8" t="s">
        <v>13395</v>
      </c>
      <c r="B154" s="1" t="s">
        <v>10772</v>
      </c>
      <c r="C154" s="1" t="s">
        <v>7</v>
      </c>
      <c r="D154" s="1"/>
      <c r="E154" s="1"/>
      <c r="F154" s="9"/>
    </row>
    <row r="155" spans="1:6" x14ac:dyDescent="0.25">
      <c r="A155" s="8" t="s">
        <v>13396</v>
      </c>
      <c r="B155" s="1" t="s">
        <v>10653</v>
      </c>
      <c r="C155" s="1" t="s">
        <v>7</v>
      </c>
      <c r="D155" s="1"/>
      <c r="E155" s="1"/>
      <c r="F155" s="9"/>
    </row>
    <row r="156" spans="1:6" x14ac:dyDescent="0.25">
      <c r="A156" s="8" t="s">
        <v>13397</v>
      </c>
      <c r="B156" s="1" t="s">
        <v>10655</v>
      </c>
      <c r="C156" s="1" t="s">
        <v>7</v>
      </c>
      <c r="D156" s="1"/>
      <c r="E156" s="1"/>
      <c r="F156" s="9"/>
    </row>
    <row r="157" spans="1:6" x14ac:dyDescent="0.25">
      <c r="A157" s="8" t="s">
        <v>13398</v>
      </c>
      <c r="B157" s="1" t="s">
        <v>524</v>
      </c>
      <c r="C157" s="1" t="s">
        <v>7</v>
      </c>
      <c r="D157" s="1"/>
      <c r="E157" s="1"/>
      <c r="F157" s="9"/>
    </row>
    <row r="158" spans="1:6" x14ac:dyDescent="0.25">
      <c r="A158" s="8" t="s">
        <v>13399</v>
      </c>
      <c r="B158" s="1" t="s">
        <v>10675</v>
      </c>
      <c r="C158" s="1" t="s">
        <v>14</v>
      </c>
      <c r="D158" s="1"/>
      <c r="E158" s="1"/>
      <c r="F158" s="9"/>
    </row>
    <row r="159" spans="1:6" x14ac:dyDescent="0.25">
      <c r="A159" s="8" t="s">
        <v>13400</v>
      </c>
      <c r="B159" s="1" t="s">
        <v>10679</v>
      </c>
      <c r="C159" s="1" t="s">
        <v>7</v>
      </c>
      <c r="D159" s="1"/>
      <c r="E159" s="1"/>
      <c r="F159" s="9"/>
    </row>
    <row r="160" spans="1:6" x14ac:dyDescent="0.25">
      <c r="A160" s="8" t="s">
        <v>13401</v>
      </c>
      <c r="B160" s="1" t="s">
        <v>10681</v>
      </c>
      <c r="C160" s="1" t="s">
        <v>7</v>
      </c>
      <c r="D160" s="1"/>
      <c r="E160" s="1"/>
      <c r="F160" s="9"/>
    </row>
    <row r="161" spans="1:6" x14ac:dyDescent="0.25">
      <c r="A161" s="8" t="s">
        <v>13402</v>
      </c>
      <c r="B161" s="1" t="s">
        <v>10706</v>
      </c>
      <c r="C161" s="1" t="s">
        <v>7</v>
      </c>
      <c r="D161" s="1"/>
      <c r="E161" s="1"/>
      <c r="F161" s="9"/>
    </row>
    <row r="162" spans="1:6" x14ac:dyDescent="0.25">
      <c r="A162" s="8" t="s">
        <v>13403</v>
      </c>
      <c r="B162" s="1" t="s">
        <v>10708</v>
      </c>
      <c r="C162" s="1" t="s">
        <v>7</v>
      </c>
      <c r="D162" s="1"/>
      <c r="E162" s="1"/>
      <c r="F162" s="9"/>
    </row>
    <row r="163" spans="1:6" x14ac:dyDescent="0.25">
      <c r="A163" s="8" t="s">
        <v>13404</v>
      </c>
      <c r="B163" s="1" t="s">
        <v>10710</v>
      </c>
      <c r="C163" s="1" t="s">
        <v>7</v>
      </c>
      <c r="D163" s="1"/>
      <c r="E163" s="1"/>
      <c r="F163" s="9"/>
    </row>
    <row r="164" spans="1:6" x14ac:dyDescent="0.25">
      <c r="A164" s="8" t="s">
        <v>13405</v>
      </c>
      <c r="B164" s="1" t="s">
        <v>13406</v>
      </c>
      <c r="C164" s="1" t="s">
        <v>7</v>
      </c>
      <c r="D164" s="1"/>
      <c r="E164" s="1"/>
      <c r="F164" s="9"/>
    </row>
    <row r="165" spans="1:6" x14ac:dyDescent="0.25">
      <c r="A165" s="8" t="s">
        <v>13407</v>
      </c>
      <c r="B165" s="1" t="s">
        <v>10718</v>
      </c>
      <c r="C165" s="1" t="s">
        <v>27</v>
      </c>
      <c r="D165" s="1"/>
      <c r="E165" s="1"/>
      <c r="F165" s="9"/>
    </row>
    <row r="166" spans="1:6" x14ac:dyDescent="0.25">
      <c r="A166" s="8" t="s">
        <v>13408</v>
      </c>
      <c r="B166" s="1" t="s">
        <v>642</v>
      </c>
      <c r="C166" s="1" t="s">
        <v>7</v>
      </c>
      <c r="D166" s="1"/>
      <c r="E166" s="1"/>
      <c r="F166" s="9"/>
    </row>
    <row r="167" spans="1:6" x14ac:dyDescent="0.25">
      <c r="A167" s="8" t="s">
        <v>13409</v>
      </c>
      <c r="B167" s="1" t="s">
        <v>10721</v>
      </c>
      <c r="C167" s="1" t="s">
        <v>7</v>
      </c>
      <c r="D167" s="1"/>
      <c r="E167" s="1"/>
      <c r="F167" s="9"/>
    </row>
    <row r="168" spans="1:6" x14ac:dyDescent="0.25">
      <c r="A168" s="8" t="s">
        <v>13410</v>
      </c>
      <c r="B168" s="1" t="s">
        <v>10723</v>
      </c>
      <c r="C168" s="1" t="s">
        <v>7</v>
      </c>
      <c r="D168" s="1"/>
      <c r="E168" s="1"/>
      <c r="F168" s="9"/>
    </row>
    <row r="169" spans="1:6" x14ac:dyDescent="0.25">
      <c r="A169" s="8" t="s">
        <v>13411</v>
      </c>
      <c r="B169" s="1" t="s">
        <v>650</v>
      </c>
      <c r="C169" s="1" t="s">
        <v>7</v>
      </c>
      <c r="D169" s="1"/>
      <c r="E169" s="1"/>
      <c r="F169" s="9"/>
    </row>
    <row r="170" spans="1:6" x14ac:dyDescent="0.25">
      <c r="A170" s="8" t="s">
        <v>13412</v>
      </c>
      <c r="B170" s="1" t="s">
        <v>10726</v>
      </c>
      <c r="C170" s="1" t="s">
        <v>7</v>
      </c>
      <c r="D170" s="1"/>
      <c r="E170" s="1"/>
      <c r="F170" s="9"/>
    </row>
    <row r="171" spans="1:6" x14ac:dyDescent="0.25">
      <c r="A171" s="8" t="s">
        <v>13413</v>
      </c>
      <c r="B171" s="1" t="s">
        <v>10732</v>
      </c>
      <c r="C171" s="1" t="s">
        <v>7</v>
      </c>
      <c r="D171" s="1"/>
      <c r="E171" s="1"/>
      <c r="F171" s="9"/>
    </row>
    <row r="172" spans="1:6" x14ac:dyDescent="0.25">
      <c r="A172" s="8" t="s">
        <v>13414</v>
      </c>
      <c r="B172" s="1" t="s">
        <v>10734</v>
      </c>
      <c r="C172" s="1" t="s">
        <v>7</v>
      </c>
      <c r="D172" s="1"/>
      <c r="E172" s="1"/>
      <c r="F172" s="9"/>
    </row>
    <row r="173" spans="1:6" x14ac:dyDescent="0.25">
      <c r="A173" s="8" t="s">
        <v>13415</v>
      </c>
      <c r="B173" s="1" t="s">
        <v>10736</v>
      </c>
      <c r="C173" s="1" t="s">
        <v>7</v>
      </c>
      <c r="D173" s="1"/>
      <c r="E173" s="1"/>
      <c r="F173" s="9"/>
    </row>
    <row r="174" spans="1:6" x14ac:dyDescent="0.25">
      <c r="A174" s="8" t="s">
        <v>13416</v>
      </c>
      <c r="B174" s="1" t="s">
        <v>10742</v>
      </c>
      <c r="C174" s="1" t="s">
        <v>7</v>
      </c>
      <c r="D174" s="1"/>
      <c r="E174" s="1"/>
      <c r="F174" s="9"/>
    </row>
    <row r="175" spans="1:6" x14ac:dyDescent="0.25">
      <c r="A175" s="8" t="s">
        <v>13417</v>
      </c>
      <c r="B175" s="1" t="s">
        <v>10744</v>
      </c>
      <c r="C175" s="1" t="s">
        <v>7</v>
      </c>
      <c r="D175" s="1"/>
      <c r="E175" s="1"/>
      <c r="F175" s="9"/>
    </row>
    <row r="176" spans="1:6" x14ac:dyDescent="0.25">
      <c r="A176" s="8" t="s">
        <v>13418</v>
      </c>
      <c r="B176" s="1" t="s">
        <v>10746</v>
      </c>
      <c r="C176" s="1" t="s">
        <v>7</v>
      </c>
      <c r="D176" s="1"/>
      <c r="E176" s="1"/>
      <c r="F176" s="9"/>
    </row>
    <row r="177" spans="1:6" x14ac:dyDescent="0.25">
      <c r="A177" s="8" t="s">
        <v>13419</v>
      </c>
      <c r="B177" s="1" t="s">
        <v>10748</v>
      </c>
      <c r="C177" s="1" t="s">
        <v>7</v>
      </c>
      <c r="D177" s="1"/>
      <c r="E177" s="1"/>
      <c r="F177" s="9"/>
    </row>
    <row r="178" spans="1:6" x14ac:dyDescent="0.25">
      <c r="A178" s="8" t="s">
        <v>13420</v>
      </c>
      <c r="B178" s="1" t="s">
        <v>13421</v>
      </c>
      <c r="C178" s="1" t="s">
        <v>7</v>
      </c>
      <c r="D178" s="1"/>
      <c r="E178" s="1"/>
      <c r="F178" s="9"/>
    </row>
    <row r="179" spans="1:6" x14ac:dyDescent="0.25">
      <c r="A179" s="8" t="s">
        <v>13422</v>
      </c>
      <c r="B179" s="1" t="s">
        <v>10754</v>
      </c>
      <c r="C179" s="1" t="s">
        <v>7</v>
      </c>
      <c r="D179" s="1"/>
      <c r="E179" s="1"/>
      <c r="F179" s="9"/>
    </row>
    <row r="180" spans="1:6" x14ac:dyDescent="0.25">
      <c r="A180" s="8" t="s">
        <v>13423</v>
      </c>
      <c r="B180" s="1" t="s">
        <v>10756</v>
      </c>
      <c r="C180" s="1" t="s">
        <v>7</v>
      </c>
      <c r="D180" s="1"/>
      <c r="E180" s="1"/>
      <c r="F180" s="9"/>
    </row>
    <row r="181" spans="1:6" x14ac:dyDescent="0.25">
      <c r="A181" s="8" t="s">
        <v>13424</v>
      </c>
      <c r="B181" s="1" t="s">
        <v>10759</v>
      </c>
      <c r="C181" s="1" t="s">
        <v>7</v>
      </c>
      <c r="D181" s="1"/>
      <c r="E181" s="1"/>
      <c r="F181" s="9"/>
    </row>
    <row r="182" spans="1:6" x14ac:dyDescent="0.25">
      <c r="A182" s="8" t="s">
        <v>13425</v>
      </c>
      <c r="B182" s="1" t="s">
        <v>694</v>
      </c>
      <c r="C182" s="1" t="s">
        <v>7</v>
      </c>
      <c r="D182" s="1"/>
      <c r="E182" s="1"/>
      <c r="F182" s="9"/>
    </row>
    <row r="183" spans="1:6" x14ac:dyDescent="0.25">
      <c r="A183" s="8" t="s">
        <v>13426</v>
      </c>
      <c r="B183" s="1" t="s">
        <v>10762</v>
      </c>
      <c r="C183" s="1" t="s">
        <v>7</v>
      </c>
      <c r="D183" s="1"/>
      <c r="E183" s="1"/>
      <c r="F183" s="9"/>
    </row>
    <row r="184" spans="1:6" x14ac:dyDescent="0.25">
      <c r="A184" s="8" t="s">
        <v>13427</v>
      </c>
      <c r="B184" s="1" t="s">
        <v>10764</v>
      </c>
      <c r="C184" s="1" t="s">
        <v>7</v>
      </c>
      <c r="D184" s="1"/>
      <c r="E184" s="1"/>
      <c r="F184" s="9"/>
    </row>
    <row r="185" spans="1:6" x14ac:dyDescent="0.25">
      <c r="A185" s="8" t="s">
        <v>13428</v>
      </c>
      <c r="B185" s="1" t="s">
        <v>10766</v>
      </c>
      <c r="C185" s="1" t="s">
        <v>7</v>
      </c>
      <c r="D185" s="1"/>
      <c r="E185" s="1"/>
      <c r="F185" s="9"/>
    </row>
    <row r="186" spans="1:6" x14ac:dyDescent="0.25">
      <c r="A186" s="8" t="s">
        <v>13429</v>
      </c>
      <c r="B186" s="1" t="s">
        <v>10770</v>
      </c>
      <c r="C186" s="1" t="s">
        <v>27</v>
      </c>
      <c r="D186" s="1"/>
      <c r="E186" s="1"/>
      <c r="F186" s="9"/>
    </row>
    <row r="187" spans="1:6" x14ac:dyDescent="0.25">
      <c r="A187" s="8" t="s">
        <v>13430</v>
      </c>
      <c r="B187" s="1" t="s">
        <v>13431</v>
      </c>
      <c r="C187" s="1" t="s">
        <v>27</v>
      </c>
      <c r="D187" s="1"/>
      <c r="E187" s="1"/>
      <c r="F187" s="9"/>
    </row>
    <row r="188" spans="1:6" x14ac:dyDescent="0.25">
      <c r="A188" s="8" t="s">
        <v>13432</v>
      </c>
      <c r="B188" s="1" t="s">
        <v>13433</v>
      </c>
      <c r="C188" s="1" t="s">
        <v>27</v>
      </c>
      <c r="D188" s="1"/>
      <c r="E188" s="1"/>
      <c r="F188" s="9"/>
    </row>
    <row r="189" spans="1:6" x14ac:dyDescent="0.25">
      <c r="A189" s="8" t="s">
        <v>13434</v>
      </c>
      <c r="B189" s="1" t="s">
        <v>13435</v>
      </c>
      <c r="C189" s="1" t="s">
        <v>7</v>
      </c>
      <c r="D189" s="1"/>
      <c r="E189" s="1"/>
      <c r="F189" s="9"/>
    </row>
    <row r="190" spans="1:6" x14ac:dyDescent="0.25">
      <c r="A190" s="8" t="s">
        <v>13436</v>
      </c>
      <c r="B190" s="1" t="s">
        <v>13437</v>
      </c>
      <c r="C190" s="1" t="s">
        <v>7</v>
      </c>
      <c r="D190" s="1"/>
      <c r="E190" s="1"/>
      <c r="F190" s="9"/>
    </row>
    <row r="191" spans="1:6" x14ac:dyDescent="0.25">
      <c r="A191" s="8" t="s">
        <v>13438</v>
      </c>
      <c r="B191" s="1" t="s">
        <v>13439</v>
      </c>
      <c r="C191" s="1" t="s">
        <v>27</v>
      </c>
      <c r="D191" s="1"/>
      <c r="E191" s="1"/>
      <c r="F191" s="9"/>
    </row>
    <row r="192" spans="1:6" x14ac:dyDescent="0.25">
      <c r="A192" s="8" t="s">
        <v>13440</v>
      </c>
      <c r="B192" s="1" t="s">
        <v>13441</v>
      </c>
      <c r="C192" s="1" t="s">
        <v>14</v>
      </c>
      <c r="D192" s="1"/>
      <c r="E192" s="1"/>
      <c r="F192" s="9"/>
    </row>
    <row r="193" spans="1:6" x14ac:dyDescent="0.25">
      <c r="A193" s="8" t="s">
        <v>13442</v>
      </c>
      <c r="B193" s="1" t="s">
        <v>13443</v>
      </c>
      <c r="C193" s="1" t="s">
        <v>27</v>
      </c>
      <c r="D193" s="1"/>
      <c r="E193" s="1"/>
      <c r="F193" s="9"/>
    </row>
    <row r="194" spans="1:6" x14ac:dyDescent="0.25">
      <c r="A194" s="8" t="s">
        <v>13444</v>
      </c>
      <c r="B194" s="1" t="s">
        <v>13445</v>
      </c>
      <c r="C194" s="1" t="s">
        <v>14</v>
      </c>
      <c r="D194" s="1"/>
      <c r="E194" s="1"/>
      <c r="F194" s="9"/>
    </row>
    <row r="195" spans="1:6" x14ac:dyDescent="0.25">
      <c r="A195" s="8" t="s">
        <v>13446</v>
      </c>
      <c r="B195" s="1" t="s">
        <v>13447</v>
      </c>
      <c r="C195" s="1" t="s">
        <v>4</v>
      </c>
      <c r="D195" s="1"/>
      <c r="E195" s="1"/>
      <c r="F195" s="9"/>
    </row>
    <row r="196" spans="1:6" x14ac:dyDescent="0.25">
      <c r="A196" s="8" t="s">
        <v>13448</v>
      </c>
      <c r="B196" s="1" t="s">
        <v>13449</v>
      </c>
      <c r="C196" s="1" t="s">
        <v>27</v>
      </c>
      <c r="D196" s="1"/>
      <c r="E196" s="1"/>
      <c r="F196" s="9"/>
    </row>
    <row r="197" spans="1:6" x14ac:dyDescent="0.25">
      <c r="A197" s="8" t="s">
        <v>13450</v>
      </c>
      <c r="B197" s="1" t="s">
        <v>13451</v>
      </c>
      <c r="C197" s="1" t="s">
        <v>4</v>
      </c>
      <c r="D197" s="1"/>
      <c r="E197" s="1"/>
      <c r="F197" s="9"/>
    </row>
    <row r="198" spans="1:6" x14ac:dyDescent="0.25">
      <c r="A198" s="8" t="s">
        <v>13452</v>
      </c>
      <c r="B198" s="1" t="s">
        <v>13453</v>
      </c>
      <c r="C198" s="1" t="s">
        <v>14</v>
      </c>
      <c r="D198" s="1"/>
      <c r="E198" s="1"/>
      <c r="F198" s="9"/>
    </row>
    <row r="199" spans="1:6" x14ac:dyDescent="0.25">
      <c r="A199" s="8" t="s">
        <v>13454</v>
      </c>
      <c r="B199" s="1" t="s">
        <v>12886</v>
      </c>
      <c r="C199" s="1" t="s">
        <v>27</v>
      </c>
      <c r="D199" s="1"/>
      <c r="E199" s="1"/>
      <c r="F199" s="9"/>
    </row>
    <row r="200" spans="1:6" x14ac:dyDescent="0.25">
      <c r="A200" s="8" t="s">
        <v>13455</v>
      </c>
      <c r="B200" s="1" t="s">
        <v>13456</v>
      </c>
      <c r="C200" s="1" t="s">
        <v>14</v>
      </c>
      <c r="D200" s="1"/>
      <c r="E200" s="1"/>
      <c r="F200" s="9"/>
    </row>
    <row r="201" spans="1:6" x14ac:dyDescent="0.25">
      <c r="A201" s="8" t="s">
        <v>13457</v>
      </c>
      <c r="B201" s="1" t="s">
        <v>13458</v>
      </c>
      <c r="C201" s="1" t="s">
        <v>27</v>
      </c>
      <c r="D201" s="1"/>
      <c r="E201" s="1"/>
      <c r="F201" s="9"/>
    </row>
    <row r="202" spans="1:6" x14ac:dyDescent="0.25">
      <c r="A202" s="8" t="s">
        <v>13459</v>
      </c>
      <c r="B202" s="1" t="s">
        <v>13460</v>
      </c>
      <c r="C202" s="1" t="s">
        <v>14</v>
      </c>
      <c r="D202" s="1"/>
      <c r="E202" s="1"/>
      <c r="F202" s="9"/>
    </row>
    <row r="203" spans="1:6" x14ac:dyDescent="0.25">
      <c r="A203" s="8" t="s">
        <v>13461</v>
      </c>
      <c r="B203" s="1" t="s">
        <v>13462</v>
      </c>
      <c r="C203" s="1" t="s">
        <v>4</v>
      </c>
      <c r="D203" s="1"/>
      <c r="E203" s="1"/>
      <c r="F203" s="9"/>
    </row>
    <row r="204" spans="1:6" x14ac:dyDescent="0.25">
      <c r="A204" s="8" t="s">
        <v>13463</v>
      </c>
      <c r="B204" s="1" t="s">
        <v>13464</v>
      </c>
      <c r="C204" s="1" t="s">
        <v>27</v>
      </c>
      <c r="D204" s="1"/>
      <c r="E204" s="1"/>
      <c r="F204" s="9"/>
    </row>
    <row r="205" spans="1:6" x14ac:dyDescent="0.25">
      <c r="A205" s="8" t="s">
        <v>13465</v>
      </c>
      <c r="B205" s="1" t="s">
        <v>13466</v>
      </c>
      <c r="C205" s="1" t="s">
        <v>27</v>
      </c>
      <c r="D205" s="1"/>
      <c r="E205" s="1"/>
      <c r="F205" s="9"/>
    </row>
    <row r="206" spans="1:6" x14ac:dyDescent="0.25">
      <c r="A206" s="8" t="s">
        <v>13467</v>
      </c>
      <c r="B206" s="1" t="s">
        <v>13468</v>
      </c>
      <c r="C206" s="1" t="s">
        <v>27</v>
      </c>
      <c r="D206" s="1"/>
      <c r="E206" s="1"/>
      <c r="F206" s="9"/>
    </row>
    <row r="207" spans="1:6" x14ac:dyDescent="0.25">
      <c r="A207" s="8" t="s">
        <v>13469</v>
      </c>
      <c r="B207" s="1" t="s">
        <v>13470</v>
      </c>
      <c r="C207" s="1" t="s">
        <v>4</v>
      </c>
      <c r="D207" s="1"/>
      <c r="E207" s="1"/>
      <c r="F207" s="9"/>
    </row>
    <row r="208" spans="1:6" x14ac:dyDescent="0.25">
      <c r="A208" s="8" t="s">
        <v>13471</v>
      </c>
      <c r="B208" s="1" t="s">
        <v>13472</v>
      </c>
      <c r="C208" s="1" t="s">
        <v>14</v>
      </c>
      <c r="D208" s="1"/>
      <c r="E208" s="1"/>
      <c r="F208" s="9"/>
    </row>
    <row r="209" spans="1:6" x14ac:dyDescent="0.25">
      <c r="A209" s="8" t="s">
        <v>13473</v>
      </c>
      <c r="B209" s="1" t="s">
        <v>13474</v>
      </c>
      <c r="C209" s="1" t="s">
        <v>4</v>
      </c>
      <c r="D209" s="1"/>
      <c r="E209" s="1"/>
      <c r="F209" s="9"/>
    </row>
    <row r="210" spans="1:6" x14ac:dyDescent="0.25">
      <c r="A210" s="8" t="s">
        <v>13475</v>
      </c>
      <c r="B210" s="1" t="s">
        <v>13476</v>
      </c>
      <c r="C210" s="1" t="s">
        <v>4</v>
      </c>
      <c r="D210" s="1"/>
      <c r="E210" s="1"/>
      <c r="F210" s="9"/>
    </row>
    <row r="211" spans="1:6" x14ac:dyDescent="0.25">
      <c r="A211" s="8" t="s">
        <v>13477</v>
      </c>
      <c r="B211" s="1" t="s">
        <v>13478</v>
      </c>
      <c r="C211" s="1" t="s">
        <v>14</v>
      </c>
      <c r="D211" s="1"/>
      <c r="E211" s="1"/>
      <c r="F211" s="9"/>
    </row>
    <row r="212" spans="1:6" x14ac:dyDescent="0.25">
      <c r="A212" s="8" t="s">
        <v>13479</v>
      </c>
      <c r="B212" s="1" t="s">
        <v>13480</v>
      </c>
      <c r="C212" s="1" t="s">
        <v>14</v>
      </c>
      <c r="D212" s="1"/>
      <c r="E212" s="1"/>
      <c r="F212" s="9"/>
    </row>
    <row r="213" spans="1:6" x14ac:dyDescent="0.25">
      <c r="A213" s="8" t="s">
        <v>13481</v>
      </c>
      <c r="B213" s="1" t="s">
        <v>13482</v>
      </c>
      <c r="C213" s="1" t="s">
        <v>4</v>
      </c>
      <c r="D213" s="1"/>
      <c r="E213" s="1"/>
      <c r="F213" s="9"/>
    </row>
    <row r="214" spans="1:6" x14ac:dyDescent="0.25">
      <c r="A214" s="8" t="s">
        <v>13483</v>
      </c>
      <c r="B214" s="1" t="s">
        <v>13484</v>
      </c>
      <c r="C214" s="1" t="s">
        <v>4</v>
      </c>
      <c r="D214" s="1"/>
      <c r="E214" s="1"/>
      <c r="F214" s="9"/>
    </row>
    <row r="215" spans="1:6" ht="15.75" thickBot="1" x14ac:dyDescent="0.3">
      <c r="A215" s="10" t="s">
        <v>13485</v>
      </c>
      <c r="B215" s="11" t="s">
        <v>13486</v>
      </c>
      <c r="C215" s="11" t="s">
        <v>4</v>
      </c>
      <c r="D215" s="11"/>
      <c r="E215" s="11"/>
      <c r="F215" s="12"/>
    </row>
    <row r="216" spans="1:6" x14ac:dyDescent="0.25">
      <c r="A216" s="13" t="s">
        <v>13601</v>
      </c>
      <c r="B216" s="2" t="s">
        <v>13328</v>
      </c>
      <c r="C216" s="2" t="s">
        <v>1</v>
      </c>
      <c r="D216" s="2"/>
      <c r="E216" s="2"/>
      <c r="F216" s="14"/>
    </row>
    <row r="217" spans="1:6" x14ac:dyDescent="0.25">
      <c r="A217" s="8" t="s">
        <v>13487</v>
      </c>
      <c r="B217" s="1" t="s">
        <v>13167</v>
      </c>
      <c r="C217" s="1" t="s">
        <v>1</v>
      </c>
      <c r="D217" s="1" t="s">
        <v>10649</v>
      </c>
      <c r="E217" s="1"/>
      <c r="F217" s="9"/>
    </row>
    <row r="218" spans="1:6" x14ac:dyDescent="0.25">
      <c r="A218" s="8" t="s">
        <v>13488</v>
      </c>
      <c r="B218" s="1" t="s">
        <v>761</v>
      </c>
      <c r="C218" s="1" t="s">
        <v>4</v>
      </c>
      <c r="D218" s="1"/>
      <c r="E218" s="1"/>
      <c r="F218" s="9"/>
    </row>
    <row r="219" spans="1:6" x14ac:dyDescent="0.25">
      <c r="A219" s="8" t="s">
        <v>13489</v>
      </c>
      <c r="B219" s="1" t="s">
        <v>767</v>
      </c>
      <c r="C219" s="1" t="s">
        <v>7</v>
      </c>
      <c r="D219" s="1"/>
      <c r="E219" s="1"/>
      <c r="F219" s="9"/>
    </row>
    <row r="220" spans="1:6" x14ac:dyDescent="0.25">
      <c r="A220" s="8" t="s">
        <v>13490</v>
      </c>
      <c r="B220" s="1" t="s">
        <v>771</v>
      </c>
      <c r="C220" s="1" t="s">
        <v>7</v>
      </c>
      <c r="D220" s="1"/>
      <c r="E220" s="1"/>
      <c r="F220" s="9"/>
    </row>
    <row r="221" spans="1:6" x14ac:dyDescent="0.25">
      <c r="A221" s="8" t="s">
        <v>13491</v>
      </c>
      <c r="B221" s="1" t="s">
        <v>773</v>
      </c>
      <c r="C221" s="1" t="s">
        <v>27</v>
      </c>
      <c r="D221" s="1"/>
      <c r="E221" s="1"/>
      <c r="F221" s="9"/>
    </row>
    <row r="222" spans="1:6" x14ac:dyDescent="0.25">
      <c r="A222" s="8" t="s">
        <v>13492</v>
      </c>
      <c r="B222" s="1" t="s">
        <v>783</v>
      </c>
      <c r="C222" s="1" t="s">
        <v>7</v>
      </c>
      <c r="D222" s="1"/>
      <c r="E222" s="1"/>
      <c r="F222" s="9"/>
    </row>
    <row r="223" spans="1:6" x14ac:dyDescent="0.25">
      <c r="A223" s="8" t="s">
        <v>13493</v>
      </c>
      <c r="B223" s="1" t="s">
        <v>785</v>
      </c>
      <c r="C223" s="1" t="s">
        <v>7</v>
      </c>
      <c r="D223" s="1"/>
      <c r="E223" s="1"/>
      <c r="F223" s="9"/>
    </row>
    <row r="224" spans="1:6" x14ac:dyDescent="0.25">
      <c r="A224" s="8" t="s">
        <v>13494</v>
      </c>
      <c r="B224" s="1" t="s">
        <v>793</v>
      </c>
      <c r="C224" s="1" t="s">
        <v>4</v>
      </c>
      <c r="D224" s="1"/>
      <c r="E224" s="1"/>
      <c r="F224" s="9"/>
    </row>
    <row r="225" spans="1:6" x14ac:dyDescent="0.25">
      <c r="A225" s="8" t="s">
        <v>13495</v>
      </c>
      <c r="B225" s="1" t="s">
        <v>809</v>
      </c>
      <c r="C225" s="1" t="s">
        <v>7</v>
      </c>
      <c r="D225" s="1"/>
      <c r="E225" s="1"/>
      <c r="F225" s="9"/>
    </row>
    <row r="226" spans="1:6" x14ac:dyDescent="0.25">
      <c r="A226" s="8" t="s">
        <v>13496</v>
      </c>
      <c r="B226" s="1" t="s">
        <v>821</v>
      </c>
      <c r="C226" s="1" t="s">
        <v>27</v>
      </c>
      <c r="D226" s="1"/>
      <c r="E226" s="1"/>
      <c r="F226" s="9"/>
    </row>
    <row r="227" spans="1:6" x14ac:dyDescent="0.25">
      <c r="A227" s="8" t="s">
        <v>13497</v>
      </c>
      <c r="B227" s="1" t="s">
        <v>827</v>
      </c>
      <c r="C227" s="1" t="s">
        <v>27</v>
      </c>
      <c r="D227" s="1"/>
      <c r="E227" s="1"/>
      <c r="F227" s="9"/>
    </row>
    <row r="228" spans="1:6" x14ac:dyDescent="0.25">
      <c r="A228" s="8" t="s">
        <v>13498</v>
      </c>
      <c r="B228" s="1" t="s">
        <v>829</v>
      </c>
      <c r="C228" s="1" t="s">
        <v>7</v>
      </c>
      <c r="D228" s="1"/>
      <c r="E228" s="1"/>
      <c r="F228" s="9"/>
    </row>
    <row r="229" spans="1:6" x14ac:dyDescent="0.25">
      <c r="A229" s="8" t="s">
        <v>13499</v>
      </c>
      <c r="B229" s="1" t="s">
        <v>835</v>
      </c>
      <c r="C229" s="1" t="s">
        <v>7</v>
      </c>
      <c r="D229" s="1"/>
      <c r="E229" s="1"/>
      <c r="F229" s="9"/>
    </row>
    <row r="230" spans="1:6" x14ac:dyDescent="0.25">
      <c r="A230" s="8" t="s">
        <v>13500</v>
      </c>
      <c r="B230" s="1" t="s">
        <v>861</v>
      </c>
      <c r="C230" s="1" t="s">
        <v>14</v>
      </c>
      <c r="D230" s="1"/>
      <c r="E230" s="1"/>
      <c r="F230" s="9"/>
    </row>
    <row r="231" spans="1:6" x14ac:dyDescent="0.25">
      <c r="A231" s="8" t="s">
        <v>13501</v>
      </c>
      <c r="B231" s="1" t="s">
        <v>873</v>
      </c>
      <c r="C231" s="1" t="s">
        <v>7</v>
      </c>
      <c r="D231" s="1"/>
      <c r="E231" s="1"/>
      <c r="F231" s="9"/>
    </row>
    <row r="232" spans="1:6" x14ac:dyDescent="0.25">
      <c r="A232" s="8" t="s">
        <v>13502</v>
      </c>
      <c r="B232" s="1" t="s">
        <v>889</v>
      </c>
      <c r="C232" s="1" t="s">
        <v>14</v>
      </c>
      <c r="D232" s="1"/>
      <c r="E232" s="1"/>
      <c r="F232" s="9"/>
    </row>
    <row r="233" spans="1:6" x14ac:dyDescent="0.25">
      <c r="A233" s="8" t="s">
        <v>13503</v>
      </c>
      <c r="B233" s="1" t="s">
        <v>897</v>
      </c>
      <c r="C233" s="1" t="s">
        <v>7</v>
      </c>
      <c r="D233" s="1"/>
      <c r="E233" s="1"/>
      <c r="F233" s="9"/>
    </row>
    <row r="234" spans="1:6" x14ac:dyDescent="0.25">
      <c r="A234" s="8" t="s">
        <v>13504</v>
      </c>
      <c r="B234" s="1" t="s">
        <v>903</v>
      </c>
      <c r="C234" s="1" t="s">
        <v>7</v>
      </c>
      <c r="D234" s="1"/>
      <c r="E234" s="1"/>
      <c r="F234" s="9"/>
    </row>
    <row r="235" spans="1:6" x14ac:dyDescent="0.25">
      <c r="A235" s="8" t="s">
        <v>13505</v>
      </c>
      <c r="B235" s="1" t="s">
        <v>907</v>
      </c>
      <c r="C235" s="1" t="s">
        <v>7</v>
      </c>
      <c r="D235" s="1"/>
      <c r="E235" s="1"/>
      <c r="F235" s="9"/>
    </row>
    <row r="236" spans="1:6" x14ac:dyDescent="0.25">
      <c r="A236" s="8" t="s">
        <v>13506</v>
      </c>
      <c r="B236" s="1" t="s">
        <v>913</v>
      </c>
      <c r="C236" s="1" t="s">
        <v>27</v>
      </c>
      <c r="D236" s="1"/>
      <c r="E236" s="1"/>
      <c r="F236" s="9"/>
    </row>
    <row r="237" spans="1:6" x14ac:dyDescent="0.25">
      <c r="A237" s="8" t="s">
        <v>13507</v>
      </c>
      <c r="B237" s="1" t="s">
        <v>927</v>
      </c>
      <c r="C237" s="1" t="s">
        <v>7</v>
      </c>
      <c r="D237" s="1"/>
      <c r="E237" s="1"/>
      <c r="F237" s="9"/>
    </row>
    <row r="238" spans="1:6" x14ac:dyDescent="0.25">
      <c r="A238" s="8" t="s">
        <v>13508</v>
      </c>
      <c r="B238" s="1" t="s">
        <v>929</v>
      </c>
      <c r="C238" s="1" t="s">
        <v>4</v>
      </c>
      <c r="D238" s="1"/>
      <c r="E238" s="1"/>
      <c r="F238" s="9"/>
    </row>
    <row r="239" spans="1:6" x14ac:dyDescent="0.25">
      <c r="A239" s="8" t="s">
        <v>13509</v>
      </c>
      <c r="B239" s="1" t="s">
        <v>937</v>
      </c>
      <c r="C239" s="1" t="s">
        <v>7</v>
      </c>
      <c r="D239" s="1"/>
      <c r="E239" s="1"/>
      <c r="F239" s="9"/>
    </row>
    <row r="240" spans="1:6" x14ac:dyDescent="0.25">
      <c r="A240" s="8" t="s">
        <v>13510</v>
      </c>
      <c r="B240" s="1" t="s">
        <v>943</v>
      </c>
      <c r="C240" s="1" t="s">
        <v>7</v>
      </c>
      <c r="D240" s="1"/>
      <c r="E240" s="1"/>
      <c r="F240" s="9"/>
    </row>
    <row r="241" spans="1:6" x14ac:dyDescent="0.25">
      <c r="A241" s="8" t="s">
        <v>13511</v>
      </c>
      <c r="B241" s="1" t="s">
        <v>949</v>
      </c>
      <c r="C241" s="1" t="s">
        <v>7</v>
      </c>
      <c r="D241" s="1"/>
      <c r="E241" s="1"/>
      <c r="F241" s="9"/>
    </row>
    <row r="242" spans="1:6" x14ac:dyDescent="0.25">
      <c r="A242" s="8" t="s">
        <v>13512</v>
      </c>
      <c r="B242" s="1" t="s">
        <v>963</v>
      </c>
      <c r="C242" s="1" t="s">
        <v>27</v>
      </c>
      <c r="D242" s="1"/>
      <c r="E242" s="1"/>
      <c r="F242" s="9"/>
    </row>
    <row r="243" spans="1:6" x14ac:dyDescent="0.25">
      <c r="A243" s="8" t="s">
        <v>13513</v>
      </c>
      <c r="B243" s="1" t="s">
        <v>971</v>
      </c>
      <c r="C243" s="1" t="s">
        <v>7</v>
      </c>
      <c r="D243" s="1"/>
      <c r="E243" s="1"/>
      <c r="F243" s="9"/>
    </row>
    <row r="244" spans="1:6" x14ac:dyDescent="0.25">
      <c r="A244" s="8" t="s">
        <v>13514</v>
      </c>
      <c r="B244" s="1" t="s">
        <v>973</v>
      </c>
      <c r="C244" s="1" t="s">
        <v>14</v>
      </c>
      <c r="D244" s="1"/>
      <c r="E244" s="1"/>
      <c r="F244" s="9"/>
    </row>
    <row r="245" spans="1:6" x14ac:dyDescent="0.25">
      <c r="A245" s="8" t="s">
        <v>13515</v>
      </c>
      <c r="B245" s="1" t="s">
        <v>983</v>
      </c>
      <c r="C245" s="1" t="s">
        <v>27</v>
      </c>
      <c r="D245" s="1"/>
      <c r="E245" s="1"/>
      <c r="F245" s="9"/>
    </row>
    <row r="246" spans="1:6" x14ac:dyDescent="0.25">
      <c r="A246" s="8" t="s">
        <v>13516</v>
      </c>
      <c r="B246" s="1" t="s">
        <v>995</v>
      </c>
      <c r="C246" s="1" t="s">
        <v>7</v>
      </c>
      <c r="D246" s="1"/>
      <c r="E246" s="1"/>
      <c r="F246" s="9"/>
    </row>
    <row r="247" spans="1:6" x14ac:dyDescent="0.25">
      <c r="A247" s="8" t="s">
        <v>13517</v>
      </c>
      <c r="B247" s="1" t="s">
        <v>1003</v>
      </c>
      <c r="C247" s="1" t="s">
        <v>7</v>
      </c>
      <c r="D247" s="1"/>
      <c r="E247" s="1"/>
      <c r="F247" s="9"/>
    </row>
    <row r="248" spans="1:6" x14ac:dyDescent="0.25">
      <c r="A248" s="8" t="s">
        <v>13518</v>
      </c>
      <c r="B248" s="1" t="s">
        <v>1007</v>
      </c>
      <c r="C248" s="1" t="s">
        <v>7</v>
      </c>
      <c r="D248" s="1"/>
      <c r="E248" s="1"/>
      <c r="F248" s="9"/>
    </row>
    <row r="249" spans="1:6" x14ac:dyDescent="0.25">
      <c r="A249" s="8" t="s">
        <v>13519</v>
      </c>
      <c r="B249" s="1" t="s">
        <v>1015</v>
      </c>
      <c r="C249" s="1" t="s">
        <v>7</v>
      </c>
      <c r="D249" s="1"/>
      <c r="E249" s="1"/>
      <c r="F249" s="9"/>
    </row>
    <row r="250" spans="1:6" x14ac:dyDescent="0.25">
      <c r="A250" s="8" t="s">
        <v>13520</v>
      </c>
      <c r="B250" s="1" t="s">
        <v>1017</v>
      </c>
      <c r="C250" s="1" t="s">
        <v>7</v>
      </c>
      <c r="D250" s="1"/>
      <c r="E250" s="1"/>
      <c r="F250" s="9"/>
    </row>
    <row r="251" spans="1:6" x14ac:dyDescent="0.25">
      <c r="A251" s="8" t="s">
        <v>13521</v>
      </c>
      <c r="B251" s="1" t="s">
        <v>1021</v>
      </c>
      <c r="C251" s="1" t="s">
        <v>7</v>
      </c>
      <c r="D251" s="1"/>
      <c r="E251" s="1"/>
      <c r="F251" s="9"/>
    </row>
    <row r="252" spans="1:6" x14ac:dyDescent="0.25">
      <c r="A252" s="8" t="s">
        <v>13522</v>
      </c>
      <c r="B252" s="1" t="s">
        <v>1025</v>
      </c>
      <c r="C252" s="1" t="s">
        <v>27</v>
      </c>
      <c r="D252" s="1"/>
      <c r="E252" s="1"/>
      <c r="F252" s="9"/>
    </row>
    <row r="253" spans="1:6" x14ac:dyDescent="0.25">
      <c r="A253" s="8" t="s">
        <v>13523</v>
      </c>
      <c r="B253" s="1" t="s">
        <v>1027</v>
      </c>
      <c r="C253" s="1" t="s">
        <v>14</v>
      </c>
      <c r="D253" s="1"/>
      <c r="E253" s="1"/>
      <c r="F253" s="9"/>
    </row>
    <row r="254" spans="1:6" x14ac:dyDescent="0.25">
      <c r="A254" s="8" t="s">
        <v>13524</v>
      </c>
      <c r="B254" s="1" t="s">
        <v>1029</v>
      </c>
      <c r="C254" s="1" t="s">
        <v>7</v>
      </c>
      <c r="D254" s="1"/>
      <c r="E254" s="1"/>
      <c r="F254" s="9"/>
    </row>
    <row r="255" spans="1:6" x14ac:dyDescent="0.25">
      <c r="A255" s="8" t="s">
        <v>13525</v>
      </c>
      <c r="B255" s="1" t="s">
        <v>1069</v>
      </c>
      <c r="C255" s="1" t="s">
        <v>4</v>
      </c>
      <c r="D255" s="1"/>
      <c r="E255" s="1"/>
      <c r="F255" s="9"/>
    </row>
    <row r="256" spans="1:6" x14ac:dyDescent="0.25">
      <c r="A256" s="8" t="s">
        <v>13526</v>
      </c>
      <c r="B256" s="1" t="s">
        <v>1071</v>
      </c>
      <c r="C256" s="1" t="s">
        <v>27</v>
      </c>
      <c r="D256" s="1"/>
      <c r="E256" s="1"/>
      <c r="F256" s="9"/>
    </row>
    <row r="257" spans="1:6" x14ac:dyDescent="0.25">
      <c r="A257" s="8" t="s">
        <v>13527</v>
      </c>
      <c r="B257" s="1" t="s">
        <v>1095</v>
      </c>
      <c r="C257" s="1" t="s">
        <v>7</v>
      </c>
      <c r="D257" s="1"/>
      <c r="E257" s="1"/>
      <c r="F257" s="9"/>
    </row>
    <row r="258" spans="1:6" x14ac:dyDescent="0.25">
      <c r="A258" s="8" t="s">
        <v>13528</v>
      </c>
      <c r="B258" s="1" t="s">
        <v>1099</v>
      </c>
      <c r="C258" s="1" t="s">
        <v>7</v>
      </c>
      <c r="D258" s="1"/>
      <c r="E258" s="1"/>
      <c r="F258" s="9"/>
    </row>
    <row r="259" spans="1:6" x14ac:dyDescent="0.25">
      <c r="A259" s="8" t="s">
        <v>13529</v>
      </c>
      <c r="B259" s="1" t="s">
        <v>1101</v>
      </c>
      <c r="C259" s="1" t="s">
        <v>14</v>
      </c>
      <c r="D259" s="1"/>
      <c r="E259" s="1"/>
      <c r="F259" s="9"/>
    </row>
    <row r="260" spans="1:6" x14ac:dyDescent="0.25">
      <c r="A260" s="8" t="s">
        <v>13530</v>
      </c>
      <c r="B260" s="1" t="s">
        <v>1113</v>
      </c>
      <c r="C260" s="1" t="s">
        <v>7</v>
      </c>
      <c r="D260" s="1"/>
      <c r="E260" s="1"/>
      <c r="F260" s="9"/>
    </row>
    <row r="261" spans="1:6" x14ac:dyDescent="0.25">
      <c r="A261" s="8" t="s">
        <v>13531</v>
      </c>
      <c r="B261" s="1" t="s">
        <v>1129</v>
      </c>
      <c r="C261" s="1" t="s">
        <v>7</v>
      </c>
      <c r="D261" s="1"/>
      <c r="E261" s="1"/>
      <c r="F261" s="9"/>
    </row>
    <row r="262" spans="1:6" x14ac:dyDescent="0.25">
      <c r="A262" s="8" t="s">
        <v>13532</v>
      </c>
      <c r="B262" s="1" t="s">
        <v>1147</v>
      </c>
      <c r="C262" s="1" t="s">
        <v>14</v>
      </c>
      <c r="D262" s="1"/>
      <c r="E262" s="1"/>
      <c r="F262" s="9"/>
    </row>
    <row r="263" spans="1:6" x14ac:dyDescent="0.25">
      <c r="A263" s="8" t="s">
        <v>13533</v>
      </c>
      <c r="B263" s="1" t="s">
        <v>1149</v>
      </c>
      <c r="C263" s="1" t="s">
        <v>7</v>
      </c>
      <c r="D263" s="1"/>
      <c r="E263" s="1"/>
      <c r="F263" s="9"/>
    </row>
    <row r="264" spans="1:6" x14ac:dyDescent="0.25">
      <c r="A264" s="8" t="s">
        <v>13534</v>
      </c>
      <c r="B264" s="1" t="s">
        <v>1151</v>
      </c>
      <c r="C264" s="1" t="s">
        <v>7</v>
      </c>
      <c r="D264" s="1"/>
      <c r="E264" s="1"/>
      <c r="F264" s="9"/>
    </row>
    <row r="265" spans="1:6" x14ac:dyDescent="0.25">
      <c r="A265" s="8" t="s">
        <v>13535</v>
      </c>
      <c r="B265" s="1" t="s">
        <v>1153</v>
      </c>
      <c r="C265" s="1" t="s">
        <v>7</v>
      </c>
      <c r="D265" s="1"/>
      <c r="E265" s="1"/>
      <c r="F265" s="9"/>
    </row>
    <row r="266" spans="1:6" x14ac:dyDescent="0.25">
      <c r="A266" s="8" t="s">
        <v>13536</v>
      </c>
      <c r="B266" s="1" t="s">
        <v>1155</v>
      </c>
      <c r="C266" s="1" t="s">
        <v>7</v>
      </c>
      <c r="D266" s="1"/>
      <c r="E266" s="1"/>
      <c r="F266" s="9"/>
    </row>
    <row r="267" spans="1:6" x14ac:dyDescent="0.25">
      <c r="A267" s="8" t="s">
        <v>13537</v>
      </c>
      <c r="B267" s="1" t="s">
        <v>1179</v>
      </c>
      <c r="C267" s="1" t="s">
        <v>27</v>
      </c>
      <c r="D267" s="1"/>
      <c r="E267" s="1"/>
      <c r="F267" s="9"/>
    </row>
    <row r="268" spans="1:6" x14ac:dyDescent="0.25">
      <c r="A268" s="8" t="s">
        <v>13538</v>
      </c>
      <c r="B268" s="1" t="s">
        <v>1535</v>
      </c>
      <c r="C268" s="1" t="s">
        <v>7</v>
      </c>
      <c r="D268" s="1"/>
      <c r="E268" s="1"/>
      <c r="F268" s="9"/>
    </row>
    <row r="269" spans="1:6" x14ac:dyDescent="0.25">
      <c r="A269" s="8" t="s">
        <v>13539</v>
      </c>
      <c r="B269" s="1" t="s">
        <v>11706</v>
      </c>
      <c r="C269" s="1" t="s">
        <v>4</v>
      </c>
      <c r="D269" s="1"/>
      <c r="E269" s="1"/>
      <c r="F269" s="9"/>
    </row>
    <row r="270" spans="1:6" x14ac:dyDescent="0.25">
      <c r="A270" s="8" t="s">
        <v>13540</v>
      </c>
      <c r="B270" s="1" t="s">
        <v>1553</v>
      </c>
      <c r="C270" s="1" t="s">
        <v>7</v>
      </c>
      <c r="D270" s="1"/>
      <c r="E270" s="1"/>
      <c r="F270" s="9"/>
    </row>
    <row r="271" spans="1:6" x14ac:dyDescent="0.25">
      <c r="A271" s="8" t="s">
        <v>13541</v>
      </c>
      <c r="B271" s="1" t="s">
        <v>11731</v>
      </c>
      <c r="C271" s="1" t="s">
        <v>27</v>
      </c>
      <c r="D271" s="1"/>
      <c r="E271" s="1"/>
      <c r="F271" s="9"/>
    </row>
    <row r="272" spans="1:6" x14ac:dyDescent="0.25">
      <c r="A272" s="8" t="s">
        <v>13542</v>
      </c>
      <c r="B272" s="1" t="s">
        <v>11756</v>
      </c>
      <c r="C272" s="1" t="s">
        <v>7</v>
      </c>
      <c r="D272" s="1"/>
      <c r="E272" s="1"/>
      <c r="F272" s="9"/>
    </row>
    <row r="273" spans="1:6" x14ac:dyDescent="0.25">
      <c r="A273" s="8" t="s">
        <v>13543</v>
      </c>
      <c r="B273" s="1" t="s">
        <v>11758</v>
      </c>
      <c r="C273" s="1" t="s">
        <v>14</v>
      </c>
      <c r="D273" s="1"/>
      <c r="E273" s="1"/>
      <c r="F273" s="9"/>
    </row>
    <row r="274" spans="1:6" x14ac:dyDescent="0.25">
      <c r="A274" s="8" t="s">
        <v>13544</v>
      </c>
      <c r="B274" s="1" t="s">
        <v>11760</v>
      </c>
      <c r="C274" s="1" t="s">
        <v>7</v>
      </c>
      <c r="D274" s="1"/>
      <c r="E274" s="1"/>
      <c r="F274" s="9"/>
    </row>
    <row r="275" spans="1:6" x14ac:dyDescent="0.25">
      <c r="A275" s="8" t="s">
        <v>13545</v>
      </c>
      <c r="B275" s="1" t="s">
        <v>11802</v>
      </c>
      <c r="C275" s="1" t="s">
        <v>27</v>
      </c>
      <c r="D275" s="1"/>
      <c r="E275" s="1"/>
      <c r="F275" s="9"/>
    </row>
    <row r="276" spans="1:6" x14ac:dyDescent="0.25">
      <c r="A276" s="8" t="s">
        <v>13546</v>
      </c>
      <c r="B276" s="1" t="s">
        <v>11812</v>
      </c>
      <c r="C276" s="1" t="s">
        <v>27</v>
      </c>
      <c r="D276" s="1"/>
      <c r="E276" s="1"/>
      <c r="F276" s="9"/>
    </row>
    <row r="277" spans="1:6" x14ac:dyDescent="0.25">
      <c r="A277" s="8" t="s">
        <v>13547</v>
      </c>
      <c r="B277" s="1" t="s">
        <v>1675</v>
      </c>
      <c r="C277" s="1" t="s">
        <v>14</v>
      </c>
      <c r="D277" s="1"/>
      <c r="E277" s="1"/>
      <c r="F277" s="9"/>
    </row>
    <row r="278" spans="1:6" x14ac:dyDescent="0.25">
      <c r="A278" s="8" t="s">
        <v>13548</v>
      </c>
      <c r="B278" s="1" t="s">
        <v>11819</v>
      </c>
      <c r="C278" s="1" t="s">
        <v>7</v>
      </c>
      <c r="D278" s="1"/>
      <c r="E278" s="1"/>
      <c r="F278" s="9"/>
    </row>
    <row r="279" spans="1:6" x14ac:dyDescent="0.25">
      <c r="A279" s="8" t="s">
        <v>13549</v>
      </c>
      <c r="B279" s="1" t="s">
        <v>11826</v>
      </c>
      <c r="C279" s="1" t="s">
        <v>7</v>
      </c>
      <c r="D279" s="1"/>
      <c r="E279" s="1"/>
      <c r="F279" s="9"/>
    </row>
    <row r="280" spans="1:6" x14ac:dyDescent="0.25">
      <c r="A280" s="8" t="s">
        <v>13550</v>
      </c>
      <c r="B280" s="1" t="s">
        <v>11832</v>
      </c>
      <c r="C280" s="1" t="s">
        <v>7</v>
      </c>
      <c r="D280" s="1"/>
      <c r="E280" s="1"/>
      <c r="F280" s="9"/>
    </row>
    <row r="281" spans="1:6" x14ac:dyDescent="0.25">
      <c r="A281" s="8" t="s">
        <v>13551</v>
      </c>
      <c r="B281" s="1" t="s">
        <v>11854</v>
      </c>
      <c r="C281" s="1" t="s">
        <v>7</v>
      </c>
      <c r="D281" s="1"/>
      <c r="E281" s="1"/>
      <c r="F281" s="9"/>
    </row>
    <row r="282" spans="1:6" x14ac:dyDescent="0.25">
      <c r="A282" s="8" t="s">
        <v>13552</v>
      </c>
      <c r="B282" s="1" t="s">
        <v>11798</v>
      </c>
      <c r="C282" s="1" t="s">
        <v>4</v>
      </c>
      <c r="D282" s="1"/>
      <c r="E282" s="1"/>
      <c r="F282" s="9"/>
    </row>
    <row r="283" spans="1:6" x14ac:dyDescent="0.25">
      <c r="A283" s="8" t="s">
        <v>13553</v>
      </c>
      <c r="B283" s="1" t="s">
        <v>13554</v>
      </c>
      <c r="C283" s="1" t="s">
        <v>1</v>
      </c>
      <c r="D283" s="1"/>
      <c r="E283" s="1"/>
      <c r="F283" s="9"/>
    </row>
    <row r="284" spans="1:6" x14ac:dyDescent="0.25">
      <c r="A284" s="8" t="s">
        <v>13555</v>
      </c>
      <c r="B284" s="1" t="s">
        <v>11899</v>
      </c>
      <c r="C284" s="1" t="s">
        <v>7</v>
      </c>
      <c r="D284" s="1"/>
      <c r="E284" s="1"/>
      <c r="F284" s="9"/>
    </row>
    <row r="285" spans="1:6" x14ac:dyDescent="0.25">
      <c r="A285" s="8" t="s">
        <v>13556</v>
      </c>
      <c r="B285" s="1" t="s">
        <v>1795</v>
      </c>
      <c r="C285" s="1" t="s">
        <v>27</v>
      </c>
      <c r="D285" s="1"/>
      <c r="E285" s="1"/>
      <c r="F285" s="9"/>
    </row>
    <row r="286" spans="1:6" x14ac:dyDescent="0.25">
      <c r="A286" s="8" t="s">
        <v>13557</v>
      </c>
      <c r="B286" s="1" t="s">
        <v>11911</v>
      </c>
      <c r="C286" s="1" t="s">
        <v>7</v>
      </c>
      <c r="D286" s="1"/>
      <c r="E286" s="1"/>
      <c r="F286" s="9"/>
    </row>
    <row r="287" spans="1:6" x14ac:dyDescent="0.25">
      <c r="A287" s="8" t="s">
        <v>13558</v>
      </c>
      <c r="B287" s="1" t="s">
        <v>11913</v>
      </c>
      <c r="C287" s="1" t="s">
        <v>7</v>
      </c>
      <c r="D287" s="1"/>
      <c r="E287" s="1"/>
      <c r="F287" s="9"/>
    </row>
    <row r="288" spans="1:6" x14ac:dyDescent="0.25">
      <c r="A288" s="8" t="s">
        <v>13559</v>
      </c>
      <c r="B288" s="1" t="s">
        <v>11943</v>
      </c>
      <c r="C288" s="1" t="s">
        <v>7</v>
      </c>
      <c r="D288" s="1"/>
      <c r="E288" s="1"/>
      <c r="F288" s="9"/>
    </row>
    <row r="289" spans="1:6" x14ac:dyDescent="0.25">
      <c r="A289" s="8" t="s">
        <v>13560</v>
      </c>
      <c r="B289" s="1" t="s">
        <v>13561</v>
      </c>
      <c r="C289" s="1" t="s">
        <v>27</v>
      </c>
      <c r="D289" s="1"/>
      <c r="E289" s="1"/>
      <c r="F289" s="9"/>
    </row>
    <row r="290" spans="1:6" x14ac:dyDescent="0.25">
      <c r="A290" s="8" t="s">
        <v>13562</v>
      </c>
      <c r="B290" s="1" t="s">
        <v>1851</v>
      </c>
      <c r="C290" s="1" t="s">
        <v>27</v>
      </c>
      <c r="D290" s="1"/>
      <c r="E290" s="1"/>
      <c r="F290" s="9"/>
    </row>
    <row r="291" spans="1:6" x14ac:dyDescent="0.25">
      <c r="A291" s="8" t="s">
        <v>13563</v>
      </c>
      <c r="B291" s="1" t="s">
        <v>1853</v>
      </c>
      <c r="C291" s="1" t="s">
        <v>4</v>
      </c>
      <c r="D291" s="1"/>
      <c r="E291" s="1"/>
      <c r="F291" s="9"/>
    </row>
    <row r="292" spans="1:6" x14ac:dyDescent="0.25">
      <c r="A292" s="8" t="s">
        <v>13564</v>
      </c>
      <c r="B292" s="1" t="s">
        <v>11131</v>
      </c>
      <c r="C292" s="1" t="s">
        <v>7</v>
      </c>
      <c r="D292" s="1"/>
      <c r="E292" s="1"/>
      <c r="F292" s="9"/>
    </row>
    <row r="293" spans="1:6" x14ac:dyDescent="0.25">
      <c r="A293" s="8" t="s">
        <v>13565</v>
      </c>
      <c r="B293" s="1" t="s">
        <v>11143</v>
      </c>
      <c r="C293" s="1" t="s">
        <v>7</v>
      </c>
      <c r="D293" s="1"/>
      <c r="E293" s="1"/>
      <c r="F293" s="9"/>
    </row>
    <row r="294" spans="1:6" x14ac:dyDescent="0.25">
      <c r="A294" s="8" t="s">
        <v>13566</v>
      </c>
      <c r="B294" s="1" t="s">
        <v>11147</v>
      </c>
      <c r="C294" s="1" t="s">
        <v>7</v>
      </c>
      <c r="D294" s="1"/>
      <c r="E294" s="1"/>
      <c r="F294" s="9"/>
    </row>
    <row r="295" spans="1:6" x14ac:dyDescent="0.25">
      <c r="A295" s="8" t="s">
        <v>13567</v>
      </c>
      <c r="B295" s="1" t="s">
        <v>11177</v>
      </c>
      <c r="C295" s="1" t="s">
        <v>7</v>
      </c>
      <c r="D295" s="1"/>
      <c r="E295" s="1"/>
      <c r="F295" s="9"/>
    </row>
    <row r="296" spans="1:6" x14ac:dyDescent="0.25">
      <c r="A296" s="8" t="s">
        <v>13568</v>
      </c>
      <c r="B296" s="1" t="s">
        <v>11181</v>
      </c>
      <c r="C296" s="1" t="s">
        <v>27</v>
      </c>
      <c r="D296" s="1"/>
      <c r="E296" s="1"/>
      <c r="F296" s="9"/>
    </row>
    <row r="297" spans="1:6" x14ac:dyDescent="0.25">
      <c r="A297" s="8" t="s">
        <v>13569</v>
      </c>
      <c r="B297" s="1" t="s">
        <v>11203</v>
      </c>
      <c r="C297" s="1" t="s">
        <v>7</v>
      </c>
      <c r="D297" s="1"/>
      <c r="E297" s="1"/>
      <c r="F297" s="9"/>
    </row>
    <row r="298" spans="1:6" x14ac:dyDescent="0.25">
      <c r="A298" s="8" t="s">
        <v>13570</v>
      </c>
      <c r="B298" s="1" t="s">
        <v>11226</v>
      </c>
      <c r="C298" s="1" t="s">
        <v>27</v>
      </c>
      <c r="D298" s="1"/>
      <c r="E298" s="1"/>
      <c r="F298" s="9"/>
    </row>
    <row r="299" spans="1:6" x14ac:dyDescent="0.25">
      <c r="A299" s="8" t="s">
        <v>13571</v>
      </c>
      <c r="B299" s="1" t="s">
        <v>11219</v>
      </c>
      <c r="C299" s="1" t="s">
        <v>14</v>
      </c>
      <c r="D299" s="1"/>
      <c r="E299" s="1"/>
      <c r="F299" s="9"/>
    </row>
    <row r="300" spans="1:6" x14ac:dyDescent="0.25">
      <c r="A300" s="8" t="s">
        <v>13572</v>
      </c>
      <c r="B300" s="1" t="s">
        <v>11667</v>
      </c>
      <c r="C300" s="1" t="s">
        <v>27</v>
      </c>
      <c r="D300" s="1"/>
      <c r="E300" s="1"/>
      <c r="F300" s="9"/>
    </row>
    <row r="301" spans="1:6" x14ac:dyDescent="0.25">
      <c r="A301" s="8" t="s">
        <v>13573</v>
      </c>
      <c r="B301" s="1" t="s">
        <v>11671</v>
      </c>
      <c r="C301" s="1" t="s">
        <v>27</v>
      </c>
      <c r="D301" s="1"/>
      <c r="E301" s="1"/>
      <c r="F301" s="9"/>
    </row>
    <row r="302" spans="1:6" x14ac:dyDescent="0.25">
      <c r="A302" s="8" t="s">
        <v>13574</v>
      </c>
      <c r="B302" s="1" t="s">
        <v>11681</v>
      </c>
      <c r="C302" s="1" t="s">
        <v>4</v>
      </c>
      <c r="D302" s="1"/>
      <c r="E302" s="1"/>
      <c r="F302" s="9"/>
    </row>
    <row r="303" spans="1:6" x14ac:dyDescent="0.25">
      <c r="A303" s="8" t="s">
        <v>13575</v>
      </c>
      <c r="B303" s="1" t="s">
        <v>11683</v>
      </c>
      <c r="C303" s="1" t="s">
        <v>27</v>
      </c>
      <c r="D303" s="1"/>
      <c r="E303" s="1"/>
      <c r="F303" s="9"/>
    </row>
    <row r="304" spans="1:6" x14ac:dyDescent="0.25">
      <c r="A304" s="8" t="s">
        <v>13576</v>
      </c>
      <c r="B304" s="1" t="s">
        <v>11689</v>
      </c>
      <c r="C304" s="1" t="s">
        <v>27</v>
      </c>
      <c r="D304" s="1"/>
      <c r="E304" s="1"/>
      <c r="F304" s="9"/>
    </row>
    <row r="305" spans="1:6" x14ac:dyDescent="0.25">
      <c r="A305" s="8" t="s">
        <v>13577</v>
      </c>
      <c r="B305" s="1" t="s">
        <v>11704</v>
      </c>
      <c r="C305" s="1" t="s">
        <v>14</v>
      </c>
      <c r="D305" s="1"/>
      <c r="E305" s="1"/>
      <c r="F305" s="9"/>
    </row>
    <row r="306" spans="1:6" x14ac:dyDescent="0.25">
      <c r="A306" s="8" t="s">
        <v>13578</v>
      </c>
      <c r="B306" s="1" t="s">
        <v>13579</v>
      </c>
      <c r="C306" s="1" t="s">
        <v>27</v>
      </c>
      <c r="D306" s="1"/>
      <c r="E306" s="1"/>
      <c r="F306" s="9"/>
    </row>
    <row r="307" spans="1:6" x14ac:dyDescent="0.25">
      <c r="A307" s="8" t="s">
        <v>13580</v>
      </c>
      <c r="B307" s="1" t="s">
        <v>13581</v>
      </c>
      <c r="C307" s="1" t="s">
        <v>27</v>
      </c>
      <c r="D307" s="1"/>
      <c r="E307" s="1"/>
      <c r="F307" s="9"/>
    </row>
    <row r="308" spans="1:6" x14ac:dyDescent="0.25">
      <c r="A308" s="8" t="s">
        <v>13582</v>
      </c>
      <c r="B308" s="1" t="s">
        <v>13583</v>
      </c>
      <c r="C308" s="1" t="s">
        <v>27</v>
      </c>
      <c r="D308" s="1"/>
      <c r="E308" s="1"/>
      <c r="F308" s="9"/>
    </row>
    <row r="309" spans="1:6" x14ac:dyDescent="0.25">
      <c r="A309" s="8" t="s">
        <v>13584</v>
      </c>
      <c r="B309" s="1" t="s">
        <v>13585</v>
      </c>
      <c r="C309" s="1" t="s">
        <v>1</v>
      </c>
      <c r="D309" s="1"/>
      <c r="E309" s="1"/>
      <c r="F309" s="9"/>
    </row>
    <row r="310" spans="1:6" x14ac:dyDescent="0.25">
      <c r="A310" s="8" t="s">
        <v>13586</v>
      </c>
      <c r="B310" s="1" t="s">
        <v>13587</v>
      </c>
      <c r="C310" s="1" t="s">
        <v>1</v>
      </c>
      <c r="D310" s="1"/>
      <c r="E310" s="1"/>
      <c r="F310" s="9"/>
    </row>
    <row r="311" spans="1:6" x14ac:dyDescent="0.25">
      <c r="A311" s="8" t="s">
        <v>13588</v>
      </c>
      <c r="B311" s="1" t="s">
        <v>13589</v>
      </c>
      <c r="C311" s="1" t="s">
        <v>1</v>
      </c>
      <c r="D311" s="1"/>
      <c r="E311" s="1"/>
      <c r="F311" s="9"/>
    </row>
    <row r="312" spans="1:6" x14ac:dyDescent="0.25">
      <c r="A312" s="8" t="s">
        <v>13590</v>
      </c>
      <c r="B312" s="1" t="s">
        <v>7149</v>
      </c>
      <c r="C312" s="1" t="s">
        <v>1</v>
      </c>
      <c r="D312" s="1"/>
      <c r="E312" s="1"/>
      <c r="F312" s="9"/>
    </row>
    <row r="313" spans="1:6" x14ac:dyDescent="0.25">
      <c r="A313" s="8" t="s">
        <v>13591</v>
      </c>
      <c r="B313" s="1" t="s">
        <v>13592</v>
      </c>
      <c r="C313" s="1" t="s">
        <v>1</v>
      </c>
      <c r="D313" s="1"/>
      <c r="E313" s="1"/>
      <c r="F313" s="9"/>
    </row>
    <row r="314" spans="1:6" x14ac:dyDescent="0.25">
      <c r="A314" s="8" t="s">
        <v>13593</v>
      </c>
      <c r="B314" s="1" t="s">
        <v>13594</v>
      </c>
      <c r="C314" s="1" t="s">
        <v>1</v>
      </c>
      <c r="D314" s="1"/>
      <c r="E314" s="1"/>
      <c r="F314" s="9"/>
    </row>
    <row r="315" spans="1:6" x14ac:dyDescent="0.25">
      <c r="A315" s="8" t="s">
        <v>13595</v>
      </c>
      <c r="B315" s="1" t="s">
        <v>13596</v>
      </c>
      <c r="C315" s="1" t="s">
        <v>1</v>
      </c>
      <c r="D315" s="1"/>
      <c r="E315" s="1"/>
      <c r="F315" s="9"/>
    </row>
    <row r="316" spans="1:6" x14ac:dyDescent="0.25">
      <c r="A316" s="8" t="s">
        <v>13597</v>
      </c>
      <c r="B316" s="1" t="s">
        <v>13598</v>
      </c>
      <c r="C316" s="1" t="s">
        <v>1</v>
      </c>
      <c r="D316" s="1"/>
      <c r="E316" s="1"/>
      <c r="F316" s="9"/>
    </row>
    <row r="317" spans="1:6" x14ac:dyDescent="0.25">
      <c r="A317" s="8" t="s">
        <v>13602</v>
      </c>
      <c r="B317" s="1" t="s">
        <v>13470</v>
      </c>
      <c r="C317" s="1" t="s">
        <v>1</v>
      </c>
      <c r="D317" s="1" t="s">
        <v>10649</v>
      </c>
      <c r="E317" s="1"/>
      <c r="F317" s="9"/>
    </row>
    <row r="318" spans="1:6" ht="15.75" thickBot="1" x14ac:dyDescent="0.3">
      <c r="A318" s="10" t="s">
        <v>13599</v>
      </c>
      <c r="B318" s="11" t="s">
        <v>13600</v>
      </c>
      <c r="C318" s="11" t="s">
        <v>1</v>
      </c>
      <c r="D318" s="11"/>
      <c r="E318" s="11"/>
      <c r="F318" s="12"/>
    </row>
  </sheetData>
  <autoFilter ref="A1:F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7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8.57031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686</v>
      </c>
    </row>
    <row r="2" spans="1:8" x14ac:dyDescent="0.25">
      <c r="A2" s="5" t="s">
        <v>13603</v>
      </c>
      <c r="B2" s="6" t="s">
        <v>13604</v>
      </c>
      <c r="C2" s="6" t="s">
        <v>7</v>
      </c>
      <c r="D2" s="6"/>
      <c r="E2" s="6"/>
      <c r="F2" s="7"/>
    </row>
    <row r="3" spans="1:8" x14ac:dyDescent="0.25">
      <c r="A3" s="8" t="s">
        <v>13605</v>
      </c>
      <c r="B3" s="1" t="s">
        <v>13604</v>
      </c>
      <c r="C3" s="1" t="s">
        <v>1</v>
      </c>
      <c r="D3" s="1"/>
      <c r="E3" s="1"/>
      <c r="F3" s="9"/>
    </row>
    <row r="4" spans="1:8" x14ac:dyDescent="0.25">
      <c r="A4" s="8" t="s">
        <v>13606</v>
      </c>
      <c r="B4" s="1" t="s">
        <v>13607</v>
      </c>
      <c r="C4" s="1" t="s">
        <v>7</v>
      </c>
      <c r="D4" s="1"/>
      <c r="E4" s="1"/>
      <c r="F4" s="9"/>
    </row>
    <row r="5" spans="1:8" x14ac:dyDescent="0.25">
      <c r="A5" s="8" t="s">
        <v>13608</v>
      </c>
      <c r="B5" s="1" t="s">
        <v>13607</v>
      </c>
      <c r="C5" s="1" t="s">
        <v>1</v>
      </c>
      <c r="D5" s="1"/>
      <c r="E5" s="1"/>
      <c r="F5" s="9"/>
    </row>
    <row r="6" spans="1:8" x14ac:dyDescent="0.25">
      <c r="A6" s="8" t="s">
        <v>13609</v>
      </c>
      <c r="B6" s="1" t="s">
        <v>13610</v>
      </c>
      <c r="C6" s="1" t="s">
        <v>7</v>
      </c>
      <c r="D6" s="1"/>
      <c r="E6" s="1"/>
      <c r="F6" s="9"/>
    </row>
    <row r="7" spans="1:8" x14ac:dyDescent="0.25">
      <c r="A7" s="8" t="s">
        <v>13611</v>
      </c>
      <c r="B7" s="1" t="s">
        <v>13612</v>
      </c>
      <c r="C7" s="1" t="s">
        <v>7</v>
      </c>
      <c r="D7" s="1"/>
      <c r="E7" s="1"/>
      <c r="F7" s="9"/>
    </row>
    <row r="8" spans="1:8" x14ac:dyDescent="0.25">
      <c r="A8" s="8" t="s">
        <v>13613</v>
      </c>
      <c r="B8" s="1" t="s">
        <v>13612</v>
      </c>
      <c r="C8" s="1" t="s">
        <v>1</v>
      </c>
      <c r="D8" s="1"/>
      <c r="E8" s="1"/>
      <c r="F8" s="9"/>
    </row>
    <row r="9" spans="1:8" x14ac:dyDescent="0.25">
      <c r="A9" s="8" t="s">
        <v>13614</v>
      </c>
      <c r="B9" s="1" t="s">
        <v>13615</v>
      </c>
      <c r="C9" s="1" t="s">
        <v>7</v>
      </c>
      <c r="D9" s="1"/>
      <c r="E9" s="1"/>
      <c r="F9" s="9"/>
    </row>
    <row r="10" spans="1:8" x14ac:dyDescent="0.25">
      <c r="A10" s="8" t="s">
        <v>13616</v>
      </c>
      <c r="B10" s="1" t="s">
        <v>13617</v>
      </c>
      <c r="C10" s="1" t="s">
        <v>7</v>
      </c>
      <c r="D10" s="1"/>
      <c r="E10" s="1"/>
      <c r="F10" s="9"/>
    </row>
    <row r="11" spans="1:8" x14ac:dyDescent="0.25">
      <c r="A11" s="8" t="s">
        <v>13618</v>
      </c>
      <c r="B11" s="1" t="s">
        <v>12429</v>
      </c>
      <c r="C11" s="1" t="s">
        <v>7</v>
      </c>
      <c r="D11" s="1"/>
      <c r="E11" s="1"/>
      <c r="F11" s="9"/>
    </row>
    <row r="12" spans="1:8" x14ac:dyDescent="0.25">
      <c r="A12" s="8" t="s">
        <v>13619</v>
      </c>
      <c r="B12" s="1" t="s">
        <v>12437</v>
      </c>
      <c r="C12" s="1" t="s">
        <v>7</v>
      </c>
      <c r="D12" s="1"/>
      <c r="E12" s="1"/>
      <c r="F12" s="9"/>
    </row>
    <row r="13" spans="1:8" x14ac:dyDescent="0.25">
      <c r="A13" s="8" t="s">
        <v>13620</v>
      </c>
      <c r="B13" s="1" t="s">
        <v>13621</v>
      </c>
      <c r="C13" s="1" t="s">
        <v>7</v>
      </c>
      <c r="D13" s="1"/>
      <c r="E13" s="1"/>
      <c r="F13" s="9"/>
    </row>
    <row r="14" spans="1:8" x14ac:dyDescent="0.25">
      <c r="A14" s="8" t="s">
        <v>13622</v>
      </c>
      <c r="B14" s="1" t="s">
        <v>13623</v>
      </c>
      <c r="C14" s="1" t="s">
        <v>7</v>
      </c>
      <c r="D14" s="1"/>
      <c r="E14" s="1"/>
      <c r="F14" s="9"/>
    </row>
    <row r="15" spans="1:8" x14ac:dyDescent="0.25">
      <c r="A15" s="8" t="s">
        <v>13624</v>
      </c>
      <c r="B15" s="1" t="s">
        <v>13625</v>
      </c>
      <c r="C15" s="1" t="s">
        <v>7</v>
      </c>
      <c r="D15" s="1"/>
      <c r="E15" s="1"/>
      <c r="F15" s="9"/>
    </row>
    <row r="16" spans="1:8" x14ac:dyDescent="0.25">
      <c r="A16" s="8" t="s">
        <v>13626</v>
      </c>
      <c r="B16" s="1" t="s">
        <v>13627</v>
      </c>
      <c r="C16" s="1" t="s">
        <v>27</v>
      </c>
      <c r="D16" s="1"/>
      <c r="E16" s="1"/>
      <c r="F16" s="9"/>
    </row>
    <row r="17" spans="1:6" x14ac:dyDescent="0.25">
      <c r="A17" s="8" t="s">
        <v>13628</v>
      </c>
      <c r="B17" s="1" t="s">
        <v>12654</v>
      </c>
      <c r="C17" s="1" t="s">
        <v>7</v>
      </c>
      <c r="D17" s="1"/>
      <c r="E17" s="1"/>
      <c r="F17" s="9"/>
    </row>
    <row r="18" spans="1:6" x14ac:dyDescent="0.25">
      <c r="A18" s="8" t="s">
        <v>13629</v>
      </c>
      <c r="B18" s="1" t="s">
        <v>13630</v>
      </c>
      <c r="C18" s="1" t="s">
        <v>7</v>
      </c>
      <c r="D18" s="1"/>
      <c r="E18" s="1"/>
      <c r="F18" s="9"/>
    </row>
    <row r="19" spans="1:6" x14ac:dyDescent="0.25">
      <c r="A19" s="8" t="s">
        <v>13631</v>
      </c>
      <c r="B19" s="1" t="s">
        <v>13632</v>
      </c>
      <c r="C19" s="1" t="s">
        <v>7</v>
      </c>
      <c r="D19" s="1"/>
      <c r="E19" s="1"/>
      <c r="F19" s="9"/>
    </row>
    <row r="20" spans="1:6" x14ac:dyDescent="0.25">
      <c r="A20" s="8" t="s">
        <v>13633</v>
      </c>
      <c r="B20" s="1" t="s">
        <v>13634</v>
      </c>
      <c r="C20" s="1" t="s">
        <v>7</v>
      </c>
      <c r="D20" s="1"/>
      <c r="E20" s="1"/>
      <c r="F20" s="9"/>
    </row>
    <row r="21" spans="1:6" x14ac:dyDescent="0.25">
      <c r="A21" s="8" t="s">
        <v>13635</v>
      </c>
      <c r="B21" s="1" t="s">
        <v>13476</v>
      </c>
      <c r="C21" s="1" t="s">
        <v>7</v>
      </c>
      <c r="D21" s="1"/>
      <c r="E21" s="1"/>
      <c r="F21" s="9"/>
    </row>
    <row r="22" spans="1:6" x14ac:dyDescent="0.25">
      <c r="A22" s="8" t="s">
        <v>13636</v>
      </c>
      <c r="B22" s="1" t="s">
        <v>13637</v>
      </c>
      <c r="C22" s="1" t="s">
        <v>7</v>
      </c>
      <c r="D22" s="1"/>
      <c r="E22" s="1"/>
      <c r="F22" s="9"/>
    </row>
    <row r="23" spans="1:6" x14ac:dyDescent="0.25">
      <c r="A23" s="8" t="s">
        <v>13638</v>
      </c>
      <c r="B23" s="1" t="s">
        <v>13639</v>
      </c>
      <c r="C23" s="1" t="s">
        <v>7</v>
      </c>
      <c r="D23" s="1"/>
      <c r="E23" s="1"/>
      <c r="F23" s="9"/>
    </row>
    <row r="24" spans="1:6" x14ac:dyDescent="0.25">
      <c r="A24" s="8" t="s">
        <v>13640</v>
      </c>
      <c r="B24" s="1" t="s">
        <v>13641</v>
      </c>
      <c r="C24" s="1" t="s">
        <v>7</v>
      </c>
      <c r="D24" s="1"/>
      <c r="E24" s="1"/>
      <c r="F24" s="9"/>
    </row>
    <row r="25" spans="1:6" x14ac:dyDescent="0.25">
      <c r="A25" s="8" t="s">
        <v>13642</v>
      </c>
      <c r="B25" s="1" t="s">
        <v>13643</v>
      </c>
      <c r="C25" s="1" t="s">
        <v>7</v>
      </c>
      <c r="D25" s="1"/>
      <c r="E25" s="1"/>
      <c r="F25" s="9"/>
    </row>
    <row r="26" spans="1:6" x14ac:dyDescent="0.25">
      <c r="A26" s="8" t="s">
        <v>13644</v>
      </c>
      <c r="B26" s="1" t="s">
        <v>13645</v>
      </c>
      <c r="C26" s="1" t="s">
        <v>27</v>
      </c>
      <c r="D26" s="1"/>
      <c r="E26" s="1"/>
      <c r="F26" s="9"/>
    </row>
    <row r="27" spans="1:6" x14ac:dyDescent="0.25">
      <c r="A27" s="8" t="s">
        <v>13646</v>
      </c>
      <c r="B27" s="1" t="s">
        <v>13647</v>
      </c>
      <c r="C27" s="1" t="s">
        <v>7</v>
      </c>
      <c r="D27" s="1"/>
      <c r="E27" s="1"/>
      <c r="F27" s="9"/>
    </row>
    <row r="28" spans="1:6" x14ac:dyDescent="0.25">
      <c r="A28" s="8" t="s">
        <v>13648</v>
      </c>
      <c r="B28" s="1" t="s">
        <v>13649</v>
      </c>
      <c r="C28" s="1" t="s">
        <v>1</v>
      </c>
      <c r="D28" s="1"/>
      <c r="E28" s="1"/>
      <c r="F28" s="9"/>
    </row>
    <row r="29" spans="1:6" x14ac:dyDescent="0.25">
      <c r="A29" s="8" t="s">
        <v>13650</v>
      </c>
      <c r="B29" s="1" t="s">
        <v>13651</v>
      </c>
      <c r="C29" s="1" t="s">
        <v>1</v>
      </c>
      <c r="D29" s="1"/>
      <c r="E29" s="1"/>
      <c r="F29" s="9"/>
    </row>
    <row r="30" spans="1:6" x14ac:dyDescent="0.25">
      <c r="A30" s="8" t="s">
        <v>13652</v>
      </c>
      <c r="B30" s="1" t="s">
        <v>13653</v>
      </c>
      <c r="C30" s="1" t="s">
        <v>1</v>
      </c>
      <c r="D30" s="1"/>
      <c r="E30" s="1"/>
      <c r="F30" s="9"/>
    </row>
    <row r="31" spans="1:6" x14ac:dyDescent="0.25">
      <c r="A31" s="8" t="s">
        <v>13654</v>
      </c>
      <c r="B31" s="1" t="s">
        <v>13655</v>
      </c>
      <c r="C31" s="1" t="s">
        <v>7</v>
      </c>
      <c r="D31" s="1"/>
      <c r="E31" s="1"/>
      <c r="F31" s="9"/>
    </row>
    <row r="32" spans="1:6" x14ac:dyDescent="0.25">
      <c r="A32" s="8" t="s">
        <v>13656</v>
      </c>
      <c r="B32" s="1" t="s">
        <v>13657</v>
      </c>
      <c r="C32" s="1" t="s">
        <v>27</v>
      </c>
      <c r="D32" s="1"/>
      <c r="E32" s="1"/>
      <c r="F32" s="9"/>
    </row>
    <row r="33" spans="1:6" x14ac:dyDescent="0.25">
      <c r="A33" s="8" t="s">
        <v>13658</v>
      </c>
      <c r="B33" s="1" t="s">
        <v>13659</v>
      </c>
      <c r="C33" s="1" t="s">
        <v>14</v>
      </c>
      <c r="D33" s="1"/>
      <c r="E33" s="1"/>
      <c r="F33" s="9"/>
    </row>
    <row r="34" spans="1:6" x14ac:dyDescent="0.25">
      <c r="A34" s="8" t="s">
        <v>13660</v>
      </c>
      <c r="B34" s="1" t="s">
        <v>13661</v>
      </c>
      <c r="C34" s="1" t="s">
        <v>7</v>
      </c>
      <c r="D34" s="1"/>
      <c r="E34" s="1"/>
      <c r="F34" s="9"/>
    </row>
    <row r="35" spans="1:6" x14ac:dyDescent="0.25">
      <c r="A35" s="8" t="s">
        <v>13662</v>
      </c>
      <c r="B35" s="1" t="s">
        <v>13663</v>
      </c>
      <c r="C35" s="1" t="s">
        <v>14</v>
      </c>
      <c r="D35" s="1"/>
      <c r="E35" s="1"/>
      <c r="F35" s="9"/>
    </row>
    <row r="36" spans="1:6" x14ac:dyDescent="0.25">
      <c r="A36" s="8" t="s">
        <v>13664</v>
      </c>
      <c r="B36" s="1" t="s">
        <v>13665</v>
      </c>
      <c r="C36" s="1" t="s">
        <v>27</v>
      </c>
      <c r="D36" s="1"/>
      <c r="E36" s="1"/>
      <c r="F36" s="9"/>
    </row>
    <row r="37" spans="1:6" x14ac:dyDescent="0.25">
      <c r="A37" s="8" t="s">
        <v>13666</v>
      </c>
      <c r="B37" s="1" t="s">
        <v>13667</v>
      </c>
      <c r="C37" s="1" t="s">
        <v>27</v>
      </c>
      <c r="D37" s="1"/>
      <c r="E37" s="1"/>
      <c r="F37" s="9"/>
    </row>
    <row r="38" spans="1:6" x14ac:dyDescent="0.25">
      <c r="A38" s="8" t="s">
        <v>13668</v>
      </c>
      <c r="B38" s="1" t="s">
        <v>13669</v>
      </c>
      <c r="C38" s="1" t="s">
        <v>7</v>
      </c>
      <c r="D38" s="1"/>
      <c r="E38" s="1"/>
      <c r="F38" s="9"/>
    </row>
    <row r="39" spans="1:6" x14ac:dyDescent="0.25">
      <c r="A39" s="8" t="s">
        <v>13670</v>
      </c>
      <c r="B39" s="1" t="s">
        <v>13671</v>
      </c>
      <c r="C39" s="1" t="s">
        <v>7</v>
      </c>
      <c r="D39" s="1"/>
      <c r="E39" s="1"/>
      <c r="F39" s="9"/>
    </row>
    <row r="40" spans="1:6" x14ac:dyDescent="0.25">
      <c r="A40" s="8" t="s">
        <v>13672</v>
      </c>
      <c r="B40" s="1" t="s">
        <v>13673</v>
      </c>
      <c r="C40" s="1" t="s">
        <v>7</v>
      </c>
      <c r="D40" s="1"/>
      <c r="E40" s="1"/>
      <c r="F40" s="9"/>
    </row>
    <row r="41" spans="1:6" x14ac:dyDescent="0.25">
      <c r="A41" s="8" t="s">
        <v>13674</v>
      </c>
      <c r="B41" s="1" t="s">
        <v>13675</v>
      </c>
      <c r="C41" s="1" t="s">
        <v>4</v>
      </c>
      <c r="D41" s="1"/>
      <c r="E41" s="1"/>
      <c r="F41" s="9"/>
    </row>
    <row r="42" spans="1:6" x14ac:dyDescent="0.25">
      <c r="A42" s="8" t="s">
        <v>13676</v>
      </c>
      <c r="B42" s="1" t="s">
        <v>13677</v>
      </c>
      <c r="C42" s="1" t="s">
        <v>1</v>
      </c>
      <c r="D42" s="1"/>
      <c r="E42" s="1"/>
      <c r="F42" s="9"/>
    </row>
    <row r="43" spans="1:6" x14ac:dyDescent="0.25">
      <c r="A43" s="8" t="s">
        <v>13678</v>
      </c>
      <c r="B43" s="1" t="s">
        <v>13679</v>
      </c>
      <c r="C43" s="1" t="s">
        <v>1</v>
      </c>
      <c r="D43" s="1"/>
      <c r="E43" s="1"/>
      <c r="F43" s="9"/>
    </row>
    <row r="44" spans="1:6" x14ac:dyDescent="0.25">
      <c r="A44" s="8" t="s">
        <v>13680</v>
      </c>
      <c r="B44" s="1" t="s">
        <v>13681</v>
      </c>
      <c r="C44" s="1" t="s">
        <v>1</v>
      </c>
      <c r="D44" s="1"/>
      <c r="E44" s="1"/>
      <c r="F44" s="9"/>
    </row>
    <row r="45" spans="1:6" x14ac:dyDescent="0.25">
      <c r="A45" s="8" t="s">
        <v>13682</v>
      </c>
      <c r="B45" s="1" t="s">
        <v>13683</v>
      </c>
      <c r="C45" s="1" t="s">
        <v>4</v>
      </c>
      <c r="D45" s="1"/>
      <c r="E45" s="1"/>
      <c r="F45" s="9"/>
    </row>
    <row r="46" spans="1:6" x14ac:dyDescent="0.25">
      <c r="A46" s="8" t="s">
        <v>13684</v>
      </c>
      <c r="B46" s="1" t="s">
        <v>13685</v>
      </c>
      <c r="C46" s="1" t="s">
        <v>1</v>
      </c>
      <c r="D46" s="1"/>
      <c r="E46" s="1"/>
      <c r="F46" s="9"/>
    </row>
    <row r="47" spans="1:6" x14ac:dyDescent="0.25">
      <c r="A47" s="8" t="s">
        <v>13686</v>
      </c>
      <c r="B47" s="1" t="s">
        <v>13687</v>
      </c>
      <c r="C47" s="1" t="s">
        <v>7</v>
      </c>
      <c r="D47" s="1"/>
      <c r="E47" s="1"/>
      <c r="F47" s="9"/>
    </row>
    <row r="48" spans="1:6" x14ac:dyDescent="0.25">
      <c r="A48" s="8" t="s">
        <v>13688</v>
      </c>
      <c r="B48" s="1" t="s">
        <v>13689</v>
      </c>
      <c r="C48" s="1" t="s">
        <v>14</v>
      </c>
      <c r="D48" s="1"/>
      <c r="E48" s="1"/>
      <c r="F48" s="9"/>
    </row>
    <row r="49" spans="1:6" x14ac:dyDescent="0.25">
      <c r="A49" s="8" t="s">
        <v>13690</v>
      </c>
      <c r="B49" s="1" t="s">
        <v>13691</v>
      </c>
      <c r="C49" s="1" t="s">
        <v>14</v>
      </c>
      <c r="D49" s="1"/>
      <c r="E49" s="1"/>
      <c r="F49" s="9"/>
    </row>
    <row r="50" spans="1:6" x14ac:dyDescent="0.25">
      <c r="A50" s="8" t="s">
        <v>13692</v>
      </c>
      <c r="B50" s="1" t="s">
        <v>13693</v>
      </c>
      <c r="C50" s="1" t="s">
        <v>7</v>
      </c>
      <c r="D50" s="1"/>
      <c r="E50" s="1"/>
      <c r="F50" s="9"/>
    </row>
    <row r="51" spans="1:6" x14ac:dyDescent="0.25">
      <c r="A51" s="8" t="s">
        <v>13694</v>
      </c>
      <c r="B51" s="1" t="s">
        <v>13695</v>
      </c>
      <c r="C51" s="1" t="s">
        <v>1</v>
      </c>
      <c r="D51" s="1"/>
      <c r="E51" s="1"/>
      <c r="F51" s="9"/>
    </row>
    <row r="52" spans="1:6" x14ac:dyDescent="0.25">
      <c r="A52" s="8" t="s">
        <v>13696</v>
      </c>
      <c r="B52" s="1" t="s">
        <v>13697</v>
      </c>
      <c r="C52" s="1" t="s">
        <v>27</v>
      </c>
      <c r="D52" s="1"/>
      <c r="E52" s="1"/>
      <c r="F52" s="9"/>
    </row>
    <row r="53" spans="1:6" x14ac:dyDescent="0.25">
      <c r="A53" s="8" t="s">
        <v>13698</v>
      </c>
      <c r="B53" s="1" t="s">
        <v>13699</v>
      </c>
      <c r="C53" s="1" t="s">
        <v>4</v>
      </c>
      <c r="D53" s="1"/>
      <c r="E53" s="1"/>
      <c r="F53" s="9"/>
    </row>
    <row r="54" spans="1:6" x14ac:dyDescent="0.25">
      <c r="A54" s="8" t="s">
        <v>13700</v>
      </c>
      <c r="B54" s="1" t="s">
        <v>13701</v>
      </c>
      <c r="C54" s="1" t="s">
        <v>14</v>
      </c>
      <c r="D54" s="1"/>
      <c r="E54" s="1"/>
      <c r="F54" s="9"/>
    </row>
    <row r="55" spans="1:6" x14ac:dyDescent="0.25">
      <c r="A55" s="8" t="s">
        <v>13702</v>
      </c>
      <c r="B55" s="1" t="s">
        <v>13703</v>
      </c>
      <c r="C55" s="1" t="s">
        <v>7</v>
      </c>
      <c r="D55" s="1"/>
      <c r="E55" s="1"/>
      <c r="F55" s="9"/>
    </row>
    <row r="56" spans="1:6" x14ac:dyDescent="0.25">
      <c r="A56" s="8" t="s">
        <v>13704</v>
      </c>
      <c r="B56" s="1" t="s">
        <v>13705</v>
      </c>
      <c r="C56" s="1" t="s">
        <v>7</v>
      </c>
      <c r="D56" s="1"/>
      <c r="E56" s="1"/>
      <c r="F56" s="9"/>
    </row>
    <row r="57" spans="1:6" x14ac:dyDescent="0.25">
      <c r="A57" s="8" t="s">
        <v>13706</v>
      </c>
      <c r="B57" s="1" t="s">
        <v>13707</v>
      </c>
      <c r="C57" s="1" t="s">
        <v>7</v>
      </c>
      <c r="D57" s="1"/>
      <c r="E57" s="1"/>
      <c r="F57" s="9"/>
    </row>
    <row r="58" spans="1:6" x14ac:dyDescent="0.25">
      <c r="A58" s="8" t="s">
        <v>13708</v>
      </c>
      <c r="B58" s="1" t="s">
        <v>13709</v>
      </c>
      <c r="C58" s="1" t="s">
        <v>14</v>
      </c>
      <c r="D58" s="1"/>
      <c r="E58" s="1"/>
      <c r="F58" s="9"/>
    </row>
    <row r="59" spans="1:6" x14ac:dyDescent="0.25">
      <c r="A59" s="8" t="s">
        <v>13710</v>
      </c>
      <c r="B59" s="1" t="s">
        <v>13711</v>
      </c>
      <c r="C59" s="1" t="s">
        <v>7</v>
      </c>
      <c r="D59" s="1"/>
      <c r="E59" s="1"/>
      <c r="F59" s="9"/>
    </row>
    <row r="60" spans="1:6" x14ac:dyDescent="0.25">
      <c r="A60" s="8" t="s">
        <v>13712</v>
      </c>
      <c r="B60" s="1" t="s">
        <v>13713</v>
      </c>
      <c r="C60" s="1" t="s">
        <v>1</v>
      </c>
      <c r="D60" s="1"/>
      <c r="E60" s="1"/>
      <c r="F60" s="9"/>
    </row>
    <row r="61" spans="1:6" x14ac:dyDescent="0.25">
      <c r="A61" s="8" t="s">
        <v>13714</v>
      </c>
      <c r="B61" s="1" t="s">
        <v>13715</v>
      </c>
      <c r="C61" s="1" t="s">
        <v>14</v>
      </c>
      <c r="D61" s="1"/>
      <c r="E61" s="1"/>
      <c r="F61" s="9"/>
    </row>
    <row r="62" spans="1:6" x14ac:dyDescent="0.25">
      <c r="A62" s="8" t="s">
        <v>13716</v>
      </c>
      <c r="B62" s="1" t="s">
        <v>13717</v>
      </c>
      <c r="C62" s="1" t="s">
        <v>27</v>
      </c>
      <c r="D62" s="1"/>
      <c r="E62" s="1"/>
      <c r="F62" s="9"/>
    </row>
    <row r="63" spans="1:6" x14ac:dyDescent="0.25">
      <c r="A63" s="8" t="s">
        <v>13718</v>
      </c>
      <c r="B63" s="1" t="s">
        <v>13719</v>
      </c>
      <c r="C63" s="1" t="s">
        <v>7</v>
      </c>
      <c r="D63" s="1"/>
      <c r="E63" s="1"/>
      <c r="F63" s="9"/>
    </row>
    <row r="64" spans="1:6" x14ac:dyDescent="0.25">
      <c r="A64" s="8" t="s">
        <v>13720</v>
      </c>
      <c r="B64" s="1" t="s">
        <v>13721</v>
      </c>
      <c r="C64" s="1" t="s">
        <v>14</v>
      </c>
      <c r="D64" s="1"/>
      <c r="E64" s="1"/>
      <c r="F64" s="9"/>
    </row>
    <row r="65" spans="1:6" x14ac:dyDescent="0.25">
      <c r="A65" s="8" t="s">
        <v>13722</v>
      </c>
      <c r="B65" s="1" t="s">
        <v>13723</v>
      </c>
      <c r="C65" s="1" t="s">
        <v>14</v>
      </c>
      <c r="D65" s="1"/>
      <c r="E65" s="1"/>
      <c r="F65" s="9"/>
    </row>
    <row r="66" spans="1:6" x14ac:dyDescent="0.25">
      <c r="A66" s="8" t="s">
        <v>13724</v>
      </c>
      <c r="B66" s="1" t="s">
        <v>13725</v>
      </c>
      <c r="C66" s="1" t="s">
        <v>4</v>
      </c>
      <c r="D66" s="1"/>
      <c r="E66" s="1"/>
      <c r="F66" s="9"/>
    </row>
    <row r="67" spans="1:6" x14ac:dyDescent="0.25">
      <c r="A67" s="8" t="s">
        <v>13726</v>
      </c>
      <c r="B67" s="1" t="s">
        <v>13727</v>
      </c>
      <c r="C67" s="1" t="s">
        <v>7</v>
      </c>
      <c r="D67" s="1"/>
      <c r="E67" s="1"/>
      <c r="F67" s="9"/>
    </row>
    <row r="68" spans="1:6" x14ac:dyDescent="0.25">
      <c r="A68" s="8" t="s">
        <v>13728</v>
      </c>
      <c r="B68" s="1" t="s">
        <v>13729</v>
      </c>
      <c r="C68" s="1" t="s">
        <v>14</v>
      </c>
      <c r="D68" s="1"/>
      <c r="E68" s="1"/>
      <c r="F68" s="9"/>
    </row>
    <row r="69" spans="1:6" x14ac:dyDescent="0.25">
      <c r="A69" s="8" t="s">
        <v>13730</v>
      </c>
      <c r="B69" s="1" t="s">
        <v>13731</v>
      </c>
      <c r="C69" s="1" t="s">
        <v>14</v>
      </c>
      <c r="D69" s="1"/>
      <c r="E69" s="1"/>
      <c r="F69" s="9"/>
    </row>
    <row r="70" spans="1:6" x14ac:dyDescent="0.25">
      <c r="A70" s="8" t="s">
        <v>13732</v>
      </c>
      <c r="B70" s="1" t="s">
        <v>13733</v>
      </c>
      <c r="C70" s="1" t="s">
        <v>14</v>
      </c>
      <c r="D70" s="1"/>
      <c r="E70" s="1"/>
      <c r="F70" s="9"/>
    </row>
    <row r="71" spans="1:6" x14ac:dyDescent="0.25">
      <c r="A71" s="8" t="s">
        <v>13734</v>
      </c>
      <c r="B71" s="1" t="s">
        <v>13735</v>
      </c>
      <c r="C71" s="1" t="s">
        <v>14</v>
      </c>
      <c r="D71" s="1"/>
      <c r="E71" s="1"/>
      <c r="F71" s="9"/>
    </row>
    <row r="72" spans="1:6" x14ac:dyDescent="0.25">
      <c r="A72" s="8" t="s">
        <v>13736</v>
      </c>
      <c r="B72" s="1" t="s">
        <v>13737</v>
      </c>
      <c r="C72" s="1" t="s">
        <v>4</v>
      </c>
      <c r="D72" s="1"/>
      <c r="E72" s="1"/>
      <c r="F72" s="9"/>
    </row>
    <row r="73" spans="1:6" x14ac:dyDescent="0.25">
      <c r="A73" s="8" t="s">
        <v>13738</v>
      </c>
      <c r="B73" s="1" t="s">
        <v>13739</v>
      </c>
      <c r="C73" s="1" t="s">
        <v>14</v>
      </c>
      <c r="D73" s="1"/>
      <c r="E73" s="1"/>
      <c r="F73" s="9"/>
    </row>
    <row r="74" spans="1:6" x14ac:dyDescent="0.25">
      <c r="A74" s="8" t="s">
        <v>13740</v>
      </c>
      <c r="B74" s="1" t="s">
        <v>13741</v>
      </c>
      <c r="C74" s="1" t="s">
        <v>7</v>
      </c>
      <c r="D74" s="1"/>
      <c r="E74" s="1"/>
      <c r="F74" s="9"/>
    </row>
    <row r="75" spans="1:6" x14ac:dyDescent="0.25">
      <c r="A75" s="8" t="s">
        <v>13742</v>
      </c>
      <c r="B75" s="1" t="s">
        <v>13743</v>
      </c>
      <c r="C75" s="1" t="s">
        <v>14</v>
      </c>
      <c r="D75" s="1"/>
      <c r="E75" s="1"/>
      <c r="F75" s="9"/>
    </row>
    <row r="76" spans="1:6" x14ac:dyDescent="0.25">
      <c r="A76" s="8" t="s">
        <v>13744</v>
      </c>
      <c r="B76" s="1" t="s">
        <v>13745</v>
      </c>
      <c r="C76" s="1" t="s">
        <v>14</v>
      </c>
      <c r="D76" s="1"/>
      <c r="E76" s="1"/>
      <c r="F76" s="9"/>
    </row>
    <row r="77" spans="1:6" x14ac:dyDescent="0.25">
      <c r="A77" s="8" t="s">
        <v>13746</v>
      </c>
      <c r="B77" s="1" t="s">
        <v>13747</v>
      </c>
      <c r="C77" s="1" t="s">
        <v>14</v>
      </c>
      <c r="D77" s="1"/>
      <c r="E77" s="1"/>
      <c r="F77" s="9"/>
    </row>
    <row r="78" spans="1:6" x14ac:dyDescent="0.25">
      <c r="A78" s="8" t="s">
        <v>13748</v>
      </c>
      <c r="B78" s="1" t="s">
        <v>13749</v>
      </c>
      <c r="C78" s="1" t="s">
        <v>4</v>
      </c>
      <c r="D78" s="1"/>
      <c r="E78" s="1"/>
      <c r="F78" s="9"/>
    </row>
    <row r="79" spans="1:6" x14ac:dyDescent="0.25">
      <c r="A79" s="8" t="s">
        <v>13750</v>
      </c>
      <c r="B79" s="1" t="s">
        <v>12487</v>
      </c>
      <c r="C79" s="1" t="s">
        <v>4</v>
      </c>
      <c r="D79" s="1"/>
      <c r="E79" s="1"/>
      <c r="F79" s="9"/>
    </row>
    <row r="80" spans="1:6" x14ac:dyDescent="0.25">
      <c r="A80" s="8" t="s">
        <v>13751</v>
      </c>
      <c r="B80" s="1" t="s">
        <v>12499</v>
      </c>
      <c r="C80" s="1" t="s">
        <v>7</v>
      </c>
      <c r="D80" s="1"/>
      <c r="E80" s="1"/>
      <c r="F80" s="9"/>
    </row>
    <row r="81" spans="1:6" x14ac:dyDescent="0.25">
      <c r="A81" s="8" t="s">
        <v>13752</v>
      </c>
      <c r="B81" s="1" t="s">
        <v>12501</v>
      </c>
      <c r="C81" s="1" t="s">
        <v>27</v>
      </c>
      <c r="D81" s="1"/>
      <c r="E81" s="1"/>
      <c r="F81" s="9"/>
    </row>
    <row r="82" spans="1:6" x14ac:dyDescent="0.25">
      <c r="A82" s="8" t="s">
        <v>13753</v>
      </c>
      <c r="B82" s="1" t="s">
        <v>12503</v>
      </c>
      <c r="C82" s="1" t="s">
        <v>7</v>
      </c>
      <c r="D82" s="1"/>
      <c r="E82" s="1"/>
      <c r="F82" s="9"/>
    </row>
    <row r="83" spans="1:6" x14ac:dyDescent="0.25">
      <c r="A83" s="8" t="s">
        <v>13754</v>
      </c>
      <c r="B83" s="1" t="s">
        <v>12505</v>
      </c>
      <c r="C83" s="1" t="s">
        <v>7</v>
      </c>
      <c r="D83" s="1"/>
      <c r="E83" s="1"/>
      <c r="F83" s="9"/>
    </row>
    <row r="84" spans="1:6" x14ac:dyDescent="0.25">
      <c r="A84" s="8" t="s">
        <v>13755</v>
      </c>
      <c r="B84" s="1" t="s">
        <v>12608</v>
      </c>
      <c r="C84" s="1" t="s">
        <v>27</v>
      </c>
      <c r="D84" s="1"/>
      <c r="E84" s="1"/>
      <c r="F84" s="9"/>
    </row>
    <row r="85" spans="1:6" x14ac:dyDescent="0.25">
      <c r="A85" s="8" t="s">
        <v>13756</v>
      </c>
      <c r="B85" s="1" t="s">
        <v>13757</v>
      </c>
      <c r="C85" s="1" t="s">
        <v>27</v>
      </c>
      <c r="D85" s="1"/>
      <c r="E85" s="1"/>
      <c r="F85" s="9"/>
    </row>
    <row r="86" spans="1:6" x14ac:dyDescent="0.25">
      <c r="A86" s="8" t="s">
        <v>13758</v>
      </c>
      <c r="B86" s="1" t="s">
        <v>12716</v>
      </c>
      <c r="C86" s="1" t="s">
        <v>7</v>
      </c>
      <c r="D86" s="1"/>
      <c r="E86" s="1"/>
      <c r="F86" s="9"/>
    </row>
    <row r="87" spans="1:6" x14ac:dyDescent="0.25">
      <c r="A87" s="8" t="s">
        <v>13759</v>
      </c>
      <c r="B87" s="1" t="s">
        <v>12726</v>
      </c>
      <c r="C87" s="1" t="s">
        <v>7</v>
      </c>
      <c r="D87" s="1"/>
      <c r="E87" s="1"/>
      <c r="F87" s="9"/>
    </row>
    <row r="88" spans="1:6" x14ac:dyDescent="0.25">
      <c r="A88" s="8" t="s">
        <v>13760</v>
      </c>
      <c r="B88" s="1" t="s">
        <v>13761</v>
      </c>
      <c r="C88" s="1" t="s">
        <v>4</v>
      </c>
      <c r="D88" s="1"/>
      <c r="E88" s="1"/>
      <c r="F88" s="9"/>
    </row>
    <row r="89" spans="1:6" x14ac:dyDescent="0.25">
      <c r="A89" s="8" t="s">
        <v>13762</v>
      </c>
      <c r="B89" s="1" t="s">
        <v>12833</v>
      </c>
      <c r="C89" s="1" t="s">
        <v>7</v>
      </c>
      <c r="D89" s="1"/>
      <c r="E89" s="1"/>
      <c r="F89" s="9"/>
    </row>
    <row r="90" spans="1:6" x14ac:dyDescent="0.25">
      <c r="A90" s="8" t="s">
        <v>13763</v>
      </c>
      <c r="B90" s="1" t="s">
        <v>12835</v>
      </c>
      <c r="C90" s="1" t="s">
        <v>7</v>
      </c>
      <c r="D90" s="1"/>
      <c r="E90" s="1"/>
      <c r="F90" s="9"/>
    </row>
    <row r="91" spans="1:6" x14ac:dyDescent="0.25">
      <c r="A91" s="8" t="s">
        <v>13764</v>
      </c>
      <c r="B91" s="1" t="s">
        <v>12837</v>
      </c>
      <c r="C91" s="1" t="s">
        <v>7</v>
      </c>
      <c r="D91" s="1"/>
      <c r="E91" s="1"/>
      <c r="F91" s="9"/>
    </row>
    <row r="92" spans="1:6" x14ac:dyDescent="0.25">
      <c r="A92" s="8" t="s">
        <v>13765</v>
      </c>
      <c r="B92" s="1" t="s">
        <v>12839</v>
      </c>
      <c r="C92" s="1" t="s">
        <v>7</v>
      </c>
      <c r="D92" s="1"/>
      <c r="E92" s="1"/>
      <c r="F92" s="9"/>
    </row>
    <row r="93" spans="1:6" x14ac:dyDescent="0.25">
      <c r="A93" s="8" t="s">
        <v>13766</v>
      </c>
      <c r="B93" s="1" t="s">
        <v>13767</v>
      </c>
      <c r="C93" s="1" t="s">
        <v>27</v>
      </c>
      <c r="D93" s="1"/>
      <c r="E93" s="1"/>
      <c r="F93" s="9"/>
    </row>
    <row r="94" spans="1:6" x14ac:dyDescent="0.25">
      <c r="A94" s="8" t="s">
        <v>13768</v>
      </c>
      <c r="B94" s="1" t="s">
        <v>13769</v>
      </c>
      <c r="C94" s="1" t="s">
        <v>27</v>
      </c>
      <c r="D94" s="1"/>
      <c r="E94" s="1"/>
      <c r="F94" s="9"/>
    </row>
    <row r="95" spans="1:6" x14ac:dyDescent="0.25">
      <c r="A95" s="8" t="s">
        <v>13770</v>
      </c>
      <c r="B95" s="1" t="s">
        <v>13771</v>
      </c>
      <c r="C95" s="1" t="s">
        <v>27</v>
      </c>
      <c r="D95" s="1"/>
      <c r="E95" s="1"/>
      <c r="F95" s="9"/>
    </row>
    <row r="96" spans="1:6" x14ac:dyDescent="0.25">
      <c r="A96" s="8" t="s">
        <v>13772</v>
      </c>
      <c r="B96" s="1" t="s">
        <v>13773</v>
      </c>
      <c r="C96" s="1" t="s">
        <v>4</v>
      </c>
      <c r="D96" s="1"/>
      <c r="E96" s="1"/>
      <c r="F96" s="9"/>
    </row>
    <row r="97" spans="1:6" x14ac:dyDescent="0.25">
      <c r="A97" s="8" t="s">
        <v>13774</v>
      </c>
      <c r="B97" s="1" t="s">
        <v>13775</v>
      </c>
      <c r="C97" s="1" t="s">
        <v>7</v>
      </c>
      <c r="D97" s="1"/>
      <c r="E97" s="1"/>
      <c r="F97" s="9"/>
    </row>
    <row r="98" spans="1:6" x14ac:dyDescent="0.25">
      <c r="A98" s="8" t="s">
        <v>13776</v>
      </c>
      <c r="B98" s="1" t="s">
        <v>13777</v>
      </c>
      <c r="C98" s="1" t="s">
        <v>1</v>
      </c>
      <c r="D98" s="1"/>
      <c r="E98" s="1"/>
      <c r="F98" s="9"/>
    </row>
    <row r="99" spans="1:6" x14ac:dyDescent="0.25">
      <c r="A99" s="8" t="s">
        <v>13778</v>
      </c>
      <c r="B99" s="1" t="s">
        <v>13779</v>
      </c>
      <c r="C99" s="1" t="s">
        <v>1</v>
      </c>
      <c r="D99" s="1"/>
      <c r="E99" s="1"/>
      <c r="F99" s="9"/>
    </row>
    <row r="100" spans="1:6" x14ac:dyDescent="0.25">
      <c r="A100" s="8" t="s">
        <v>13780</v>
      </c>
      <c r="B100" s="1" t="s">
        <v>13781</v>
      </c>
      <c r="C100" s="1" t="s">
        <v>4</v>
      </c>
      <c r="D100" s="1"/>
      <c r="E100" s="1"/>
      <c r="F100" s="9"/>
    </row>
    <row r="101" spans="1:6" x14ac:dyDescent="0.25">
      <c r="A101" s="8" t="s">
        <v>13782</v>
      </c>
      <c r="B101" s="1" t="s">
        <v>13783</v>
      </c>
      <c r="C101" s="1" t="s">
        <v>27</v>
      </c>
      <c r="D101" s="1"/>
      <c r="E101" s="1"/>
      <c r="F101" s="9"/>
    </row>
    <row r="102" spans="1:6" x14ac:dyDescent="0.25">
      <c r="A102" s="8" t="s">
        <v>13784</v>
      </c>
      <c r="B102" s="1" t="s">
        <v>13785</v>
      </c>
      <c r="C102" s="1" t="s">
        <v>1</v>
      </c>
      <c r="D102" s="1"/>
      <c r="E102" s="1"/>
      <c r="F102" s="9"/>
    </row>
    <row r="103" spans="1:6" x14ac:dyDescent="0.25">
      <c r="A103" s="8" t="s">
        <v>13786</v>
      </c>
      <c r="B103" s="1" t="s">
        <v>13787</v>
      </c>
      <c r="C103" s="1" t="s">
        <v>7</v>
      </c>
      <c r="D103" s="1"/>
      <c r="E103" s="1"/>
      <c r="F103" s="9"/>
    </row>
    <row r="104" spans="1:6" x14ac:dyDescent="0.25">
      <c r="A104" s="8" t="s">
        <v>13788</v>
      </c>
      <c r="B104" s="1" t="s">
        <v>13789</v>
      </c>
      <c r="C104" s="1" t="s">
        <v>7</v>
      </c>
      <c r="D104" s="1"/>
      <c r="E104" s="1"/>
      <c r="F104" s="9"/>
    </row>
    <row r="105" spans="1:6" x14ac:dyDescent="0.25">
      <c r="A105" s="8" t="s">
        <v>13790</v>
      </c>
      <c r="B105" s="1" t="s">
        <v>13791</v>
      </c>
      <c r="C105" s="1" t="s">
        <v>7</v>
      </c>
      <c r="D105" s="1"/>
      <c r="E105" s="1"/>
      <c r="F105" s="9"/>
    </row>
    <row r="106" spans="1:6" x14ac:dyDescent="0.25">
      <c r="A106" s="8" t="s">
        <v>13792</v>
      </c>
      <c r="B106" s="1" t="s">
        <v>13793</v>
      </c>
      <c r="C106" s="1" t="s">
        <v>27</v>
      </c>
      <c r="D106" s="1"/>
      <c r="E106" s="1"/>
      <c r="F106" s="9"/>
    </row>
    <row r="107" spans="1:6" x14ac:dyDescent="0.25">
      <c r="A107" s="8" t="s">
        <v>13794</v>
      </c>
      <c r="B107" s="1" t="s">
        <v>13795</v>
      </c>
      <c r="C107" s="1" t="s">
        <v>7</v>
      </c>
      <c r="D107" s="1"/>
      <c r="E107" s="1"/>
      <c r="F107" s="9"/>
    </row>
    <row r="108" spans="1:6" x14ac:dyDescent="0.25">
      <c r="A108" s="8" t="s">
        <v>13796</v>
      </c>
      <c r="B108" s="1" t="s">
        <v>13797</v>
      </c>
      <c r="C108" s="1" t="s">
        <v>7</v>
      </c>
      <c r="D108" s="1"/>
      <c r="E108" s="1"/>
      <c r="F108" s="9"/>
    </row>
    <row r="109" spans="1:6" x14ac:dyDescent="0.25">
      <c r="A109" s="8" t="s">
        <v>13798</v>
      </c>
      <c r="B109" s="1" t="s">
        <v>12622</v>
      </c>
      <c r="C109" s="1" t="s">
        <v>7</v>
      </c>
      <c r="D109" s="1"/>
      <c r="E109" s="1"/>
      <c r="F109" s="9"/>
    </row>
    <row r="110" spans="1:6" x14ac:dyDescent="0.25">
      <c r="A110" s="8" t="s">
        <v>13799</v>
      </c>
      <c r="B110" s="1" t="s">
        <v>12640</v>
      </c>
      <c r="C110" s="1" t="s">
        <v>7</v>
      </c>
      <c r="D110" s="1"/>
      <c r="E110" s="1"/>
      <c r="F110" s="9"/>
    </row>
    <row r="111" spans="1:6" x14ac:dyDescent="0.25">
      <c r="A111" s="8" t="s">
        <v>13800</v>
      </c>
      <c r="B111" s="1" t="s">
        <v>13801</v>
      </c>
      <c r="C111" s="1" t="s">
        <v>14</v>
      </c>
      <c r="D111" s="1"/>
      <c r="E111" s="1"/>
      <c r="F111" s="9"/>
    </row>
    <row r="112" spans="1:6" x14ac:dyDescent="0.25">
      <c r="A112" s="8" t="s">
        <v>13802</v>
      </c>
      <c r="B112" s="1" t="s">
        <v>13803</v>
      </c>
      <c r="C112" s="1" t="s">
        <v>7</v>
      </c>
      <c r="D112" s="1"/>
      <c r="E112" s="1"/>
      <c r="F112" s="9"/>
    </row>
    <row r="113" spans="1:6" x14ac:dyDescent="0.25">
      <c r="A113" s="8" t="s">
        <v>13804</v>
      </c>
      <c r="B113" s="1" t="s">
        <v>12741</v>
      </c>
      <c r="C113" s="1" t="s">
        <v>7</v>
      </c>
      <c r="D113" s="1"/>
      <c r="E113" s="1"/>
      <c r="F113" s="9"/>
    </row>
    <row r="114" spans="1:6" x14ac:dyDescent="0.25">
      <c r="A114" s="8" t="s">
        <v>13805</v>
      </c>
      <c r="B114" s="1" t="s">
        <v>13806</v>
      </c>
      <c r="C114" s="1" t="s">
        <v>7</v>
      </c>
      <c r="D114" s="1"/>
      <c r="E114" s="1"/>
      <c r="F114" s="9"/>
    </row>
    <row r="115" spans="1:6" x14ac:dyDescent="0.25">
      <c r="A115" s="8" t="s">
        <v>13807</v>
      </c>
      <c r="B115" s="1" t="s">
        <v>13808</v>
      </c>
      <c r="C115" s="1" t="s">
        <v>4</v>
      </c>
      <c r="D115" s="1"/>
      <c r="E115" s="1"/>
      <c r="F115" s="9"/>
    </row>
    <row r="116" spans="1:6" x14ac:dyDescent="0.25">
      <c r="A116" s="8" t="s">
        <v>13809</v>
      </c>
      <c r="B116" s="1" t="s">
        <v>12857</v>
      </c>
      <c r="C116" s="1" t="s">
        <v>7</v>
      </c>
      <c r="D116" s="1"/>
      <c r="E116" s="1"/>
      <c r="F116" s="9"/>
    </row>
    <row r="117" spans="1:6" x14ac:dyDescent="0.25">
      <c r="A117" s="8" t="s">
        <v>13810</v>
      </c>
      <c r="B117" s="1" t="s">
        <v>13811</v>
      </c>
      <c r="C117" s="1" t="s">
        <v>7</v>
      </c>
      <c r="D117" s="1"/>
      <c r="E117" s="1"/>
      <c r="F117" s="9"/>
    </row>
    <row r="118" spans="1:6" x14ac:dyDescent="0.25">
      <c r="A118" s="8" t="s">
        <v>13812</v>
      </c>
      <c r="B118" s="1" t="s">
        <v>13813</v>
      </c>
      <c r="C118" s="1" t="s">
        <v>7</v>
      </c>
      <c r="D118" s="1"/>
      <c r="E118" s="1"/>
      <c r="F118" s="9"/>
    </row>
    <row r="119" spans="1:6" x14ac:dyDescent="0.25">
      <c r="A119" s="8" t="s">
        <v>13814</v>
      </c>
      <c r="B119" s="1" t="s">
        <v>13815</v>
      </c>
      <c r="C119" s="1" t="s">
        <v>7</v>
      </c>
      <c r="D119" s="1"/>
      <c r="E119" s="1"/>
      <c r="F119" s="9"/>
    </row>
    <row r="120" spans="1:6" x14ac:dyDescent="0.25">
      <c r="A120" s="8" t="s">
        <v>13816</v>
      </c>
      <c r="B120" s="1" t="s">
        <v>13817</v>
      </c>
      <c r="C120" s="1" t="s">
        <v>4</v>
      </c>
      <c r="D120" s="1"/>
      <c r="E120" s="1"/>
      <c r="F120" s="9"/>
    </row>
    <row r="121" spans="1:6" x14ac:dyDescent="0.25">
      <c r="A121" s="8" t="s">
        <v>13818</v>
      </c>
      <c r="B121" s="1" t="s">
        <v>13819</v>
      </c>
      <c r="C121" s="1" t="s">
        <v>7</v>
      </c>
      <c r="D121" s="1"/>
      <c r="E121" s="1"/>
      <c r="F121" s="9"/>
    </row>
    <row r="122" spans="1:6" x14ac:dyDescent="0.25">
      <c r="A122" s="8" t="s">
        <v>13820</v>
      </c>
      <c r="B122" s="1" t="s">
        <v>13821</v>
      </c>
      <c r="C122" s="1" t="s">
        <v>27</v>
      </c>
      <c r="D122" s="1"/>
      <c r="E122" s="1"/>
      <c r="F122" s="9"/>
    </row>
    <row r="123" spans="1:6" x14ac:dyDescent="0.25">
      <c r="A123" s="8" t="s">
        <v>13822</v>
      </c>
      <c r="B123" s="1" t="s">
        <v>13823</v>
      </c>
      <c r="C123" s="1" t="s">
        <v>7</v>
      </c>
      <c r="D123" s="1"/>
      <c r="E123" s="1"/>
      <c r="F123" s="9"/>
    </row>
    <row r="124" spans="1:6" x14ac:dyDescent="0.25">
      <c r="A124" s="8" t="s">
        <v>13824</v>
      </c>
      <c r="B124" s="1" t="s">
        <v>13825</v>
      </c>
      <c r="C124" s="1" t="s">
        <v>7</v>
      </c>
      <c r="D124" s="1"/>
      <c r="E124" s="1"/>
      <c r="F124" s="9"/>
    </row>
    <row r="125" spans="1:6" x14ac:dyDescent="0.25">
      <c r="A125" s="8" t="s">
        <v>13826</v>
      </c>
      <c r="B125" s="1" t="s">
        <v>13827</v>
      </c>
      <c r="C125" s="1" t="s">
        <v>14</v>
      </c>
      <c r="D125" s="1"/>
      <c r="E125" s="1"/>
      <c r="F125" s="9"/>
    </row>
    <row r="126" spans="1:6" x14ac:dyDescent="0.25">
      <c r="A126" s="8" t="s">
        <v>13828</v>
      </c>
      <c r="B126" s="1" t="s">
        <v>13829</v>
      </c>
      <c r="C126" s="1" t="s">
        <v>14</v>
      </c>
      <c r="D126" s="1"/>
      <c r="E126" s="1"/>
      <c r="F126" s="9"/>
    </row>
    <row r="127" spans="1:6" x14ac:dyDescent="0.25">
      <c r="A127" s="8" t="s">
        <v>13830</v>
      </c>
      <c r="B127" s="1" t="s">
        <v>13831</v>
      </c>
      <c r="C127" s="1" t="s">
        <v>7</v>
      </c>
      <c r="D127" s="1"/>
      <c r="E127" s="1"/>
      <c r="F127" s="9"/>
    </row>
    <row r="128" spans="1:6" x14ac:dyDescent="0.25">
      <c r="A128" s="8" t="s">
        <v>13832</v>
      </c>
      <c r="B128" s="1" t="s">
        <v>13833</v>
      </c>
      <c r="C128" s="1" t="s">
        <v>27</v>
      </c>
      <c r="D128" s="1"/>
      <c r="E128" s="1"/>
      <c r="F128" s="9"/>
    </row>
    <row r="129" spans="1:6" x14ac:dyDescent="0.25">
      <c r="A129" s="8" t="s">
        <v>13834</v>
      </c>
      <c r="B129" s="1" t="s">
        <v>13835</v>
      </c>
      <c r="C129" s="1" t="s">
        <v>14</v>
      </c>
      <c r="D129" s="1"/>
      <c r="E129" s="1"/>
      <c r="F129" s="9"/>
    </row>
    <row r="130" spans="1:6" x14ac:dyDescent="0.25">
      <c r="A130" s="8" t="s">
        <v>13836</v>
      </c>
      <c r="B130" s="1" t="s">
        <v>13837</v>
      </c>
      <c r="C130" s="1" t="s">
        <v>7</v>
      </c>
      <c r="D130" s="1"/>
      <c r="E130" s="1"/>
      <c r="F130" s="9"/>
    </row>
    <row r="131" spans="1:6" x14ac:dyDescent="0.25">
      <c r="A131" s="8" t="s">
        <v>13838</v>
      </c>
      <c r="B131" s="1" t="s">
        <v>13839</v>
      </c>
      <c r="C131" s="1" t="s">
        <v>7</v>
      </c>
      <c r="D131" s="1"/>
      <c r="E131" s="1"/>
      <c r="F131" s="9"/>
    </row>
    <row r="132" spans="1:6" x14ac:dyDescent="0.25">
      <c r="A132" s="8" t="s">
        <v>13840</v>
      </c>
      <c r="B132" s="1" t="s">
        <v>13841</v>
      </c>
      <c r="C132" s="1" t="s">
        <v>7</v>
      </c>
      <c r="D132" s="1"/>
      <c r="E132" s="1"/>
      <c r="F132" s="9"/>
    </row>
    <row r="133" spans="1:6" x14ac:dyDescent="0.25">
      <c r="A133" s="8" t="s">
        <v>13842</v>
      </c>
      <c r="B133" s="1" t="s">
        <v>13843</v>
      </c>
      <c r="C133" s="1" t="s">
        <v>7</v>
      </c>
      <c r="D133" s="1"/>
      <c r="E133" s="1"/>
      <c r="F133" s="9"/>
    </row>
    <row r="134" spans="1:6" x14ac:dyDescent="0.25">
      <c r="A134" s="8" t="s">
        <v>13844</v>
      </c>
      <c r="B134" s="1" t="s">
        <v>13845</v>
      </c>
      <c r="C134" s="1" t="s">
        <v>1</v>
      </c>
      <c r="D134" s="1"/>
      <c r="E134" s="1"/>
      <c r="F134" s="9"/>
    </row>
    <row r="135" spans="1:6" x14ac:dyDescent="0.25">
      <c r="A135" s="8" t="s">
        <v>13846</v>
      </c>
      <c r="B135" s="1" t="s">
        <v>13847</v>
      </c>
      <c r="C135" s="1" t="s">
        <v>14</v>
      </c>
      <c r="D135" s="1"/>
      <c r="E135" s="1"/>
      <c r="F135" s="9"/>
    </row>
    <row r="136" spans="1:6" x14ac:dyDescent="0.25">
      <c r="A136" s="8" t="s">
        <v>13848</v>
      </c>
      <c r="B136" s="1" t="s">
        <v>13849</v>
      </c>
      <c r="C136" s="1" t="s">
        <v>7</v>
      </c>
      <c r="D136" s="1"/>
      <c r="E136" s="1"/>
      <c r="F136" s="9"/>
    </row>
    <row r="137" spans="1:6" x14ac:dyDescent="0.25">
      <c r="A137" s="8" t="s">
        <v>13850</v>
      </c>
      <c r="B137" s="1" t="s">
        <v>13851</v>
      </c>
      <c r="C137" s="1" t="s">
        <v>7</v>
      </c>
      <c r="D137" s="1"/>
      <c r="E137" s="1"/>
      <c r="F137" s="9"/>
    </row>
    <row r="138" spans="1:6" x14ac:dyDescent="0.25">
      <c r="A138" s="8" t="s">
        <v>13852</v>
      </c>
      <c r="B138" s="1" t="s">
        <v>13853</v>
      </c>
      <c r="C138" s="1" t="s">
        <v>7</v>
      </c>
      <c r="D138" s="1"/>
      <c r="E138" s="1"/>
      <c r="F138" s="9"/>
    </row>
    <row r="139" spans="1:6" x14ac:dyDescent="0.25">
      <c r="A139" s="8" t="s">
        <v>13854</v>
      </c>
      <c r="B139" s="1" t="s">
        <v>13855</v>
      </c>
      <c r="C139" s="1" t="s">
        <v>14</v>
      </c>
      <c r="D139" s="1"/>
      <c r="E139" s="1"/>
      <c r="F139" s="9"/>
    </row>
    <row r="140" spans="1:6" x14ac:dyDescent="0.25">
      <c r="A140" s="8" t="s">
        <v>13856</v>
      </c>
      <c r="B140" s="1" t="s">
        <v>13857</v>
      </c>
      <c r="C140" s="1" t="s">
        <v>1</v>
      </c>
      <c r="D140" s="1"/>
      <c r="E140" s="1"/>
      <c r="F140" s="9"/>
    </row>
    <row r="141" spans="1:6" x14ac:dyDescent="0.25">
      <c r="A141" s="8" t="s">
        <v>13858</v>
      </c>
      <c r="B141" s="1" t="s">
        <v>13859</v>
      </c>
      <c r="C141" s="1" t="s">
        <v>14</v>
      </c>
      <c r="D141" s="1"/>
      <c r="E141" s="1"/>
      <c r="F141" s="9"/>
    </row>
    <row r="142" spans="1:6" x14ac:dyDescent="0.25">
      <c r="A142" s="8" t="s">
        <v>13860</v>
      </c>
      <c r="B142" s="1" t="s">
        <v>12853</v>
      </c>
      <c r="C142" s="1" t="s">
        <v>7</v>
      </c>
      <c r="D142" s="1"/>
      <c r="E142" s="1"/>
      <c r="F142" s="9"/>
    </row>
    <row r="143" spans="1:6" x14ac:dyDescent="0.25">
      <c r="A143" s="8" t="s">
        <v>13861</v>
      </c>
      <c r="B143" s="1" t="s">
        <v>13862</v>
      </c>
      <c r="C143" s="1" t="s">
        <v>7</v>
      </c>
      <c r="D143" s="1"/>
      <c r="E143" s="1"/>
      <c r="F143" s="9"/>
    </row>
    <row r="144" spans="1:6" x14ac:dyDescent="0.25">
      <c r="A144" s="8" t="s">
        <v>13863</v>
      </c>
      <c r="B144" s="1" t="s">
        <v>13864</v>
      </c>
      <c r="C144" s="1" t="s">
        <v>7</v>
      </c>
      <c r="D144" s="1"/>
      <c r="E144" s="1"/>
      <c r="F144" s="9"/>
    </row>
    <row r="145" spans="1:6" x14ac:dyDescent="0.25">
      <c r="A145" s="8" t="s">
        <v>13865</v>
      </c>
      <c r="B145" s="1" t="s">
        <v>13866</v>
      </c>
      <c r="C145" s="1" t="s">
        <v>7</v>
      </c>
      <c r="D145" s="1"/>
      <c r="E145" s="1"/>
      <c r="F145" s="9"/>
    </row>
    <row r="146" spans="1:6" x14ac:dyDescent="0.25">
      <c r="A146" s="8" t="s">
        <v>13867</v>
      </c>
      <c r="B146" s="1" t="s">
        <v>13480</v>
      </c>
      <c r="C146" s="1" t="s">
        <v>1</v>
      </c>
      <c r="D146" s="1"/>
      <c r="E146" s="1"/>
      <c r="F146" s="9"/>
    </row>
    <row r="147" spans="1:6" x14ac:dyDescent="0.25">
      <c r="A147" s="8" t="s">
        <v>13868</v>
      </c>
      <c r="B147" s="1" t="s">
        <v>13869</v>
      </c>
      <c r="C147" s="1" t="s">
        <v>27</v>
      </c>
      <c r="D147" s="1"/>
      <c r="E147" s="1"/>
      <c r="F147" s="9"/>
    </row>
    <row r="148" spans="1:6" x14ac:dyDescent="0.25">
      <c r="A148" s="8" t="s">
        <v>13870</v>
      </c>
      <c r="B148" s="1" t="s">
        <v>13871</v>
      </c>
      <c r="C148" s="1" t="s">
        <v>7</v>
      </c>
      <c r="D148" s="1"/>
      <c r="E148" s="1"/>
      <c r="F148" s="9"/>
    </row>
    <row r="149" spans="1:6" x14ac:dyDescent="0.25">
      <c r="A149" s="8" t="s">
        <v>13872</v>
      </c>
      <c r="B149" s="1" t="s">
        <v>12861</v>
      </c>
      <c r="C149" s="1" t="s">
        <v>7</v>
      </c>
      <c r="D149" s="1"/>
      <c r="E149" s="1"/>
      <c r="F149" s="9"/>
    </row>
    <row r="150" spans="1:6" x14ac:dyDescent="0.25">
      <c r="A150" s="8" t="s">
        <v>13873</v>
      </c>
      <c r="B150" s="1" t="s">
        <v>12863</v>
      </c>
      <c r="C150" s="1" t="s">
        <v>27</v>
      </c>
      <c r="D150" s="1"/>
      <c r="E150" s="1"/>
      <c r="F150" s="9"/>
    </row>
    <row r="151" spans="1:6" x14ac:dyDescent="0.25">
      <c r="A151" s="8" t="s">
        <v>13874</v>
      </c>
      <c r="B151" s="1" t="s">
        <v>12865</v>
      </c>
      <c r="C151" s="1" t="s">
        <v>7</v>
      </c>
      <c r="D151" s="1"/>
      <c r="E151" s="1"/>
      <c r="F151" s="9"/>
    </row>
    <row r="152" spans="1:6" x14ac:dyDescent="0.25">
      <c r="A152" s="8" t="s">
        <v>13875</v>
      </c>
      <c r="B152" s="1" t="s">
        <v>13876</v>
      </c>
      <c r="C152" s="1" t="s">
        <v>27</v>
      </c>
      <c r="D152" s="1"/>
      <c r="E152" s="1"/>
      <c r="F152" s="9"/>
    </row>
    <row r="153" spans="1:6" x14ac:dyDescent="0.25">
      <c r="A153" s="8" t="s">
        <v>13877</v>
      </c>
      <c r="B153" s="1" t="s">
        <v>13878</v>
      </c>
      <c r="C153" s="1" t="s">
        <v>7</v>
      </c>
      <c r="D153" s="1"/>
      <c r="E153" s="1"/>
      <c r="F153" s="9"/>
    </row>
    <row r="154" spans="1:6" x14ac:dyDescent="0.25">
      <c r="A154" s="8" t="s">
        <v>13879</v>
      </c>
      <c r="B154" s="1" t="s">
        <v>13880</v>
      </c>
      <c r="C154" s="1" t="s">
        <v>7</v>
      </c>
      <c r="D154" s="1"/>
      <c r="E154" s="1"/>
      <c r="F154" s="9"/>
    </row>
    <row r="155" spans="1:6" x14ac:dyDescent="0.25">
      <c r="A155" s="8" t="s">
        <v>13881</v>
      </c>
      <c r="B155" s="1" t="s">
        <v>13882</v>
      </c>
      <c r="C155" s="1" t="s">
        <v>7</v>
      </c>
      <c r="D155" s="1"/>
      <c r="E155" s="1"/>
      <c r="F155" s="9"/>
    </row>
    <row r="156" spans="1:6" x14ac:dyDescent="0.25">
      <c r="A156" s="8" t="s">
        <v>13883</v>
      </c>
      <c r="B156" s="1" t="s">
        <v>13884</v>
      </c>
      <c r="C156" s="1" t="s">
        <v>7</v>
      </c>
      <c r="D156" s="1"/>
      <c r="E156" s="1"/>
      <c r="F156" s="9"/>
    </row>
    <row r="157" spans="1:6" x14ac:dyDescent="0.25">
      <c r="A157" s="8" t="s">
        <v>13885</v>
      </c>
      <c r="B157" s="1" t="s">
        <v>13886</v>
      </c>
      <c r="C157" s="1" t="s">
        <v>7</v>
      </c>
      <c r="D157" s="1"/>
      <c r="E157" s="1"/>
      <c r="F157" s="9"/>
    </row>
    <row r="158" spans="1:6" x14ac:dyDescent="0.25">
      <c r="A158" s="8" t="s">
        <v>13887</v>
      </c>
      <c r="B158" s="1" t="s">
        <v>13888</v>
      </c>
      <c r="C158" s="1" t="s">
        <v>7</v>
      </c>
      <c r="D158" s="1"/>
      <c r="E158" s="1"/>
      <c r="F158" s="9"/>
    </row>
    <row r="159" spans="1:6" x14ac:dyDescent="0.25">
      <c r="A159" s="8" t="s">
        <v>13889</v>
      </c>
      <c r="B159" s="1" t="s">
        <v>13890</v>
      </c>
      <c r="C159" s="1" t="s">
        <v>7</v>
      </c>
      <c r="D159" s="1"/>
      <c r="E159" s="1"/>
      <c r="F159" s="9"/>
    </row>
    <row r="160" spans="1:6" x14ac:dyDescent="0.25">
      <c r="A160" s="8" t="s">
        <v>13891</v>
      </c>
      <c r="B160" s="1" t="s">
        <v>13892</v>
      </c>
      <c r="C160" s="1" t="s">
        <v>7</v>
      </c>
      <c r="D160" s="1"/>
      <c r="E160" s="1"/>
      <c r="F160" s="9"/>
    </row>
    <row r="161" spans="1:6" x14ac:dyDescent="0.25">
      <c r="A161" s="8" t="s">
        <v>13893</v>
      </c>
      <c r="B161" s="1" t="s">
        <v>13894</v>
      </c>
      <c r="C161" s="1" t="s">
        <v>7</v>
      </c>
      <c r="D161" s="1"/>
      <c r="E161" s="1"/>
      <c r="F161" s="9"/>
    </row>
    <row r="162" spans="1:6" x14ac:dyDescent="0.25">
      <c r="A162" s="8" t="s">
        <v>13895</v>
      </c>
      <c r="B162" s="1" t="s">
        <v>13896</v>
      </c>
      <c r="C162" s="1" t="s">
        <v>14</v>
      </c>
      <c r="D162" s="1"/>
      <c r="E162" s="1"/>
      <c r="F162" s="9"/>
    </row>
    <row r="163" spans="1:6" x14ac:dyDescent="0.25">
      <c r="A163" s="8" t="s">
        <v>13897</v>
      </c>
      <c r="B163" s="1" t="s">
        <v>13898</v>
      </c>
      <c r="C163" s="1" t="s">
        <v>4</v>
      </c>
      <c r="D163" s="1"/>
      <c r="E163" s="1"/>
      <c r="F163" s="9"/>
    </row>
    <row r="164" spans="1:6" x14ac:dyDescent="0.25">
      <c r="A164" s="8" t="s">
        <v>13899</v>
      </c>
      <c r="B164" s="1" t="s">
        <v>13900</v>
      </c>
      <c r="C164" s="1" t="s">
        <v>27</v>
      </c>
      <c r="D164" s="1"/>
      <c r="E164" s="1"/>
      <c r="F164" s="9"/>
    </row>
    <row r="165" spans="1:6" x14ac:dyDescent="0.25">
      <c r="A165" s="8" t="s">
        <v>13901</v>
      </c>
      <c r="B165" s="1" t="s">
        <v>13902</v>
      </c>
      <c r="C165" s="1" t="s">
        <v>14</v>
      </c>
      <c r="D165" s="1"/>
      <c r="E165" s="1"/>
      <c r="F165" s="9"/>
    </row>
    <row r="166" spans="1:6" x14ac:dyDescent="0.25">
      <c r="A166" s="8" t="s">
        <v>13903</v>
      </c>
      <c r="B166" s="1" t="s">
        <v>13904</v>
      </c>
      <c r="C166" s="1" t="s">
        <v>27</v>
      </c>
      <c r="D166" s="1"/>
      <c r="E166" s="1"/>
      <c r="F166" s="9"/>
    </row>
    <row r="167" spans="1:6" x14ac:dyDescent="0.25">
      <c r="A167" s="8" t="s">
        <v>13905</v>
      </c>
      <c r="B167" s="1" t="s">
        <v>13906</v>
      </c>
      <c r="C167" s="1" t="s">
        <v>27</v>
      </c>
      <c r="D167" s="1"/>
      <c r="E167" s="1"/>
      <c r="F167" s="9"/>
    </row>
    <row r="168" spans="1:6" x14ac:dyDescent="0.25">
      <c r="A168" s="8" t="s">
        <v>13907</v>
      </c>
      <c r="B168" s="1" t="s">
        <v>13908</v>
      </c>
      <c r="C168" s="1" t="s">
        <v>27</v>
      </c>
      <c r="D168" s="1"/>
      <c r="E168" s="1"/>
      <c r="F168" s="9"/>
    </row>
    <row r="169" spans="1:6" x14ac:dyDescent="0.25">
      <c r="A169" s="8" t="s">
        <v>13909</v>
      </c>
      <c r="B169" s="1" t="s">
        <v>13910</v>
      </c>
      <c r="C169" s="1" t="s">
        <v>7</v>
      </c>
      <c r="D169" s="1"/>
      <c r="E169" s="1"/>
      <c r="F169" s="9"/>
    </row>
    <row r="170" spans="1:6" x14ac:dyDescent="0.25">
      <c r="A170" s="8" t="s">
        <v>13911</v>
      </c>
      <c r="B170" s="1" t="s">
        <v>13912</v>
      </c>
      <c r="C170" s="1" t="s">
        <v>4</v>
      </c>
      <c r="D170" s="1"/>
      <c r="E170" s="1"/>
      <c r="F170" s="9"/>
    </row>
    <row r="171" spans="1:6" x14ac:dyDescent="0.25">
      <c r="A171" s="8" t="s">
        <v>13913</v>
      </c>
      <c r="B171" s="1" t="s">
        <v>13914</v>
      </c>
      <c r="C171" s="1" t="s">
        <v>4</v>
      </c>
      <c r="D171" s="1"/>
      <c r="E171" s="1"/>
      <c r="F171" s="9"/>
    </row>
    <row r="172" spans="1:6" x14ac:dyDescent="0.25">
      <c r="A172" s="8" t="s">
        <v>13915</v>
      </c>
      <c r="B172" s="1" t="s">
        <v>13916</v>
      </c>
      <c r="C172" s="1" t="s">
        <v>7</v>
      </c>
      <c r="D172" s="1"/>
      <c r="E172" s="1"/>
      <c r="F172" s="9"/>
    </row>
    <row r="173" spans="1:6" x14ac:dyDescent="0.25">
      <c r="A173" s="8" t="s">
        <v>13917</v>
      </c>
      <c r="B173" s="1" t="s">
        <v>13918</v>
      </c>
      <c r="C173" s="1" t="s">
        <v>7</v>
      </c>
      <c r="D173" s="1"/>
      <c r="E173" s="1"/>
      <c r="F173" s="9"/>
    </row>
    <row r="174" spans="1:6" x14ac:dyDescent="0.25">
      <c r="A174" s="8" t="s">
        <v>13919</v>
      </c>
      <c r="B174" s="1" t="s">
        <v>13920</v>
      </c>
      <c r="C174" s="1" t="s">
        <v>7</v>
      </c>
      <c r="D174" s="1"/>
      <c r="E174" s="1"/>
      <c r="F174" s="9"/>
    </row>
    <row r="175" spans="1:6" x14ac:dyDescent="0.25">
      <c r="A175" s="8" t="s">
        <v>13921</v>
      </c>
      <c r="B175" s="1" t="s">
        <v>13922</v>
      </c>
      <c r="C175" s="1" t="s">
        <v>7</v>
      </c>
      <c r="D175" s="1"/>
      <c r="E175" s="1"/>
      <c r="F175" s="9"/>
    </row>
    <row r="176" spans="1:6" x14ac:dyDescent="0.25">
      <c r="A176" s="8" t="s">
        <v>13923</v>
      </c>
      <c r="B176" s="1" t="s">
        <v>3136</v>
      </c>
      <c r="C176" s="1" t="s">
        <v>4</v>
      </c>
      <c r="D176" s="1"/>
      <c r="E176" s="1"/>
      <c r="F176" s="9"/>
    </row>
    <row r="177" spans="1:6" x14ac:dyDescent="0.25">
      <c r="A177" s="8" t="s">
        <v>13924</v>
      </c>
      <c r="B177" s="1" t="s">
        <v>3136</v>
      </c>
      <c r="C177" s="1" t="s">
        <v>1</v>
      </c>
      <c r="D177" s="1"/>
      <c r="E177" s="1"/>
      <c r="F177" s="9"/>
    </row>
    <row r="178" spans="1:6" x14ac:dyDescent="0.25">
      <c r="A178" s="8" t="s">
        <v>13925</v>
      </c>
      <c r="B178" s="1" t="s">
        <v>12664</v>
      </c>
      <c r="C178" s="1" t="s">
        <v>4</v>
      </c>
      <c r="D178" s="1"/>
      <c r="E178" s="1"/>
      <c r="F178" s="9"/>
    </row>
    <row r="179" spans="1:6" x14ac:dyDescent="0.25">
      <c r="A179" s="8" t="s">
        <v>13926</v>
      </c>
      <c r="B179" s="1" t="s">
        <v>3496</v>
      </c>
      <c r="C179" s="1" t="s">
        <v>4</v>
      </c>
      <c r="D179" s="1"/>
      <c r="E179" s="1"/>
      <c r="F179" s="9"/>
    </row>
    <row r="180" spans="1:6" x14ac:dyDescent="0.25">
      <c r="A180" s="8" t="s">
        <v>13927</v>
      </c>
      <c r="B180" s="1" t="s">
        <v>13928</v>
      </c>
      <c r="C180" s="1" t="s">
        <v>4</v>
      </c>
      <c r="D180" s="1"/>
      <c r="E180" s="1"/>
      <c r="F180" s="9"/>
    </row>
    <row r="181" spans="1:6" x14ac:dyDescent="0.25">
      <c r="A181" s="8" t="s">
        <v>13929</v>
      </c>
      <c r="B181" s="1" t="s">
        <v>12479</v>
      </c>
      <c r="C181" s="1" t="s">
        <v>1</v>
      </c>
      <c r="D181" s="1"/>
      <c r="E181" s="1"/>
      <c r="F181" s="9"/>
    </row>
    <row r="182" spans="1:6" x14ac:dyDescent="0.25">
      <c r="A182" s="8" t="s">
        <v>13930</v>
      </c>
      <c r="B182" s="1" t="s">
        <v>12481</v>
      </c>
      <c r="C182" s="1" t="s">
        <v>1</v>
      </c>
      <c r="D182" s="1"/>
      <c r="E182" s="1"/>
      <c r="F182" s="9"/>
    </row>
    <row r="183" spans="1:6" x14ac:dyDescent="0.25">
      <c r="A183" s="8" t="s">
        <v>13931</v>
      </c>
      <c r="B183" s="1" t="s">
        <v>12481</v>
      </c>
      <c r="C183" s="1" t="s">
        <v>1</v>
      </c>
      <c r="D183" s="1"/>
      <c r="E183" s="1"/>
      <c r="F183" s="9"/>
    </row>
    <row r="184" spans="1:6" x14ac:dyDescent="0.25">
      <c r="A184" s="8" t="s">
        <v>13932</v>
      </c>
      <c r="B184" s="1" t="s">
        <v>13933</v>
      </c>
      <c r="C184" s="1" t="s">
        <v>1</v>
      </c>
      <c r="D184" s="1"/>
      <c r="E184" s="1"/>
      <c r="F184" s="9"/>
    </row>
    <row r="185" spans="1:6" x14ac:dyDescent="0.25">
      <c r="A185" s="8" t="s">
        <v>13934</v>
      </c>
      <c r="B185" s="1" t="s">
        <v>12483</v>
      </c>
      <c r="C185" s="1" t="s">
        <v>1</v>
      </c>
      <c r="D185" s="1"/>
      <c r="E185" s="1"/>
      <c r="F185" s="9"/>
    </row>
    <row r="186" spans="1:6" x14ac:dyDescent="0.25">
      <c r="A186" s="8" t="s">
        <v>13935</v>
      </c>
      <c r="B186" s="1" t="s">
        <v>13936</v>
      </c>
      <c r="C186" s="1" t="s">
        <v>27</v>
      </c>
      <c r="D186" s="1"/>
      <c r="E186" s="1"/>
      <c r="F186" s="9"/>
    </row>
    <row r="187" spans="1:6" x14ac:dyDescent="0.25">
      <c r="A187" s="8" t="s">
        <v>13937</v>
      </c>
      <c r="B187" s="1" t="s">
        <v>13938</v>
      </c>
      <c r="C187" s="1" t="s">
        <v>4</v>
      </c>
      <c r="D187" s="1"/>
      <c r="E187" s="1"/>
      <c r="F187" s="9"/>
    </row>
    <row r="188" spans="1:6" x14ac:dyDescent="0.25">
      <c r="A188" s="8" t="s">
        <v>13939</v>
      </c>
      <c r="B188" s="1" t="s">
        <v>13940</v>
      </c>
      <c r="C188" s="1" t="s">
        <v>4</v>
      </c>
      <c r="D188" s="1"/>
      <c r="E188" s="1"/>
      <c r="F188" s="9"/>
    </row>
    <row r="189" spans="1:6" x14ac:dyDescent="0.25">
      <c r="A189" s="8" t="s">
        <v>13941</v>
      </c>
      <c r="B189" s="1" t="s">
        <v>13942</v>
      </c>
      <c r="C189" s="1" t="s">
        <v>1</v>
      </c>
      <c r="D189" s="1"/>
      <c r="E189" s="1"/>
      <c r="F189" s="9"/>
    </row>
    <row r="190" spans="1:6" x14ac:dyDescent="0.25">
      <c r="A190" s="8" t="s">
        <v>13943</v>
      </c>
      <c r="B190" s="1" t="s">
        <v>13944</v>
      </c>
      <c r="C190" s="1" t="s">
        <v>4</v>
      </c>
      <c r="D190" s="1"/>
      <c r="E190" s="1"/>
      <c r="F190" s="9"/>
    </row>
    <row r="191" spans="1:6" x14ac:dyDescent="0.25">
      <c r="A191" s="8" t="s">
        <v>13945</v>
      </c>
      <c r="B191" s="1" t="s">
        <v>3252</v>
      </c>
      <c r="C191" s="1" t="s">
        <v>4</v>
      </c>
      <c r="D191" s="1"/>
      <c r="E191" s="1"/>
      <c r="F191" s="9"/>
    </row>
    <row r="192" spans="1:6" x14ac:dyDescent="0.25">
      <c r="A192" s="8" t="s">
        <v>13946</v>
      </c>
      <c r="B192" s="1" t="s">
        <v>13947</v>
      </c>
      <c r="C192" s="1" t="s">
        <v>4</v>
      </c>
      <c r="D192" s="1"/>
      <c r="E192" s="1"/>
      <c r="F192" s="9"/>
    </row>
    <row r="193" spans="1:6" x14ac:dyDescent="0.25">
      <c r="A193" s="8" t="s">
        <v>13948</v>
      </c>
      <c r="B193" s="1" t="s">
        <v>13949</v>
      </c>
      <c r="C193" s="1" t="s">
        <v>14</v>
      </c>
      <c r="D193" s="1"/>
      <c r="E193" s="1"/>
      <c r="F193" s="9"/>
    </row>
    <row r="194" spans="1:6" x14ac:dyDescent="0.25">
      <c r="A194" s="8" t="s">
        <v>13950</v>
      </c>
      <c r="B194" s="1" t="s">
        <v>13951</v>
      </c>
      <c r="C194" s="1" t="s">
        <v>1</v>
      </c>
      <c r="D194" s="1"/>
      <c r="E194" s="1"/>
      <c r="F194" s="9"/>
    </row>
    <row r="195" spans="1:6" x14ac:dyDescent="0.25">
      <c r="A195" s="8" t="s">
        <v>13952</v>
      </c>
      <c r="B195" s="1" t="s">
        <v>13953</v>
      </c>
      <c r="C195" s="1" t="s">
        <v>1</v>
      </c>
      <c r="D195" s="1"/>
      <c r="E195" s="1"/>
      <c r="F195" s="9"/>
    </row>
    <row r="196" spans="1:6" x14ac:dyDescent="0.25">
      <c r="A196" s="8" t="s">
        <v>13954</v>
      </c>
      <c r="B196" s="1" t="s">
        <v>13955</v>
      </c>
      <c r="C196" s="1" t="s">
        <v>7</v>
      </c>
      <c r="D196" s="1"/>
      <c r="E196" s="1"/>
      <c r="F196" s="9"/>
    </row>
    <row r="197" spans="1:6" x14ac:dyDescent="0.25">
      <c r="A197" s="8" t="s">
        <v>13956</v>
      </c>
      <c r="B197" s="1" t="s">
        <v>13957</v>
      </c>
      <c r="C197" s="1" t="s">
        <v>7</v>
      </c>
      <c r="D197" s="1"/>
      <c r="E197" s="1"/>
      <c r="F197" s="9"/>
    </row>
    <row r="198" spans="1:6" x14ac:dyDescent="0.25">
      <c r="A198" s="8" t="s">
        <v>13958</v>
      </c>
      <c r="B198" s="1" t="s">
        <v>4519</v>
      </c>
      <c r="C198" s="1" t="s">
        <v>1</v>
      </c>
      <c r="D198" s="1"/>
      <c r="E198" s="1"/>
      <c r="F198" s="9"/>
    </row>
    <row r="199" spans="1:6" x14ac:dyDescent="0.25">
      <c r="A199" s="8" t="s">
        <v>13959</v>
      </c>
      <c r="B199" s="1" t="s">
        <v>13960</v>
      </c>
      <c r="C199" s="1" t="s">
        <v>1</v>
      </c>
      <c r="D199" s="1"/>
      <c r="E199" s="1"/>
      <c r="F199" s="9"/>
    </row>
    <row r="200" spans="1:6" x14ac:dyDescent="0.25">
      <c r="A200" s="8" t="s">
        <v>13961</v>
      </c>
      <c r="B200" s="1" t="s">
        <v>13962</v>
      </c>
      <c r="C200" s="1" t="s">
        <v>1</v>
      </c>
      <c r="D200" s="1"/>
      <c r="E200" s="1"/>
      <c r="F200" s="9"/>
    </row>
    <row r="201" spans="1:6" x14ac:dyDescent="0.25">
      <c r="A201" s="8" t="s">
        <v>13963</v>
      </c>
      <c r="B201" s="1" t="s">
        <v>13024</v>
      </c>
      <c r="C201" s="1" t="s">
        <v>7</v>
      </c>
      <c r="D201" s="1"/>
      <c r="E201" s="1"/>
      <c r="F201" s="9"/>
    </row>
    <row r="202" spans="1:6" x14ac:dyDescent="0.25">
      <c r="A202" s="8" t="s">
        <v>13964</v>
      </c>
      <c r="B202" s="1" t="s">
        <v>13965</v>
      </c>
      <c r="C202" s="1" t="s">
        <v>7</v>
      </c>
      <c r="D202" s="1"/>
      <c r="E202" s="1"/>
      <c r="F202" s="9"/>
    </row>
    <row r="203" spans="1:6" x14ac:dyDescent="0.25">
      <c r="A203" s="8" t="s">
        <v>13966</v>
      </c>
      <c r="B203" s="1" t="s">
        <v>13967</v>
      </c>
      <c r="C203" s="1" t="s">
        <v>7</v>
      </c>
      <c r="D203" s="1"/>
      <c r="E203" s="1"/>
      <c r="F203" s="9"/>
    </row>
    <row r="204" spans="1:6" x14ac:dyDescent="0.25">
      <c r="A204" s="8" t="s">
        <v>13968</v>
      </c>
      <c r="B204" s="1" t="s">
        <v>13969</v>
      </c>
      <c r="C204" s="1" t="s">
        <v>7</v>
      </c>
      <c r="D204" s="1"/>
      <c r="E204" s="1"/>
      <c r="F204" s="9"/>
    </row>
    <row r="205" spans="1:6" x14ac:dyDescent="0.25">
      <c r="A205" s="8" t="s">
        <v>13970</v>
      </c>
      <c r="B205" s="1" t="s">
        <v>13971</v>
      </c>
      <c r="C205" s="1" t="s">
        <v>1</v>
      </c>
      <c r="D205" s="1"/>
      <c r="E205" s="1"/>
      <c r="F205" s="9"/>
    </row>
    <row r="206" spans="1:6" x14ac:dyDescent="0.25">
      <c r="A206" s="8" t="s">
        <v>13972</v>
      </c>
      <c r="B206" s="1" t="s">
        <v>13973</v>
      </c>
      <c r="C206" s="1" t="s">
        <v>4</v>
      </c>
      <c r="D206" s="1"/>
      <c r="E206" s="1"/>
      <c r="F206" s="9"/>
    </row>
    <row r="207" spans="1:6" x14ac:dyDescent="0.25">
      <c r="A207" s="8" t="s">
        <v>13974</v>
      </c>
      <c r="B207" s="1" t="s">
        <v>13975</v>
      </c>
      <c r="C207" s="1" t="s">
        <v>4</v>
      </c>
      <c r="D207" s="1"/>
      <c r="E207" s="1"/>
      <c r="F207" s="9"/>
    </row>
    <row r="208" spans="1:6" x14ac:dyDescent="0.25">
      <c r="A208" s="8" t="s">
        <v>13976</v>
      </c>
      <c r="B208" s="1" t="s">
        <v>13977</v>
      </c>
      <c r="C208" s="1" t="s">
        <v>4</v>
      </c>
      <c r="D208" s="1"/>
      <c r="E208" s="1"/>
      <c r="F208" s="9"/>
    </row>
    <row r="209" spans="1:6" x14ac:dyDescent="0.25">
      <c r="A209" s="8" t="s">
        <v>13978</v>
      </c>
      <c r="B209" s="1" t="s">
        <v>13979</v>
      </c>
      <c r="C209" s="1" t="s">
        <v>4</v>
      </c>
      <c r="D209" s="1"/>
      <c r="E209" s="1"/>
      <c r="F209" s="9"/>
    </row>
    <row r="210" spans="1:6" x14ac:dyDescent="0.25">
      <c r="A210" s="8" t="s">
        <v>13980</v>
      </c>
      <c r="B210" s="1" t="s">
        <v>13981</v>
      </c>
      <c r="C210" s="1" t="s">
        <v>14</v>
      </c>
      <c r="D210" s="1"/>
      <c r="E210" s="1"/>
      <c r="F210" s="9"/>
    </row>
    <row r="211" spans="1:6" x14ac:dyDescent="0.25">
      <c r="A211" s="8" t="s">
        <v>13982</v>
      </c>
      <c r="B211" s="1" t="s">
        <v>13983</v>
      </c>
      <c r="C211" s="1" t="s">
        <v>14</v>
      </c>
      <c r="D211" s="1"/>
      <c r="E211" s="1"/>
      <c r="F211" s="9"/>
    </row>
    <row r="212" spans="1:6" x14ac:dyDescent="0.25">
      <c r="A212" s="8" t="s">
        <v>13984</v>
      </c>
      <c r="B212" s="1" t="s">
        <v>13985</v>
      </c>
      <c r="C212" s="1" t="s">
        <v>4</v>
      </c>
      <c r="D212" s="1"/>
      <c r="E212" s="1"/>
      <c r="F212" s="9"/>
    </row>
    <row r="213" spans="1:6" x14ac:dyDescent="0.25">
      <c r="A213" s="8" t="s">
        <v>13986</v>
      </c>
      <c r="B213" s="1" t="s">
        <v>12485</v>
      </c>
      <c r="C213" s="1" t="s">
        <v>7</v>
      </c>
      <c r="D213" s="1"/>
      <c r="E213" s="1"/>
      <c r="F213" s="9"/>
    </row>
    <row r="214" spans="1:6" x14ac:dyDescent="0.25">
      <c r="A214" s="8" t="s">
        <v>13987</v>
      </c>
      <c r="B214" s="1" t="s">
        <v>12491</v>
      </c>
      <c r="C214" s="1" t="s">
        <v>7</v>
      </c>
      <c r="D214" s="1"/>
      <c r="E214" s="1"/>
      <c r="F214" s="9"/>
    </row>
    <row r="215" spans="1:6" x14ac:dyDescent="0.25">
      <c r="A215" s="8" t="s">
        <v>13988</v>
      </c>
      <c r="B215" s="1" t="s">
        <v>12849</v>
      </c>
      <c r="C215" s="1" t="s">
        <v>27</v>
      </c>
      <c r="D215" s="1"/>
      <c r="E215" s="1"/>
      <c r="F215" s="9"/>
    </row>
    <row r="216" spans="1:6" x14ac:dyDescent="0.25">
      <c r="A216" s="8" t="s">
        <v>13989</v>
      </c>
      <c r="B216" s="1" t="s">
        <v>12851</v>
      </c>
      <c r="C216" s="1" t="s">
        <v>1</v>
      </c>
      <c r="D216" s="1"/>
      <c r="E216" s="1"/>
      <c r="F216" s="9"/>
    </row>
    <row r="217" spans="1:6" x14ac:dyDescent="0.25">
      <c r="A217" s="8" t="s">
        <v>13990</v>
      </c>
      <c r="B217" s="1" t="s">
        <v>13991</v>
      </c>
      <c r="C217" s="1" t="s">
        <v>7</v>
      </c>
      <c r="D217" s="1"/>
      <c r="E217" s="1"/>
      <c r="F217" s="9"/>
    </row>
    <row r="218" spans="1:6" x14ac:dyDescent="0.25">
      <c r="A218" s="8" t="s">
        <v>13992</v>
      </c>
      <c r="B218" s="1" t="s">
        <v>13993</v>
      </c>
      <c r="C218" s="1" t="s">
        <v>14</v>
      </c>
      <c r="D218" s="1"/>
      <c r="E218" s="1"/>
      <c r="F218" s="9"/>
    </row>
    <row r="219" spans="1:6" x14ac:dyDescent="0.25">
      <c r="A219" s="8" t="s">
        <v>13994</v>
      </c>
      <c r="B219" s="1" t="s">
        <v>3592</v>
      </c>
      <c r="C219" s="1" t="s">
        <v>4</v>
      </c>
      <c r="D219" s="1"/>
      <c r="E219" s="1"/>
      <c r="F219" s="9"/>
    </row>
    <row r="220" spans="1:6" x14ac:dyDescent="0.25">
      <c r="A220" s="8" t="s">
        <v>13995</v>
      </c>
      <c r="B220" s="1" t="s">
        <v>13996</v>
      </c>
      <c r="C220" s="1" t="s">
        <v>7</v>
      </c>
      <c r="D220" s="1"/>
      <c r="E220" s="1"/>
      <c r="F220" s="9"/>
    </row>
    <row r="221" spans="1:6" x14ac:dyDescent="0.25">
      <c r="A221" s="8" t="s">
        <v>13997</v>
      </c>
      <c r="B221" s="1" t="s">
        <v>13998</v>
      </c>
      <c r="C221" s="1" t="s">
        <v>4</v>
      </c>
      <c r="D221" s="1"/>
      <c r="E221" s="1"/>
      <c r="F221" s="9"/>
    </row>
    <row r="222" spans="1:6" x14ac:dyDescent="0.25">
      <c r="A222" s="8" t="s">
        <v>13999</v>
      </c>
      <c r="B222" s="1" t="s">
        <v>14000</v>
      </c>
      <c r="C222" s="1" t="s">
        <v>7</v>
      </c>
      <c r="D222" s="1"/>
      <c r="E222" s="1"/>
      <c r="F222" s="9"/>
    </row>
    <row r="223" spans="1:6" x14ac:dyDescent="0.25">
      <c r="A223" s="8" t="s">
        <v>14001</v>
      </c>
      <c r="B223" s="1" t="s">
        <v>14002</v>
      </c>
      <c r="C223" s="1" t="s">
        <v>7</v>
      </c>
      <c r="D223" s="1"/>
      <c r="E223" s="1"/>
      <c r="F223" s="9"/>
    </row>
    <row r="224" spans="1:6" x14ac:dyDescent="0.25">
      <c r="A224" s="8" t="s">
        <v>14003</v>
      </c>
      <c r="B224" s="1" t="s">
        <v>14004</v>
      </c>
      <c r="C224" s="1" t="s">
        <v>7</v>
      </c>
      <c r="D224" s="1"/>
      <c r="E224" s="1"/>
      <c r="F224" s="9"/>
    </row>
    <row r="225" spans="1:6" x14ac:dyDescent="0.25">
      <c r="A225" s="8" t="s">
        <v>14005</v>
      </c>
      <c r="B225" s="1" t="s">
        <v>14006</v>
      </c>
      <c r="C225" s="1" t="s">
        <v>7</v>
      </c>
      <c r="D225" s="1"/>
      <c r="E225" s="1"/>
      <c r="F225" s="9"/>
    </row>
    <row r="226" spans="1:6" x14ac:dyDescent="0.25">
      <c r="A226" s="8" t="s">
        <v>14007</v>
      </c>
      <c r="B226" s="1" t="s">
        <v>12801</v>
      </c>
      <c r="C226" s="1" t="s">
        <v>1</v>
      </c>
      <c r="D226" s="1"/>
      <c r="E226" s="1"/>
      <c r="F226" s="9"/>
    </row>
    <row r="227" spans="1:6" x14ac:dyDescent="0.25">
      <c r="A227" s="8" t="s">
        <v>14008</v>
      </c>
      <c r="B227" s="1" t="s">
        <v>3840</v>
      </c>
      <c r="C227" s="1" t="s">
        <v>7</v>
      </c>
      <c r="D227" s="1"/>
      <c r="E227" s="1"/>
      <c r="F227" s="9"/>
    </row>
    <row r="228" spans="1:6" x14ac:dyDescent="0.25">
      <c r="A228" s="8" t="s">
        <v>14009</v>
      </c>
      <c r="B228" s="1" t="s">
        <v>14010</v>
      </c>
      <c r="C228" s="1" t="s">
        <v>7</v>
      </c>
      <c r="D228" s="1"/>
      <c r="E228" s="1"/>
      <c r="F228" s="9"/>
    </row>
    <row r="229" spans="1:6" x14ac:dyDescent="0.25">
      <c r="A229" s="8" t="s">
        <v>14011</v>
      </c>
      <c r="B229" s="1" t="s">
        <v>14012</v>
      </c>
      <c r="C229" s="1" t="s">
        <v>7</v>
      </c>
      <c r="D229" s="1"/>
      <c r="E229" s="1"/>
      <c r="F229" s="9"/>
    </row>
    <row r="230" spans="1:6" x14ac:dyDescent="0.25">
      <c r="A230" s="8" t="s">
        <v>14013</v>
      </c>
      <c r="B230" s="1" t="s">
        <v>14014</v>
      </c>
      <c r="C230" s="1" t="s">
        <v>7</v>
      </c>
      <c r="D230" s="1"/>
      <c r="E230" s="1"/>
      <c r="F230" s="9"/>
    </row>
    <row r="231" spans="1:6" x14ac:dyDescent="0.25">
      <c r="A231" s="8" t="s">
        <v>14015</v>
      </c>
      <c r="B231" s="1" t="s">
        <v>14016</v>
      </c>
      <c r="C231" s="1" t="s">
        <v>7</v>
      </c>
      <c r="D231" s="1"/>
      <c r="E231" s="1"/>
      <c r="F231" s="9"/>
    </row>
    <row r="232" spans="1:6" x14ac:dyDescent="0.25">
      <c r="A232" s="8" t="s">
        <v>14017</v>
      </c>
      <c r="B232" s="1" t="s">
        <v>14018</v>
      </c>
      <c r="C232" s="1" t="s">
        <v>7</v>
      </c>
      <c r="D232" s="1"/>
      <c r="E232" s="1"/>
      <c r="F232" s="9"/>
    </row>
    <row r="233" spans="1:6" x14ac:dyDescent="0.25">
      <c r="A233" s="8" t="s">
        <v>14019</v>
      </c>
      <c r="B233" s="1" t="s">
        <v>14020</v>
      </c>
      <c r="C233" s="1" t="s">
        <v>7</v>
      </c>
      <c r="D233" s="1"/>
      <c r="E233" s="1"/>
      <c r="F233" s="9"/>
    </row>
    <row r="234" spans="1:6" x14ac:dyDescent="0.25">
      <c r="A234" s="8" t="s">
        <v>14021</v>
      </c>
      <c r="B234" s="1" t="s">
        <v>14022</v>
      </c>
      <c r="C234" s="1" t="s">
        <v>1</v>
      </c>
      <c r="D234" s="1"/>
      <c r="E234" s="1"/>
      <c r="F234" s="9"/>
    </row>
    <row r="235" spans="1:6" x14ac:dyDescent="0.25">
      <c r="A235" s="8" t="s">
        <v>14023</v>
      </c>
      <c r="B235" s="1" t="s">
        <v>14024</v>
      </c>
      <c r="C235" s="1" t="s">
        <v>14</v>
      </c>
      <c r="D235" s="1"/>
      <c r="E235" s="1"/>
      <c r="F235" s="9"/>
    </row>
    <row r="236" spans="1:6" x14ac:dyDescent="0.25">
      <c r="A236" s="8" t="s">
        <v>14025</v>
      </c>
      <c r="B236" s="1" t="s">
        <v>14026</v>
      </c>
      <c r="C236" s="1" t="s">
        <v>4</v>
      </c>
      <c r="D236" s="1"/>
      <c r="E236" s="1"/>
      <c r="F236" s="9"/>
    </row>
    <row r="237" spans="1:6" x14ac:dyDescent="0.25">
      <c r="A237" s="8" t="s">
        <v>14027</v>
      </c>
      <c r="B237" s="1" t="s">
        <v>14028</v>
      </c>
      <c r="C237" s="1" t="s">
        <v>1</v>
      </c>
      <c r="D237" s="1"/>
      <c r="E237" s="1"/>
      <c r="F237" s="9"/>
    </row>
    <row r="238" spans="1:6" x14ac:dyDescent="0.25">
      <c r="A238" s="8" t="s">
        <v>14029</v>
      </c>
      <c r="B238" s="1" t="s">
        <v>14030</v>
      </c>
      <c r="C238" s="1" t="s">
        <v>1</v>
      </c>
      <c r="D238" s="1"/>
      <c r="E238" s="1"/>
      <c r="F238" s="9"/>
    </row>
    <row r="239" spans="1:6" x14ac:dyDescent="0.25">
      <c r="A239" s="8" t="s">
        <v>14031</v>
      </c>
      <c r="B239" s="1" t="s">
        <v>14032</v>
      </c>
      <c r="C239" s="1" t="s">
        <v>1</v>
      </c>
      <c r="D239" s="1"/>
      <c r="E239" s="1"/>
      <c r="F239" s="9"/>
    </row>
    <row r="240" spans="1:6" x14ac:dyDescent="0.25">
      <c r="A240" s="8" t="s">
        <v>14033</v>
      </c>
      <c r="B240" s="1" t="s">
        <v>14034</v>
      </c>
      <c r="C240" s="1" t="s">
        <v>1</v>
      </c>
      <c r="D240" s="1"/>
      <c r="E240" s="1"/>
      <c r="F240" s="9"/>
    </row>
    <row r="241" spans="1:6" x14ac:dyDescent="0.25">
      <c r="A241" s="8" t="s">
        <v>14035</v>
      </c>
      <c r="B241" s="1" t="s">
        <v>14036</v>
      </c>
      <c r="C241" s="1" t="s">
        <v>1</v>
      </c>
      <c r="D241" s="1"/>
      <c r="E241" s="1"/>
      <c r="F241" s="9"/>
    </row>
    <row r="242" spans="1:6" x14ac:dyDescent="0.25">
      <c r="A242" s="8" t="s">
        <v>14037</v>
      </c>
      <c r="B242" s="1" t="s">
        <v>14038</v>
      </c>
      <c r="C242" s="1" t="s">
        <v>14</v>
      </c>
      <c r="D242" s="1"/>
      <c r="E242" s="1"/>
      <c r="F242" s="9"/>
    </row>
    <row r="243" spans="1:6" x14ac:dyDescent="0.25">
      <c r="A243" s="8" t="s">
        <v>14039</v>
      </c>
      <c r="B243" s="1" t="s">
        <v>14040</v>
      </c>
      <c r="C243" s="1" t="s">
        <v>1</v>
      </c>
      <c r="D243" s="1"/>
      <c r="E243" s="1"/>
      <c r="F243" s="9"/>
    </row>
    <row r="244" spans="1:6" x14ac:dyDescent="0.25">
      <c r="A244" s="8" t="s">
        <v>14041</v>
      </c>
      <c r="B244" s="1" t="s">
        <v>14042</v>
      </c>
      <c r="C244" s="1" t="s">
        <v>4</v>
      </c>
      <c r="D244" s="1"/>
      <c r="E244" s="1"/>
      <c r="F244" s="9"/>
    </row>
    <row r="245" spans="1:6" x14ac:dyDescent="0.25">
      <c r="A245" s="8" t="s">
        <v>14043</v>
      </c>
      <c r="B245" s="1" t="s">
        <v>14044</v>
      </c>
      <c r="C245" s="1" t="s">
        <v>1</v>
      </c>
      <c r="D245" s="1"/>
      <c r="E245" s="1"/>
      <c r="F245" s="9"/>
    </row>
    <row r="246" spans="1:6" x14ac:dyDescent="0.25">
      <c r="A246" s="8" t="s">
        <v>14045</v>
      </c>
      <c r="B246" s="1" t="s">
        <v>14046</v>
      </c>
      <c r="C246" s="1" t="s">
        <v>4</v>
      </c>
      <c r="D246" s="1"/>
      <c r="E246" s="1"/>
      <c r="F246" s="9"/>
    </row>
    <row r="247" spans="1:6" x14ac:dyDescent="0.25">
      <c r="A247" s="8" t="s">
        <v>14047</v>
      </c>
      <c r="B247" s="1" t="s">
        <v>14048</v>
      </c>
      <c r="C247" s="1" t="s">
        <v>4</v>
      </c>
      <c r="D247" s="1"/>
      <c r="E247" s="1"/>
      <c r="F247" s="9"/>
    </row>
    <row r="248" spans="1:6" x14ac:dyDescent="0.25">
      <c r="A248" s="8" t="s">
        <v>14049</v>
      </c>
      <c r="B248" s="1" t="s">
        <v>14050</v>
      </c>
      <c r="C248" s="1" t="s">
        <v>4</v>
      </c>
      <c r="D248" s="1"/>
      <c r="E248" s="1"/>
      <c r="F248" s="9"/>
    </row>
    <row r="249" spans="1:6" x14ac:dyDescent="0.25">
      <c r="A249" s="8" t="s">
        <v>14051</v>
      </c>
      <c r="B249" s="1" t="s">
        <v>14052</v>
      </c>
      <c r="C249" s="1" t="s">
        <v>4</v>
      </c>
      <c r="D249" s="1"/>
      <c r="E249" s="1"/>
      <c r="F249" s="9"/>
    </row>
    <row r="250" spans="1:6" x14ac:dyDescent="0.25">
      <c r="A250" s="8" t="s">
        <v>14053</v>
      </c>
      <c r="B250" s="1" t="s">
        <v>14054</v>
      </c>
      <c r="C250" s="1" t="s">
        <v>7</v>
      </c>
      <c r="D250" s="1"/>
      <c r="E250" s="1"/>
      <c r="F250" s="9"/>
    </row>
    <row r="251" spans="1:6" x14ac:dyDescent="0.25">
      <c r="A251" s="8" t="s">
        <v>14055</v>
      </c>
      <c r="B251" s="1" t="s">
        <v>14056</v>
      </c>
      <c r="C251" s="1" t="s">
        <v>4</v>
      </c>
      <c r="D251" s="1"/>
      <c r="E251" s="1"/>
      <c r="F251" s="9"/>
    </row>
    <row r="252" spans="1:6" x14ac:dyDescent="0.25">
      <c r="A252" s="8" t="s">
        <v>14057</v>
      </c>
      <c r="B252" s="1" t="s">
        <v>14058</v>
      </c>
      <c r="C252" s="1" t="s">
        <v>1</v>
      </c>
      <c r="D252" s="1"/>
      <c r="E252" s="1"/>
      <c r="F252" s="9"/>
    </row>
    <row r="253" spans="1:6" x14ac:dyDescent="0.25">
      <c r="A253" s="8" t="s">
        <v>14059</v>
      </c>
      <c r="B253" s="1" t="s">
        <v>14060</v>
      </c>
      <c r="C253" s="1" t="s">
        <v>4</v>
      </c>
      <c r="D253" s="1"/>
      <c r="E253" s="1"/>
      <c r="F253" s="9"/>
    </row>
    <row r="254" spans="1:6" x14ac:dyDescent="0.25">
      <c r="A254" s="8" t="s">
        <v>14061</v>
      </c>
      <c r="B254" s="1" t="s">
        <v>14062</v>
      </c>
      <c r="C254" s="1" t="s">
        <v>14</v>
      </c>
      <c r="D254" s="1"/>
      <c r="E254" s="1"/>
      <c r="F254" s="9"/>
    </row>
    <row r="255" spans="1:6" x14ac:dyDescent="0.25">
      <c r="A255" s="8" t="s">
        <v>14063</v>
      </c>
      <c r="B255" s="1" t="s">
        <v>14064</v>
      </c>
      <c r="C255" s="1" t="s">
        <v>27</v>
      </c>
      <c r="D255" s="1"/>
      <c r="E255" s="1"/>
      <c r="F255" s="9"/>
    </row>
    <row r="256" spans="1:6" x14ac:dyDescent="0.25">
      <c r="A256" s="8" t="s">
        <v>14065</v>
      </c>
      <c r="B256" s="1" t="s">
        <v>14066</v>
      </c>
      <c r="C256" s="1" t="s">
        <v>27</v>
      </c>
      <c r="D256" s="1"/>
      <c r="E256" s="1"/>
      <c r="F256" s="9"/>
    </row>
    <row r="257" spans="1:6" x14ac:dyDescent="0.25">
      <c r="A257" s="8" t="s">
        <v>14067</v>
      </c>
      <c r="B257" s="1" t="s">
        <v>14068</v>
      </c>
      <c r="C257" s="1" t="s">
        <v>7</v>
      </c>
      <c r="D257" s="1"/>
      <c r="E257" s="1"/>
      <c r="F257" s="9"/>
    </row>
    <row r="258" spans="1:6" x14ac:dyDescent="0.25">
      <c r="A258" s="8" t="s">
        <v>14069</v>
      </c>
      <c r="B258" s="1" t="s">
        <v>14070</v>
      </c>
      <c r="C258" s="1" t="s">
        <v>27</v>
      </c>
      <c r="D258" s="1"/>
      <c r="E258" s="1"/>
      <c r="F258" s="9"/>
    </row>
    <row r="259" spans="1:6" x14ac:dyDescent="0.25">
      <c r="A259" s="8" t="s">
        <v>14071</v>
      </c>
      <c r="B259" s="1" t="s">
        <v>14072</v>
      </c>
      <c r="C259" s="1" t="s">
        <v>7</v>
      </c>
      <c r="D259" s="1"/>
      <c r="E259" s="1"/>
      <c r="F259" s="9"/>
    </row>
    <row r="260" spans="1:6" x14ac:dyDescent="0.25">
      <c r="A260" s="8" t="s">
        <v>14073</v>
      </c>
      <c r="B260" s="1" t="s">
        <v>14074</v>
      </c>
      <c r="C260" s="1" t="s">
        <v>7</v>
      </c>
      <c r="D260" s="1"/>
      <c r="E260" s="1"/>
      <c r="F260" s="9"/>
    </row>
    <row r="261" spans="1:6" x14ac:dyDescent="0.25">
      <c r="A261" s="8" t="s">
        <v>14075</v>
      </c>
      <c r="B261" s="1" t="s">
        <v>12642</v>
      </c>
      <c r="C261" s="1" t="s">
        <v>7</v>
      </c>
      <c r="D261" s="1"/>
      <c r="E261" s="1"/>
      <c r="F261" s="9"/>
    </row>
    <row r="262" spans="1:6" x14ac:dyDescent="0.25">
      <c r="A262" s="8" t="s">
        <v>14076</v>
      </c>
      <c r="B262" s="1" t="s">
        <v>12755</v>
      </c>
      <c r="C262" s="1" t="s">
        <v>7</v>
      </c>
      <c r="D262" s="1"/>
      <c r="E262" s="1"/>
      <c r="F262" s="9"/>
    </row>
    <row r="263" spans="1:6" x14ac:dyDescent="0.25">
      <c r="A263" s="8" t="s">
        <v>14077</v>
      </c>
      <c r="B263" s="1" t="s">
        <v>14078</v>
      </c>
      <c r="C263" s="1" t="s">
        <v>7</v>
      </c>
      <c r="D263" s="1"/>
      <c r="E263" s="1"/>
      <c r="F263" s="9"/>
    </row>
    <row r="264" spans="1:6" x14ac:dyDescent="0.25">
      <c r="A264" s="8" t="s">
        <v>14079</v>
      </c>
      <c r="B264" s="1" t="s">
        <v>14080</v>
      </c>
      <c r="C264" s="1" t="s">
        <v>27</v>
      </c>
      <c r="D264" s="1"/>
      <c r="E264" s="1"/>
      <c r="F264" s="9"/>
    </row>
    <row r="265" spans="1:6" x14ac:dyDescent="0.25">
      <c r="A265" s="8" t="s">
        <v>14081</v>
      </c>
      <c r="B265" s="1" t="s">
        <v>14082</v>
      </c>
      <c r="C265" s="1" t="s">
        <v>7</v>
      </c>
      <c r="D265" s="1"/>
      <c r="E265" s="1"/>
      <c r="F265" s="9"/>
    </row>
    <row r="266" spans="1:6" x14ac:dyDescent="0.25">
      <c r="A266" s="8" t="s">
        <v>14083</v>
      </c>
      <c r="B266" s="1" t="s">
        <v>14084</v>
      </c>
      <c r="C266" s="1" t="s">
        <v>4</v>
      </c>
      <c r="D266" s="1"/>
      <c r="E266" s="1"/>
      <c r="F266" s="9"/>
    </row>
    <row r="267" spans="1:6" ht="15.75" thickBot="1" x14ac:dyDescent="0.3">
      <c r="A267" s="10" t="s">
        <v>14085</v>
      </c>
      <c r="B267" s="11" t="s">
        <v>14086</v>
      </c>
      <c r="C267" s="11" t="s">
        <v>1</v>
      </c>
      <c r="D267" s="11"/>
      <c r="E267" s="11"/>
      <c r="F267" s="12"/>
    </row>
    <row r="268" spans="1:6" x14ac:dyDescent="0.25">
      <c r="A268" s="13" t="s">
        <v>14087</v>
      </c>
      <c r="B268" s="2" t="s">
        <v>14088</v>
      </c>
      <c r="C268" s="2" t="s">
        <v>14</v>
      </c>
      <c r="D268" s="2" t="s">
        <v>10649</v>
      </c>
      <c r="E268" s="2"/>
      <c r="F268" s="14"/>
    </row>
    <row r="269" spans="1:6" x14ac:dyDescent="0.25">
      <c r="A269" s="8" t="s">
        <v>14089</v>
      </c>
      <c r="B269" s="1" t="s">
        <v>2984</v>
      </c>
      <c r="C269" s="1" t="s">
        <v>7</v>
      </c>
      <c r="D269" s="1"/>
      <c r="E269" s="1"/>
      <c r="F269" s="9"/>
    </row>
    <row r="270" spans="1:6" x14ac:dyDescent="0.25">
      <c r="A270" s="8" t="s">
        <v>14090</v>
      </c>
      <c r="B270" s="1" t="s">
        <v>2986</v>
      </c>
      <c r="C270" s="1" t="s">
        <v>7</v>
      </c>
      <c r="D270" s="1"/>
      <c r="E270" s="1"/>
      <c r="F270" s="9"/>
    </row>
    <row r="271" spans="1:6" x14ac:dyDescent="0.25">
      <c r="A271" s="8" t="s">
        <v>14091</v>
      </c>
      <c r="B271" s="1" t="s">
        <v>2990</v>
      </c>
      <c r="C271" s="1" t="s">
        <v>7</v>
      </c>
      <c r="D271" s="1"/>
      <c r="E271" s="1"/>
      <c r="F271" s="9"/>
    </row>
    <row r="272" spans="1:6" x14ac:dyDescent="0.25">
      <c r="A272" s="8" t="s">
        <v>14092</v>
      </c>
      <c r="B272" s="1" t="s">
        <v>3600</v>
      </c>
      <c r="C272" s="1" t="s">
        <v>7</v>
      </c>
      <c r="D272" s="1"/>
      <c r="E272" s="1"/>
      <c r="F272" s="9"/>
    </row>
    <row r="273" spans="1:6" x14ac:dyDescent="0.25">
      <c r="A273" s="8" t="s">
        <v>14093</v>
      </c>
      <c r="B273" s="1" t="s">
        <v>14094</v>
      </c>
      <c r="C273" s="1" t="s">
        <v>7</v>
      </c>
      <c r="D273" s="1"/>
      <c r="E273" s="1"/>
      <c r="F273" s="9"/>
    </row>
    <row r="274" spans="1:6" x14ac:dyDescent="0.25">
      <c r="A274" s="8" t="s">
        <v>14095</v>
      </c>
      <c r="B274" s="1" t="s">
        <v>14096</v>
      </c>
      <c r="C274" s="1" t="s">
        <v>7</v>
      </c>
      <c r="D274" s="1"/>
      <c r="E274" s="1"/>
      <c r="F274" s="9"/>
    </row>
    <row r="275" spans="1:6" x14ac:dyDescent="0.25">
      <c r="A275" s="8" t="s">
        <v>14097</v>
      </c>
      <c r="B275" s="1" t="s">
        <v>3852</v>
      </c>
      <c r="C275" s="1" t="s">
        <v>14</v>
      </c>
      <c r="D275" s="1"/>
      <c r="E275" s="1"/>
      <c r="F275" s="9"/>
    </row>
    <row r="276" spans="1:6" x14ac:dyDescent="0.25">
      <c r="A276" s="8" t="s">
        <v>14098</v>
      </c>
      <c r="B276" s="1" t="s">
        <v>14099</v>
      </c>
      <c r="C276" s="1" t="s">
        <v>7</v>
      </c>
      <c r="D276" s="1"/>
      <c r="E276" s="1"/>
      <c r="F276" s="9"/>
    </row>
    <row r="277" spans="1:6" x14ac:dyDescent="0.25">
      <c r="A277" s="8" t="s">
        <v>14100</v>
      </c>
      <c r="B277" s="1" t="s">
        <v>4151</v>
      </c>
      <c r="C277" s="1" t="s">
        <v>1</v>
      </c>
      <c r="D277" s="1"/>
      <c r="E277" s="1"/>
      <c r="F277" s="9"/>
    </row>
    <row r="278" spans="1:6" x14ac:dyDescent="0.25">
      <c r="A278" s="8" t="s">
        <v>14101</v>
      </c>
      <c r="B278" s="1" t="s">
        <v>4163</v>
      </c>
      <c r="C278" s="1" t="s">
        <v>1</v>
      </c>
      <c r="D278" s="1"/>
      <c r="E278" s="1"/>
      <c r="F278" s="9"/>
    </row>
    <row r="279" spans="1:6" x14ac:dyDescent="0.25">
      <c r="A279" s="8" t="s">
        <v>14102</v>
      </c>
      <c r="B279" s="1" t="s">
        <v>14103</v>
      </c>
      <c r="C279" s="1" t="s">
        <v>7</v>
      </c>
      <c r="D279" s="1"/>
      <c r="E279" s="1"/>
      <c r="F279" s="9"/>
    </row>
    <row r="280" spans="1:6" x14ac:dyDescent="0.25">
      <c r="A280" s="8" t="s">
        <v>14104</v>
      </c>
      <c r="B280" s="1" t="s">
        <v>13017</v>
      </c>
      <c r="C280" s="1" t="s">
        <v>7</v>
      </c>
      <c r="D280" s="1"/>
      <c r="E280" s="1"/>
      <c r="F280" s="9"/>
    </row>
    <row r="281" spans="1:6" x14ac:dyDescent="0.25">
      <c r="A281" s="8" t="s">
        <v>14105</v>
      </c>
      <c r="B281" s="1" t="s">
        <v>14106</v>
      </c>
      <c r="C281" s="1" t="s">
        <v>7</v>
      </c>
      <c r="D281" s="1"/>
      <c r="E281" s="1"/>
      <c r="F281" s="9"/>
    </row>
    <row r="282" spans="1:6" x14ac:dyDescent="0.25">
      <c r="A282" s="8" t="s">
        <v>14107</v>
      </c>
      <c r="B282" s="1" t="s">
        <v>14108</v>
      </c>
      <c r="C282" s="1" t="s">
        <v>27</v>
      </c>
      <c r="D282" s="1"/>
      <c r="E282" s="1"/>
      <c r="F282" s="9"/>
    </row>
    <row r="283" spans="1:6" x14ac:dyDescent="0.25">
      <c r="A283" s="8" t="s">
        <v>14109</v>
      </c>
      <c r="B283" s="1" t="s">
        <v>5916</v>
      </c>
      <c r="C283" s="1" t="s">
        <v>7</v>
      </c>
      <c r="D283" s="1"/>
      <c r="E283" s="1"/>
      <c r="F283" s="9"/>
    </row>
    <row r="284" spans="1:6" x14ac:dyDescent="0.25">
      <c r="A284" s="8" t="s">
        <v>14110</v>
      </c>
      <c r="B284" s="1" t="s">
        <v>12396</v>
      </c>
      <c r="C284" s="1" t="s">
        <v>27</v>
      </c>
      <c r="D284" s="1"/>
      <c r="E284" s="1"/>
      <c r="F284" s="9"/>
    </row>
    <row r="285" spans="1:6" x14ac:dyDescent="0.25">
      <c r="A285" s="8" t="s">
        <v>14111</v>
      </c>
      <c r="B285" s="1" t="s">
        <v>14112</v>
      </c>
      <c r="C285" s="1" t="s">
        <v>7</v>
      </c>
      <c r="D285" s="1"/>
      <c r="E285" s="1"/>
      <c r="F285" s="9"/>
    </row>
    <row r="286" spans="1:6" x14ac:dyDescent="0.25">
      <c r="A286" s="8" t="s">
        <v>14113</v>
      </c>
      <c r="B286" s="1" t="s">
        <v>14114</v>
      </c>
      <c r="C286" s="1" t="s">
        <v>7</v>
      </c>
      <c r="D286" s="1"/>
      <c r="E286" s="1"/>
      <c r="F286" s="9"/>
    </row>
    <row r="287" spans="1:6" x14ac:dyDescent="0.25">
      <c r="A287" s="8" t="s">
        <v>14115</v>
      </c>
      <c r="B287" s="1" t="s">
        <v>4595</v>
      </c>
      <c r="C287" s="1" t="s">
        <v>7</v>
      </c>
      <c r="D287" s="1"/>
      <c r="E287" s="1"/>
      <c r="F287" s="9"/>
    </row>
    <row r="288" spans="1:6" x14ac:dyDescent="0.25">
      <c r="A288" s="8" t="s">
        <v>14116</v>
      </c>
      <c r="B288" s="1" t="s">
        <v>5316</v>
      </c>
      <c r="C288" s="1" t="s">
        <v>7</v>
      </c>
      <c r="D288" s="1"/>
      <c r="E288" s="1"/>
      <c r="F288" s="9"/>
    </row>
    <row r="289" spans="1:6" x14ac:dyDescent="0.25">
      <c r="A289" s="8" t="s">
        <v>14117</v>
      </c>
      <c r="B289" s="1" t="s">
        <v>3184</v>
      </c>
      <c r="C289" s="1" t="s">
        <v>4</v>
      </c>
      <c r="D289" s="1"/>
      <c r="E289" s="1"/>
      <c r="F289" s="9"/>
    </row>
    <row r="290" spans="1:6" x14ac:dyDescent="0.25">
      <c r="A290" s="8" t="s">
        <v>14118</v>
      </c>
      <c r="B290" s="1" t="s">
        <v>14119</v>
      </c>
      <c r="C290" s="1" t="s">
        <v>7</v>
      </c>
      <c r="D290" s="1"/>
      <c r="E290" s="1"/>
      <c r="F290" s="9"/>
    </row>
    <row r="291" spans="1:6" x14ac:dyDescent="0.25">
      <c r="A291" s="8" t="s">
        <v>14120</v>
      </c>
      <c r="B291" s="1" t="s">
        <v>3554</v>
      </c>
      <c r="C291" s="1" t="s">
        <v>1</v>
      </c>
      <c r="D291" s="1"/>
      <c r="E291" s="1"/>
      <c r="F291" s="9"/>
    </row>
    <row r="292" spans="1:6" x14ac:dyDescent="0.25">
      <c r="A292" s="8" t="s">
        <v>14121</v>
      </c>
      <c r="B292" s="1" t="s">
        <v>3556</v>
      </c>
      <c r="C292" s="1" t="s">
        <v>1</v>
      </c>
      <c r="D292" s="1"/>
      <c r="E292" s="1"/>
      <c r="F292" s="9"/>
    </row>
    <row r="293" spans="1:6" x14ac:dyDescent="0.25">
      <c r="A293" s="8" t="s">
        <v>14122</v>
      </c>
      <c r="B293" s="1" t="s">
        <v>3558</v>
      </c>
      <c r="C293" s="1" t="s">
        <v>1</v>
      </c>
      <c r="D293" s="1"/>
      <c r="E293" s="1"/>
      <c r="F293" s="9"/>
    </row>
    <row r="294" spans="1:6" x14ac:dyDescent="0.25">
      <c r="A294" s="8" t="s">
        <v>14123</v>
      </c>
      <c r="B294" s="1" t="s">
        <v>3560</v>
      </c>
      <c r="C294" s="1" t="s">
        <v>1</v>
      </c>
      <c r="D294" s="1"/>
      <c r="E294" s="1"/>
      <c r="F294" s="9"/>
    </row>
    <row r="295" spans="1:6" x14ac:dyDescent="0.25">
      <c r="A295" s="8" t="s">
        <v>14124</v>
      </c>
      <c r="B295" s="1" t="s">
        <v>3562</v>
      </c>
      <c r="C295" s="1" t="s">
        <v>1</v>
      </c>
      <c r="D295" s="1"/>
      <c r="E295" s="1"/>
      <c r="F295" s="9"/>
    </row>
    <row r="296" spans="1:6" x14ac:dyDescent="0.25">
      <c r="A296" s="8" t="s">
        <v>14125</v>
      </c>
      <c r="B296" s="1" t="s">
        <v>3798</v>
      </c>
      <c r="C296" s="1" t="s">
        <v>4</v>
      </c>
      <c r="D296" s="1"/>
      <c r="E296" s="1"/>
      <c r="F296" s="9"/>
    </row>
    <row r="297" spans="1:6" x14ac:dyDescent="0.25">
      <c r="A297" s="8" t="s">
        <v>14126</v>
      </c>
      <c r="B297" s="1" t="s">
        <v>4599</v>
      </c>
      <c r="C297" s="1" t="s">
        <v>1</v>
      </c>
      <c r="D297" s="1"/>
      <c r="E297" s="1"/>
      <c r="F297" s="9"/>
    </row>
    <row r="298" spans="1:6" x14ac:dyDescent="0.25">
      <c r="A298" s="8" t="s">
        <v>14127</v>
      </c>
      <c r="B298" s="1" t="s">
        <v>4802</v>
      </c>
      <c r="C298" s="1" t="s">
        <v>7</v>
      </c>
      <c r="D298" s="1"/>
      <c r="E298" s="1"/>
      <c r="F298" s="9"/>
    </row>
    <row r="299" spans="1:6" x14ac:dyDescent="0.25">
      <c r="A299" s="8" t="s">
        <v>14128</v>
      </c>
      <c r="B299" s="1" t="s">
        <v>3080</v>
      </c>
      <c r="C299" s="1" t="s">
        <v>14</v>
      </c>
      <c r="D299" s="1"/>
      <c r="E299" s="1"/>
      <c r="F299" s="9"/>
    </row>
    <row r="300" spans="1:6" x14ac:dyDescent="0.25">
      <c r="A300" s="8" t="s">
        <v>14129</v>
      </c>
      <c r="B300" s="1" t="s">
        <v>4840</v>
      </c>
      <c r="C300" s="1" t="s">
        <v>14</v>
      </c>
      <c r="D300" s="1"/>
      <c r="E300" s="1"/>
      <c r="F300" s="9"/>
    </row>
    <row r="301" spans="1:6" x14ac:dyDescent="0.25">
      <c r="A301" s="8" t="s">
        <v>14130</v>
      </c>
      <c r="B301" s="1" t="s">
        <v>3484</v>
      </c>
      <c r="C301" s="1" t="s">
        <v>7</v>
      </c>
      <c r="D301" s="1"/>
      <c r="E301" s="1"/>
      <c r="F301" s="9"/>
    </row>
    <row r="302" spans="1:6" x14ac:dyDescent="0.25">
      <c r="A302" s="8" t="s">
        <v>14131</v>
      </c>
      <c r="B302" s="1" t="s">
        <v>13010</v>
      </c>
      <c r="C302" s="1" t="s">
        <v>1</v>
      </c>
      <c r="D302" s="1"/>
      <c r="E302" s="1"/>
      <c r="F302" s="9"/>
    </row>
    <row r="303" spans="1:6" x14ac:dyDescent="0.25">
      <c r="A303" s="8" t="s">
        <v>14132</v>
      </c>
      <c r="B303" s="1" t="s">
        <v>14133</v>
      </c>
      <c r="C303" s="1" t="s">
        <v>27</v>
      </c>
      <c r="D303" s="1"/>
      <c r="E303" s="1"/>
      <c r="F303" s="9"/>
    </row>
    <row r="304" spans="1:6" x14ac:dyDescent="0.25">
      <c r="A304" s="8" t="s">
        <v>14134</v>
      </c>
      <c r="B304" s="1" t="s">
        <v>14135</v>
      </c>
      <c r="C304" s="1" t="s">
        <v>7</v>
      </c>
      <c r="D304" s="1"/>
      <c r="E304" s="1"/>
      <c r="F304" s="9"/>
    </row>
    <row r="305" spans="1:6" x14ac:dyDescent="0.25">
      <c r="A305" s="8" t="s">
        <v>14136</v>
      </c>
      <c r="B305" s="1" t="s">
        <v>13063</v>
      </c>
      <c r="C305" s="1" t="s">
        <v>1</v>
      </c>
      <c r="D305" s="1"/>
      <c r="E305" s="1"/>
      <c r="F305" s="9"/>
    </row>
    <row r="306" spans="1:6" x14ac:dyDescent="0.25">
      <c r="A306" s="8" t="s">
        <v>14137</v>
      </c>
      <c r="B306" s="1" t="s">
        <v>3582</v>
      </c>
      <c r="C306" s="1" t="s">
        <v>14</v>
      </c>
      <c r="D306" s="1"/>
      <c r="E306" s="1"/>
      <c r="F306" s="9"/>
    </row>
    <row r="307" spans="1:6" x14ac:dyDescent="0.25">
      <c r="A307" s="8" t="s">
        <v>14138</v>
      </c>
      <c r="B307" s="1" t="s">
        <v>3696</v>
      </c>
      <c r="C307" s="1" t="s">
        <v>7</v>
      </c>
      <c r="D307" s="1"/>
      <c r="E307" s="1"/>
      <c r="F307" s="9"/>
    </row>
    <row r="308" spans="1:6" x14ac:dyDescent="0.25">
      <c r="A308" s="8" t="s">
        <v>14139</v>
      </c>
      <c r="B308" s="1" t="s">
        <v>3985</v>
      </c>
      <c r="C308" s="1" t="s">
        <v>14</v>
      </c>
      <c r="D308" s="1"/>
      <c r="E308" s="1"/>
      <c r="F308" s="9"/>
    </row>
    <row r="309" spans="1:6" x14ac:dyDescent="0.25">
      <c r="A309" s="8" t="s">
        <v>14140</v>
      </c>
      <c r="B309" s="1" t="s">
        <v>3987</v>
      </c>
      <c r="C309" s="1" t="s">
        <v>14</v>
      </c>
      <c r="D309" s="1"/>
      <c r="E309" s="1"/>
      <c r="F309" s="9"/>
    </row>
    <row r="310" spans="1:6" x14ac:dyDescent="0.25">
      <c r="A310" s="8" t="s">
        <v>14141</v>
      </c>
      <c r="B310" s="1" t="s">
        <v>3989</v>
      </c>
      <c r="C310" s="1" t="s">
        <v>14</v>
      </c>
      <c r="D310" s="1"/>
      <c r="E310" s="1"/>
      <c r="F310" s="9"/>
    </row>
    <row r="311" spans="1:6" x14ac:dyDescent="0.25">
      <c r="A311" s="8" t="s">
        <v>14142</v>
      </c>
      <c r="B311" s="1" t="s">
        <v>3991</v>
      </c>
      <c r="C311" s="1" t="s">
        <v>14</v>
      </c>
      <c r="D311" s="1"/>
      <c r="E311" s="1"/>
      <c r="F311" s="9"/>
    </row>
    <row r="312" spans="1:6" x14ac:dyDescent="0.25">
      <c r="A312" s="8" t="s">
        <v>14143</v>
      </c>
      <c r="B312" s="1" t="s">
        <v>3993</v>
      </c>
      <c r="C312" s="1" t="s">
        <v>14</v>
      </c>
      <c r="D312" s="1"/>
      <c r="E312" s="1"/>
      <c r="F312" s="9"/>
    </row>
    <row r="313" spans="1:6" x14ac:dyDescent="0.25">
      <c r="A313" s="8" t="s">
        <v>14144</v>
      </c>
      <c r="B313" s="1" t="s">
        <v>3995</v>
      </c>
      <c r="C313" s="1" t="s">
        <v>14</v>
      </c>
      <c r="D313" s="1"/>
      <c r="E313" s="1"/>
      <c r="F313" s="9"/>
    </row>
    <row r="314" spans="1:6" x14ac:dyDescent="0.25">
      <c r="A314" s="8" t="s">
        <v>14145</v>
      </c>
      <c r="B314" s="1" t="s">
        <v>3997</v>
      </c>
      <c r="C314" s="1" t="s">
        <v>7</v>
      </c>
      <c r="D314" s="1"/>
      <c r="E314" s="1"/>
      <c r="F314" s="9"/>
    </row>
    <row r="315" spans="1:6" x14ac:dyDescent="0.25">
      <c r="A315" s="8" t="s">
        <v>14146</v>
      </c>
      <c r="B315" s="1" t="s">
        <v>4138</v>
      </c>
      <c r="C315" s="1" t="s">
        <v>7</v>
      </c>
      <c r="D315" s="1"/>
      <c r="E315" s="1"/>
      <c r="F315" s="9"/>
    </row>
    <row r="316" spans="1:6" x14ac:dyDescent="0.25">
      <c r="A316" s="8" t="s">
        <v>14147</v>
      </c>
      <c r="B316" s="1" t="s">
        <v>4047</v>
      </c>
      <c r="C316" s="1" t="s">
        <v>1</v>
      </c>
      <c r="D316" s="1"/>
      <c r="E316" s="1"/>
      <c r="F316" s="9"/>
    </row>
    <row r="317" spans="1:6" x14ac:dyDescent="0.25">
      <c r="A317" s="8" t="s">
        <v>14148</v>
      </c>
      <c r="B317" s="1" t="s">
        <v>4049</v>
      </c>
      <c r="C317" s="1" t="s">
        <v>7</v>
      </c>
      <c r="D317" s="1"/>
      <c r="E317" s="1"/>
      <c r="F317" s="9"/>
    </row>
    <row r="318" spans="1:6" x14ac:dyDescent="0.25">
      <c r="A318" s="8" t="s">
        <v>14149</v>
      </c>
      <c r="B318" s="1" t="s">
        <v>4051</v>
      </c>
      <c r="C318" s="1" t="s">
        <v>1</v>
      </c>
      <c r="D318" s="1"/>
      <c r="E318" s="1"/>
      <c r="F318" s="9"/>
    </row>
    <row r="319" spans="1:6" x14ac:dyDescent="0.25">
      <c r="A319" s="8" t="s">
        <v>14150</v>
      </c>
      <c r="B319" s="1" t="s">
        <v>4053</v>
      </c>
      <c r="C319" s="1" t="s">
        <v>1</v>
      </c>
      <c r="D319" s="1"/>
      <c r="E319" s="1"/>
      <c r="F319" s="9"/>
    </row>
    <row r="320" spans="1:6" x14ac:dyDescent="0.25">
      <c r="A320" s="8" t="s">
        <v>14151</v>
      </c>
      <c r="B320" s="1" t="s">
        <v>4055</v>
      </c>
      <c r="C320" s="1" t="s">
        <v>1</v>
      </c>
      <c r="D320" s="1"/>
      <c r="E320" s="1"/>
      <c r="F320" s="9"/>
    </row>
    <row r="321" spans="1:6" x14ac:dyDescent="0.25">
      <c r="A321" s="8" t="s">
        <v>14152</v>
      </c>
      <c r="B321" s="1" t="s">
        <v>4073</v>
      </c>
      <c r="C321" s="1" t="s">
        <v>7</v>
      </c>
      <c r="D321" s="1"/>
      <c r="E321" s="1"/>
      <c r="F321" s="9"/>
    </row>
    <row r="322" spans="1:6" x14ac:dyDescent="0.25">
      <c r="A322" s="8" t="s">
        <v>14153</v>
      </c>
      <c r="B322" s="1" t="s">
        <v>14154</v>
      </c>
      <c r="C322" s="1" t="s">
        <v>7</v>
      </c>
      <c r="D322" s="1"/>
      <c r="E322" s="1"/>
      <c r="F322" s="9"/>
    </row>
    <row r="323" spans="1:6" x14ac:dyDescent="0.25">
      <c r="A323" s="8" t="s">
        <v>14155</v>
      </c>
      <c r="B323" s="1" t="s">
        <v>4079</v>
      </c>
      <c r="C323" s="1" t="s">
        <v>14</v>
      </c>
      <c r="D323" s="1"/>
      <c r="E323" s="1"/>
      <c r="F323" s="9"/>
    </row>
    <row r="324" spans="1:6" x14ac:dyDescent="0.25">
      <c r="A324" s="8" t="s">
        <v>14156</v>
      </c>
      <c r="B324" s="1" t="s">
        <v>4633</v>
      </c>
      <c r="C324" s="1" t="s">
        <v>7</v>
      </c>
      <c r="D324" s="1"/>
      <c r="E324" s="1"/>
      <c r="F324" s="9"/>
    </row>
    <row r="325" spans="1:6" x14ac:dyDescent="0.25">
      <c r="A325" s="8" t="s">
        <v>14157</v>
      </c>
      <c r="B325" s="1" t="s">
        <v>4842</v>
      </c>
      <c r="C325" s="1" t="s">
        <v>7</v>
      </c>
      <c r="D325" s="1"/>
      <c r="E325" s="1"/>
      <c r="F325" s="9"/>
    </row>
    <row r="326" spans="1:6" x14ac:dyDescent="0.25">
      <c r="A326" s="8" t="s">
        <v>14158</v>
      </c>
      <c r="B326" s="1" t="s">
        <v>3136</v>
      </c>
      <c r="C326" s="1" t="s">
        <v>7</v>
      </c>
      <c r="D326" s="1"/>
      <c r="E326" s="1"/>
      <c r="F326" s="9"/>
    </row>
    <row r="327" spans="1:6" x14ac:dyDescent="0.25">
      <c r="A327" s="8" t="s">
        <v>14159</v>
      </c>
      <c r="B327" s="1" t="s">
        <v>3136</v>
      </c>
      <c r="C327" s="1" t="s">
        <v>1</v>
      </c>
      <c r="D327" s="1"/>
      <c r="E327" s="1"/>
      <c r="F327" s="9"/>
    </row>
    <row r="328" spans="1:6" x14ac:dyDescent="0.25">
      <c r="A328" s="8" t="s">
        <v>14160</v>
      </c>
      <c r="B328" s="1" t="s">
        <v>3178</v>
      </c>
      <c r="C328" s="1" t="s">
        <v>27</v>
      </c>
      <c r="D328" s="1"/>
      <c r="E328" s="1"/>
      <c r="F328" s="9"/>
    </row>
    <row r="329" spans="1:6" x14ac:dyDescent="0.25">
      <c r="A329" s="8" t="s">
        <v>14161</v>
      </c>
      <c r="B329" s="1" t="s">
        <v>3666</v>
      </c>
      <c r="C329" s="1" t="s">
        <v>27</v>
      </c>
      <c r="D329" s="1"/>
      <c r="E329" s="1"/>
      <c r="F329" s="9"/>
    </row>
    <row r="330" spans="1:6" x14ac:dyDescent="0.25">
      <c r="A330" s="8" t="s">
        <v>14162</v>
      </c>
      <c r="B330" s="1" t="s">
        <v>3180</v>
      </c>
      <c r="C330" s="1" t="s">
        <v>7</v>
      </c>
      <c r="D330" s="1"/>
      <c r="E330" s="1"/>
      <c r="F330" s="9"/>
    </row>
    <row r="331" spans="1:6" x14ac:dyDescent="0.25">
      <c r="A331" s="8" t="s">
        <v>14163</v>
      </c>
      <c r="B331" s="1" t="s">
        <v>3682</v>
      </c>
      <c r="C331" s="1" t="s">
        <v>7</v>
      </c>
      <c r="D331" s="1"/>
      <c r="E331" s="1"/>
      <c r="F331" s="9"/>
    </row>
    <row r="332" spans="1:6" x14ac:dyDescent="0.25">
      <c r="A332" s="8" t="s">
        <v>14164</v>
      </c>
      <c r="B332" s="1" t="s">
        <v>3686</v>
      </c>
      <c r="C332" s="1" t="s">
        <v>4</v>
      </c>
      <c r="D332" s="1"/>
      <c r="E332" s="1"/>
      <c r="F332" s="9"/>
    </row>
    <row r="333" spans="1:6" x14ac:dyDescent="0.25">
      <c r="A333" s="8" t="s">
        <v>14165</v>
      </c>
      <c r="B333" s="1" t="s">
        <v>14166</v>
      </c>
      <c r="C333" s="1" t="s">
        <v>7</v>
      </c>
      <c r="D333" s="1"/>
      <c r="E333" s="1"/>
      <c r="F333" s="9"/>
    </row>
    <row r="334" spans="1:6" x14ac:dyDescent="0.25">
      <c r="A334" s="8" t="s">
        <v>14167</v>
      </c>
      <c r="B334" s="1" t="s">
        <v>14168</v>
      </c>
      <c r="C334" s="1" t="s">
        <v>14</v>
      </c>
      <c r="D334" s="1"/>
      <c r="E334" s="1"/>
      <c r="F334" s="9"/>
    </row>
    <row r="335" spans="1:6" x14ac:dyDescent="0.25">
      <c r="A335" s="8" t="s">
        <v>14169</v>
      </c>
      <c r="B335" s="1" t="s">
        <v>5709</v>
      </c>
      <c r="C335" s="1" t="s">
        <v>14</v>
      </c>
      <c r="D335" s="1"/>
      <c r="E335" s="1"/>
      <c r="F335" s="9"/>
    </row>
    <row r="336" spans="1:6" x14ac:dyDescent="0.25">
      <c r="A336" s="8" t="s">
        <v>14170</v>
      </c>
      <c r="B336" s="1" t="s">
        <v>14171</v>
      </c>
      <c r="C336" s="1" t="s">
        <v>27</v>
      </c>
      <c r="D336" s="1"/>
      <c r="E336" s="1"/>
      <c r="F336" s="9"/>
    </row>
    <row r="337" spans="1:6" x14ac:dyDescent="0.25">
      <c r="A337" s="8" t="s">
        <v>14172</v>
      </c>
      <c r="B337" s="1" t="s">
        <v>14173</v>
      </c>
      <c r="C337" s="1" t="s">
        <v>7</v>
      </c>
      <c r="D337" s="1"/>
      <c r="E337" s="1"/>
      <c r="F337" s="9"/>
    </row>
    <row r="338" spans="1:6" x14ac:dyDescent="0.25">
      <c r="A338" s="8" t="s">
        <v>14174</v>
      </c>
      <c r="B338" s="1" t="s">
        <v>4519</v>
      </c>
      <c r="C338" s="1" t="s">
        <v>27</v>
      </c>
      <c r="D338" s="1"/>
      <c r="E338" s="1"/>
      <c r="F338" s="9"/>
    </row>
    <row r="339" spans="1:6" x14ac:dyDescent="0.25">
      <c r="A339" s="8" t="s">
        <v>14175</v>
      </c>
      <c r="B339" s="1" t="s">
        <v>4521</v>
      </c>
      <c r="C339" s="1" t="s">
        <v>27</v>
      </c>
      <c r="D339" s="1"/>
      <c r="E339" s="1"/>
      <c r="F339" s="9"/>
    </row>
    <row r="340" spans="1:6" x14ac:dyDescent="0.25">
      <c r="A340" s="8" t="s">
        <v>14176</v>
      </c>
      <c r="B340" s="1" t="s">
        <v>4523</v>
      </c>
      <c r="C340" s="1" t="s">
        <v>27</v>
      </c>
      <c r="D340" s="1"/>
      <c r="E340" s="1"/>
      <c r="F340" s="9"/>
    </row>
    <row r="341" spans="1:6" x14ac:dyDescent="0.25">
      <c r="A341" s="8" t="s">
        <v>14177</v>
      </c>
      <c r="B341" s="1" t="s">
        <v>13024</v>
      </c>
      <c r="C341" s="1" t="s">
        <v>7</v>
      </c>
      <c r="D341" s="1"/>
      <c r="E341" s="1"/>
      <c r="F341" s="9"/>
    </row>
    <row r="342" spans="1:6" x14ac:dyDescent="0.25">
      <c r="A342" s="8" t="s">
        <v>14178</v>
      </c>
      <c r="B342" s="1" t="s">
        <v>13028</v>
      </c>
      <c r="C342" s="1" t="s">
        <v>7</v>
      </c>
      <c r="D342" s="1"/>
      <c r="E342" s="1"/>
      <c r="F342" s="9"/>
    </row>
    <row r="343" spans="1:6" x14ac:dyDescent="0.25">
      <c r="A343" s="8" t="s">
        <v>14179</v>
      </c>
      <c r="B343" s="1" t="s">
        <v>5926</v>
      </c>
      <c r="C343" s="1" t="s">
        <v>7</v>
      </c>
      <c r="D343" s="1"/>
      <c r="E343" s="1"/>
      <c r="F343" s="9"/>
    </row>
    <row r="344" spans="1:6" x14ac:dyDescent="0.25">
      <c r="A344" s="8" t="s">
        <v>14180</v>
      </c>
      <c r="B344" s="1" t="s">
        <v>6124</v>
      </c>
      <c r="C344" s="1" t="s">
        <v>7</v>
      </c>
      <c r="D344" s="1"/>
      <c r="E344" s="1"/>
      <c r="F344" s="9"/>
    </row>
    <row r="345" spans="1:6" x14ac:dyDescent="0.25">
      <c r="A345" s="8" t="s">
        <v>14181</v>
      </c>
      <c r="B345" s="1" t="s">
        <v>14182</v>
      </c>
      <c r="C345" s="1" t="s">
        <v>7</v>
      </c>
      <c r="D345" s="1"/>
      <c r="E345" s="1"/>
      <c r="F345" s="9"/>
    </row>
    <row r="346" spans="1:6" x14ac:dyDescent="0.25">
      <c r="A346" s="8" t="s">
        <v>14183</v>
      </c>
      <c r="B346" s="1" t="s">
        <v>3182</v>
      </c>
      <c r="C346" s="1" t="s">
        <v>7</v>
      </c>
      <c r="D346" s="1"/>
      <c r="E346" s="1"/>
      <c r="F346" s="9"/>
    </row>
    <row r="347" spans="1:6" x14ac:dyDescent="0.25">
      <c r="A347" s="8" t="s">
        <v>14184</v>
      </c>
      <c r="B347" s="1" t="s">
        <v>3188</v>
      </c>
      <c r="C347" s="1" t="s">
        <v>7</v>
      </c>
      <c r="D347" s="1"/>
      <c r="E347" s="1"/>
      <c r="F347" s="9"/>
    </row>
    <row r="348" spans="1:6" x14ac:dyDescent="0.25">
      <c r="A348" s="8" t="s">
        <v>14185</v>
      </c>
      <c r="B348" s="1" t="s">
        <v>3570</v>
      </c>
      <c r="C348" s="1" t="s">
        <v>7</v>
      </c>
      <c r="D348" s="1"/>
      <c r="E348" s="1"/>
      <c r="F348" s="9"/>
    </row>
    <row r="349" spans="1:6" x14ac:dyDescent="0.25">
      <c r="A349" s="8" t="s">
        <v>14186</v>
      </c>
      <c r="B349" s="1" t="s">
        <v>3572</v>
      </c>
      <c r="C349" s="1" t="s">
        <v>1</v>
      </c>
      <c r="D349" s="1"/>
      <c r="E349" s="1"/>
      <c r="F349" s="9"/>
    </row>
    <row r="350" spans="1:6" x14ac:dyDescent="0.25">
      <c r="A350" s="8" t="s">
        <v>14187</v>
      </c>
      <c r="B350" s="1" t="s">
        <v>3592</v>
      </c>
      <c r="C350" s="1" t="s">
        <v>4</v>
      </c>
      <c r="D350" s="1"/>
      <c r="E350" s="1"/>
      <c r="F350" s="9"/>
    </row>
    <row r="351" spans="1:6" x14ac:dyDescent="0.25">
      <c r="A351" s="8" t="s">
        <v>14188</v>
      </c>
      <c r="B351" s="1" t="s">
        <v>4265</v>
      </c>
      <c r="C351" s="1" t="s">
        <v>7</v>
      </c>
      <c r="D351" s="1"/>
      <c r="E351" s="1"/>
      <c r="F351" s="9"/>
    </row>
    <row r="352" spans="1:6" x14ac:dyDescent="0.25">
      <c r="A352" s="8" t="s">
        <v>14189</v>
      </c>
      <c r="B352" s="1" t="s">
        <v>14190</v>
      </c>
      <c r="C352" s="1" t="s">
        <v>4</v>
      </c>
      <c r="D352" s="1"/>
      <c r="E352" s="1"/>
      <c r="F352" s="9"/>
    </row>
    <row r="353" spans="1:6" x14ac:dyDescent="0.25">
      <c r="A353" s="8" t="s">
        <v>14191</v>
      </c>
      <c r="B353" s="1" t="s">
        <v>4661</v>
      </c>
      <c r="C353" s="1" t="s">
        <v>7</v>
      </c>
      <c r="D353" s="1"/>
      <c r="E353" s="1"/>
      <c r="F353" s="9"/>
    </row>
    <row r="354" spans="1:6" x14ac:dyDescent="0.25">
      <c r="A354" s="8" t="s">
        <v>14192</v>
      </c>
      <c r="B354" s="1" t="s">
        <v>3028</v>
      </c>
      <c r="C354" s="1" t="s">
        <v>7</v>
      </c>
      <c r="D354" s="1"/>
      <c r="E354" s="1"/>
      <c r="F354" s="9"/>
    </row>
    <row r="355" spans="1:6" x14ac:dyDescent="0.25">
      <c r="A355" s="8" t="s">
        <v>14193</v>
      </c>
      <c r="B355" s="1" t="s">
        <v>3842</v>
      </c>
      <c r="C355" s="1" t="s">
        <v>7</v>
      </c>
      <c r="D355" s="1"/>
      <c r="E355" s="1"/>
      <c r="F355" s="9"/>
    </row>
    <row r="356" spans="1:6" x14ac:dyDescent="0.25">
      <c r="A356" s="8" t="s">
        <v>14194</v>
      </c>
      <c r="B356" s="1" t="s">
        <v>3856</v>
      </c>
      <c r="C356" s="1" t="s">
        <v>4</v>
      </c>
      <c r="D356" s="1"/>
      <c r="E356" s="1"/>
      <c r="F356" s="9"/>
    </row>
    <row r="357" spans="1:6" x14ac:dyDescent="0.25">
      <c r="A357" s="8" t="s">
        <v>14195</v>
      </c>
      <c r="B357" s="1" t="s">
        <v>3858</v>
      </c>
      <c r="C357" s="1" t="s">
        <v>4</v>
      </c>
      <c r="D357" s="1"/>
      <c r="E357" s="1"/>
      <c r="F357" s="9"/>
    </row>
    <row r="358" spans="1:6" x14ac:dyDescent="0.25">
      <c r="A358" s="8" t="s">
        <v>14196</v>
      </c>
      <c r="B358" s="1" t="s">
        <v>3860</v>
      </c>
      <c r="C358" s="1" t="s">
        <v>4</v>
      </c>
      <c r="D358" s="1"/>
      <c r="E358" s="1"/>
      <c r="F358" s="9"/>
    </row>
    <row r="359" spans="1:6" x14ac:dyDescent="0.25">
      <c r="A359" s="8" t="s">
        <v>14197</v>
      </c>
      <c r="B359" s="1" t="s">
        <v>3862</v>
      </c>
      <c r="C359" s="1" t="s">
        <v>4</v>
      </c>
      <c r="D359" s="1"/>
      <c r="E359" s="1"/>
      <c r="F359" s="9"/>
    </row>
    <row r="360" spans="1:6" x14ac:dyDescent="0.25">
      <c r="A360" s="8" t="s">
        <v>14198</v>
      </c>
      <c r="B360" s="1" t="s">
        <v>3864</v>
      </c>
      <c r="C360" s="1" t="s">
        <v>4</v>
      </c>
      <c r="D360" s="1"/>
      <c r="E360" s="1"/>
      <c r="F360" s="9"/>
    </row>
    <row r="361" spans="1:6" x14ac:dyDescent="0.25">
      <c r="A361" s="8" t="s">
        <v>14199</v>
      </c>
      <c r="B361" s="1" t="s">
        <v>3866</v>
      </c>
      <c r="C361" s="1" t="s">
        <v>4</v>
      </c>
      <c r="D361" s="1"/>
      <c r="E361" s="1"/>
      <c r="F361" s="9"/>
    </row>
    <row r="362" spans="1:6" x14ac:dyDescent="0.25">
      <c r="A362" s="8" t="s">
        <v>14200</v>
      </c>
      <c r="B362" s="1" t="s">
        <v>3868</v>
      </c>
      <c r="C362" s="1" t="s">
        <v>7</v>
      </c>
      <c r="D362" s="1"/>
      <c r="E362" s="1"/>
      <c r="F362" s="9"/>
    </row>
    <row r="363" spans="1:6" x14ac:dyDescent="0.25">
      <c r="A363" s="8" t="s">
        <v>14201</v>
      </c>
      <c r="B363" s="1" t="s">
        <v>3890</v>
      </c>
      <c r="C363" s="1" t="s">
        <v>14</v>
      </c>
      <c r="D363" s="1"/>
      <c r="E363" s="1"/>
      <c r="F363" s="9"/>
    </row>
    <row r="364" spans="1:6" x14ac:dyDescent="0.25">
      <c r="A364" s="8" t="s">
        <v>14202</v>
      </c>
      <c r="B364" s="1" t="s">
        <v>4354</v>
      </c>
      <c r="C364" s="1" t="s">
        <v>1</v>
      </c>
      <c r="D364" s="1"/>
      <c r="E364" s="1"/>
      <c r="F364" s="9"/>
    </row>
    <row r="365" spans="1:6" x14ac:dyDescent="0.25">
      <c r="A365" s="8" t="s">
        <v>14203</v>
      </c>
      <c r="B365" s="1" t="s">
        <v>4376</v>
      </c>
      <c r="C365" s="1" t="s">
        <v>7</v>
      </c>
      <c r="D365" s="1"/>
      <c r="E365" s="1"/>
      <c r="F365" s="9"/>
    </row>
    <row r="366" spans="1:6" x14ac:dyDescent="0.25">
      <c r="A366" s="8" t="s">
        <v>14204</v>
      </c>
      <c r="B366" s="1" t="s">
        <v>4476</v>
      </c>
      <c r="C366" s="1" t="s">
        <v>7</v>
      </c>
      <c r="D366" s="1"/>
      <c r="E366" s="1"/>
      <c r="F366" s="9"/>
    </row>
    <row r="367" spans="1:6" x14ac:dyDescent="0.25">
      <c r="A367" s="8" t="s">
        <v>14205</v>
      </c>
      <c r="B367" s="1" t="s">
        <v>4513</v>
      </c>
      <c r="C367" s="1" t="s">
        <v>7</v>
      </c>
      <c r="D367" s="1"/>
      <c r="E367" s="1"/>
      <c r="F367" s="9"/>
    </row>
    <row r="368" spans="1:6" x14ac:dyDescent="0.25">
      <c r="A368" s="8" t="s">
        <v>14206</v>
      </c>
      <c r="B368" s="1" t="s">
        <v>4748</v>
      </c>
      <c r="C368" s="1" t="s">
        <v>4</v>
      </c>
      <c r="D368" s="1"/>
      <c r="E368" s="1"/>
      <c r="F368" s="9"/>
    </row>
    <row r="369" spans="1:6" x14ac:dyDescent="0.25">
      <c r="A369" s="8" t="s">
        <v>14207</v>
      </c>
      <c r="B369" s="1" t="s">
        <v>4752</v>
      </c>
      <c r="C369" s="1" t="s">
        <v>27</v>
      </c>
      <c r="D369" s="1"/>
      <c r="E369" s="1"/>
      <c r="F369" s="9"/>
    </row>
    <row r="370" spans="1:6" x14ac:dyDescent="0.25">
      <c r="A370" s="8" t="s">
        <v>14208</v>
      </c>
      <c r="B370" s="1" t="s">
        <v>4754</v>
      </c>
      <c r="C370" s="1" t="s">
        <v>4</v>
      </c>
      <c r="D370" s="1"/>
      <c r="E370" s="1"/>
      <c r="F370" s="9"/>
    </row>
    <row r="371" spans="1:6" x14ac:dyDescent="0.25">
      <c r="A371" s="8" t="s">
        <v>14209</v>
      </c>
      <c r="B371" s="1" t="s">
        <v>4758</v>
      </c>
      <c r="C371" s="1" t="s">
        <v>4</v>
      </c>
      <c r="D371" s="1"/>
      <c r="E371" s="1"/>
      <c r="F371" s="9"/>
    </row>
    <row r="372" spans="1:6" x14ac:dyDescent="0.25">
      <c r="A372" s="8" t="s">
        <v>14210</v>
      </c>
      <c r="B372" s="1" t="s">
        <v>4764</v>
      </c>
      <c r="C372" s="1" t="s">
        <v>7</v>
      </c>
      <c r="D372" s="1"/>
      <c r="E372" s="1"/>
      <c r="F372" s="9"/>
    </row>
    <row r="373" spans="1:6" x14ac:dyDescent="0.25">
      <c r="A373" s="8" t="s">
        <v>14211</v>
      </c>
      <c r="B373" s="1" t="s">
        <v>4874</v>
      </c>
      <c r="C373" s="1" t="s">
        <v>7</v>
      </c>
      <c r="D373" s="1"/>
      <c r="E373" s="1"/>
      <c r="F373" s="9"/>
    </row>
    <row r="374" spans="1:6" x14ac:dyDescent="0.25">
      <c r="A374" s="8" t="s">
        <v>14212</v>
      </c>
      <c r="B374" s="1" t="s">
        <v>14213</v>
      </c>
      <c r="C374" s="1" t="s">
        <v>7</v>
      </c>
      <c r="D374" s="1"/>
      <c r="E374" s="1"/>
      <c r="F374" s="9"/>
    </row>
    <row r="375" spans="1:6" x14ac:dyDescent="0.25">
      <c r="A375" s="8" t="s">
        <v>14214</v>
      </c>
      <c r="B375" s="1" t="s">
        <v>4428</v>
      </c>
      <c r="C375" s="1" t="s">
        <v>7</v>
      </c>
      <c r="D375" s="1"/>
      <c r="E375" s="1"/>
      <c r="F375" s="9"/>
    </row>
    <row r="376" spans="1:6" x14ac:dyDescent="0.25">
      <c r="A376" s="8" t="s">
        <v>14215</v>
      </c>
      <c r="B376" s="1" t="s">
        <v>4430</v>
      </c>
      <c r="C376" s="1" t="s">
        <v>7</v>
      </c>
      <c r="D376" s="1"/>
      <c r="E376" s="1"/>
      <c r="F376" s="9"/>
    </row>
    <row r="377" spans="1:6" x14ac:dyDescent="0.25">
      <c r="A377" s="8" t="s">
        <v>14216</v>
      </c>
      <c r="B377" s="1" t="s">
        <v>4434</v>
      </c>
      <c r="C377" s="1" t="s">
        <v>7</v>
      </c>
      <c r="D377" s="1"/>
      <c r="E377" s="1"/>
      <c r="F377" s="9"/>
    </row>
    <row r="378" spans="1:6" x14ac:dyDescent="0.25">
      <c r="A378" s="8" t="s">
        <v>14217</v>
      </c>
      <c r="B378" s="1" t="s">
        <v>4629</v>
      </c>
      <c r="C378" s="1" t="s">
        <v>4</v>
      </c>
      <c r="D378" s="1"/>
      <c r="E378" s="1"/>
      <c r="F378" s="9"/>
    </row>
    <row r="379" spans="1:6" x14ac:dyDescent="0.25">
      <c r="A379" s="8" t="s">
        <v>14218</v>
      </c>
      <c r="B379" s="1" t="s">
        <v>6112</v>
      </c>
      <c r="C379" s="1" t="s">
        <v>7</v>
      </c>
      <c r="D379" s="1"/>
      <c r="E379" s="1"/>
      <c r="F379" s="9"/>
    </row>
    <row r="380" spans="1:6" x14ac:dyDescent="0.25">
      <c r="A380" s="8" t="s">
        <v>14219</v>
      </c>
      <c r="B380" s="1" t="s">
        <v>4460</v>
      </c>
      <c r="C380" s="1" t="s">
        <v>4</v>
      </c>
      <c r="D380" s="1"/>
      <c r="E380" s="1"/>
      <c r="F380" s="9"/>
    </row>
    <row r="381" spans="1:6" ht="15.75" thickBot="1" x14ac:dyDescent="0.3">
      <c r="A381" s="10" t="s">
        <v>14220</v>
      </c>
      <c r="B381" s="11" t="s">
        <v>5065</v>
      </c>
      <c r="C381" s="11" t="s">
        <v>27</v>
      </c>
      <c r="D381" s="11"/>
      <c r="E381" s="11"/>
      <c r="F381" s="12"/>
    </row>
    <row r="382" spans="1:6" x14ac:dyDescent="0.25">
      <c r="A382" s="13" t="s">
        <v>14221</v>
      </c>
      <c r="B382" s="2" t="s">
        <v>10</v>
      </c>
      <c r="C382" s="2" t="s">
        <v>1</v>
      </c>
      <c r="D382" s="2"/>
      <c r="E382" s="2"/>
      <c r="F382" s="14"/>
    </row>
    <row r="383" spans="1:6" x14ac:dyDescent="0.25">
      <c r="A383" s="8" t="s">
        <v>14222</v>
      </c>
      <c r="B383" s="1" t="s">
        <v>12</v>
      </c>
      <c r="C383" s="1" t="s">
        <v>14</v>
      </c>
      <c r="D383" s="1"/>
      <c r="E383" s="1"/>
      <c r="F383" s="9"/>
    </row>
    <row r="384" spans="1:6" x14ac:dyDescent="0.25">
      <c r="A384" s="8" t="s">
        <v>14223</v>
      </c>
      <c r="B384" s="1" t="s">
        <v>15</v>
      </c>
      <c r="C384" s="1" t="s">
        <v>14</v>
      </c>
      <c r="D384" s="1"/>
      <c r="E384" s="1"/>
      <c r="F384" s="9"/>
    </row>
    <row r="385" spans="1:6" x14ac:dyDescent="0.25">
      <c r="A385" s="8" t="s">
        <v>14224</v>
      </c>
      <c r="B385" s="1" t="s">
        <v>19</v>
      </c>
      <c r="C385" s="1" t="s">
        <v>4</v>
      </c>
      <c r="D385" s="1"/>
      <c r="E385" s="1"/>
      <c r="F385" s="9"/>
    </row>
    <row r="386" spans="1:6" x14ac:dyDescent="0.25">
      <c r="A386" s="8" t="s">
        <v>14225</v>
      </c>
      <c r="B386" s="1" t="s">
        <v>106</v>
      </c>
      <c r="C386" s="1" t="s">
        <v>7</v>
      </c>
      <c r="D386" s="1"/>
      <c r="E386" s="1"/>
      <c r="F386" s="9"/>
    </row>
    <row r="387" spans="1:6" x14ac:dyDescent="0.25">
      <c r="A387" s="8" t="s">
        <v>14226</v>
      </c>
      <c r="B387" s="1" t="s">
        <v>112</v>
      </c>
      <c r="C387" s="1" t="s">
        <v>27</v>
      </c>
      <c r="D387" s="1"/>
      <c r="E387" s="1"/>
      <c r="F387" s="9"/>
    </row>
    <row r="388" spans="1:6" x14ac:dyDescent="0.25">
      <c r="A388" s="8" t="s">
        <v>14227</v>
      </c>
      <c r="B388" s="1" t="s">
        <v>114</v>
      </c>
      <c r="C388" s="1" t="s">
        <v>7</v>
      </c>
      <c r="D388" s="1"/>
      <c r="E388" s="1"/>
      <c r="F388" s="9"/>
    </row>
    <row r="389" spans="1:6" x14ac:dyDescent="0.25">
      <c r="A389" s="8" t="s">
        <v>14228</v>
      </c>
      <c r="B389" s="1" t="s">
        <v>214</v>
      </c>
      <c r="C389" s="1" t="s">
        <v>7</v>
      </c>
      <c r="D389" s="1"/>
      <c r="E389" s="1"/>
      <c r="F389" s="9"/>
    </row>
    <row r="390" spans="1:6" x14ac:dyDescent="0.25">
      <c r="A390" s="8" t="s">
        <v>14229</v>
      </c>
      <c r="B390" s="1" t="s">
        <v>216</v>
      </c>
      <c r="C390" s="1" t="s">
        <v>4</v>
      </c>
      <c r="D390" s="1"/>
      <c r="E390" s="1"/>
      <c r="F390" s="9"/>
    </row>
    <row r="391" spans="1:6" x14ac:dyDescent="0.25">
      <c r="A391" s="8" t="s">
        <v>14230</v>
      </c>
      <c r="B391" s="1" t="s">
        <v>218</v>
      </c>
      <c r="C391" s="1" t="s">
        <v>14</v>
      </c>
      <c r="D391" s="1"/>
      <c r="E391" s="1"/>
      <c r="F391" s="9"/>
    </row>
    <row r="392" spans="1:6" x14ac:dyDescent="0.25">
      <c r="A392" s="8" t="s">
        <v>14231</v>
      </c>
      <c r="B392" s="1" t="s">
        <v>460</v>
      </c>
      <c r="C392" s="1" t="s">
        <v>4</v>
      </c>
      <c r="D392" s="1"/>
      <c r="E392" s="1"/>
      <c r="F392" s="9"/>
    </row>
    <row r="393" spans="1:6" x14ac:dyDescent="0.25">
      <c r="A393" s="8" t="s">
        <v>14232</v>
      </c>
      <c r="B393" s="1" t="s">
        <v>13579</v>
      </c>
      <c r="C393" s="1" t="s">
        <v>7</v>
      </c>
      <c r="D393" s="1"/>
      <c r="E393" s="1"/>
      <c r="F393" s="9"/>
    </row>
    <row r="394" spans="1:6" x14ac:dyDescent="0.25">
      <c r="A394" s="8" t="s">
        <v>14233</v>
      </c>
      <c r="B394" s="1" t="s">
        <v>13581</v>
      </c>
      <c r="C394" s="1" t="s">
        <v>7</v>
      </c>
      <c r="D394" s="1"/>
      <c r="E394" s="1"/>
      <c r="F394" s="9"/>
    </row>
    <row r="395" spans="1:6" x14ac:dyDescent="0.25">
      <c r="A395" s="8" t="s">
        <v>14234</v>
      </c>
      <c r="B395" s="1" t="s">
        <v>13583</v>
      </c>
      <c r="C395" s="1" t="s">
        <v>7</v>
      </c>
      <c r="D395" s="1"/>
      <c r="E395" s="1"/>
      <c r="F395" s="9"/>
    </row>
    <row r="396" spans="1:6" x14ac:dyDescent="0.25">
      <c r="A396" s="8" t="s">
        <v>14235</v>
      </c>
      <c r="B396" s="1" t="s">
        <v>3234</v>
      </c>
      <c r="C396" s="1" t="s">
        <v>4</v>
      </c>
      <c r="D396" s="1"/>
      <c r="E396" s="1"/>
      <c r="F396" s="9"/>
    </row>
    <row r="397" spans="1:6" x14ac:dyDescent="0.25">
      <c r="A397" s="8" t="s">
        <v>14236</v>
      </c>
      <c r="B397" s="1" t="s">
        <v>3236</v>
      </c>
      <c r="C397" s="1" t="s">
        <v>4</v>
      </c>
      <c r="D397" s="1"/>
      <c r="E397" s="1"/>
      <c r="F397" s="9"/>
    </row>
    <row r="398" spans="1:6" x14ac:dyDescent="0.25">
      <c r="A398" s="8" t="s">
        <v>14237</v>
      </c>
      <c r="B398" s="1" t="s">
        <v>3238</v>
      </c>
      <c r="C398" s="1" t="s">
        <v>4</v>
      </c>
      <c r="D398" s="1"/>
      <c r="E398" s="1"/>
      <c r="F398" s="9"/>
    </row>
    <row r="399" spans="1:6" x14ac:dyDescent="0.25">
      <c r="A399" s="8" t="s">
        <v>14238</v>
      </c>
      <c r="B399" s="1" t="s">
        <v>354</v>
      </c>
      <c r="C399" s="1" t="s">
        <v>14</v>
      </c>
      <c r="D399" s="1"/>
      <c r="E399" s="1"/>
      <c r="F399" s="9"/>
    </row>
    <row r="400" spans="1:6" x14ac:dyDescent="0.25">
      <c r="A400" s="8" t="s">
        <v>14239</v>
      </c>
      <c r="B400" s="1" t="s">
        <v>362</v>
      </c>
      <c r="C400" s="1" t="s">
        <v>27</v>
      </c>
      <c r="D400" s="1"/>
      <c r="E400" s="1"/>
      <c r="F400" s="9"/>
    </row>
    <row r="401" spans="1:6" x14ac:dyDescent="0.25">
      <c r="A401" s="8" t="s">
        <v>14240</v>
      </c>
      <c r="B401" s="1" t="s">
        <v>861</v>
      </c>
      <c r="C401" s="1" t="s">
        <v>1</v>
      </c>
      <c r="D401" s="1"/>
      <c r="E401" s="1"/>
      <c r="F401" s="9"/>
    </row>
    <row r="402" spans="1:6" x14ac:dyDescent="0.25">
      <c r="A402" s="8" t="s">
        <v>14241</v>
      </c>
      <c r="B402" s="1" t="s">
        <v>13585</v>
      </c>
      <c r="C402" s="1" t="s">
        <v>14</v>
      </c>
      <c r="D402" s="1"/>
      <c r="E402" s="1"/>
      <c r="F402" s="9"/>
    </row>
    <row r="403" spans="1:6" x14ac:dyDescent="0.25">
      <c r="A403" s="8" t="s">
        <v>14242</v>
      </c>
      <c r="B403" s="1" t="s">
        <v>2860</v>
      </c>
      <c r="C403" s="1" t="s">
        <v>1</v>
      </c>
      <c r="D403" s="1"/>
      <c r="E403" s="1"/>
      <c r="F403" s="9"/>
    </row>
    <row r="404" spans="1:6" x14ac:dyDescent="0.25">
      <c r="A404" s="8" t="s">
        <v>14243</v>
      </c>
      <c r="B404" s="1" t="s">
        <v>11365</v>
      </c>
      <c r="C404" s="1" t="s">
        <v>4</v>
      </c>
      <c r="D404" s="1"/>
      <c r="E404" s="1"/>
      <c r="F404" s="9"/>
    </row>
    <row r="405" spans="1:6" x14ac:dyDescent="0.25">
      <c r="A405" s="8" t="s">
        <v>14244</v>
      </c>
      <c r="B405" s="1" t="s">
        <v>1989</v>
      </c>
      <c r="C405" s="1" t="s">
        <v>7</v>
      </c>
      <c r="D405" s="1"/>
      <c r="E405" s="1"/>
      <c r="F405" s="9"/>
    </row>
    <row r="406" spans="1:6" x14ac:dyDescent="0.25">
      <c r="A406" s="8" t="s">
        <v>14245</v>
      </c>
      <c r="B406" s="1" t="s">
        <v>2215</v>
      </c>
      <c r="C406" s="1" t="s">
        <v>1</v>
      </c>
      <c r="D406" s="1"/>
      <c r="E406" s="1"/>
      <c r="F406" s="9"/>
    </row>
    <row r="407" spans="1:6" x14ac:dyDescent="0.25">
      <c r="A407" s="8" t="s">
        <v>14246</v>
      </c>
      <c r="B407" s="1" t="s">
        <v>2295</v>
      </c>
      <c r="C407" s="1" t="s">
        <v>1</v>
      </c>
      <c r="D407" s="1"/>
      <c r="E407" s="1"/>
      <c r="F407" s="9"/>
    </row>
    <row r="408" spans="1:6" x14ac:dyDescent="0.25">
      <c r="A408" s="8" t="s">
        <v>14247</v>
      </c>
      <c r="B408" s="1" t="s">
        <v>14248</v>
      </c>
      <c r="C408" s="1" t="s">
        <v>7</v>
      </c>
      <c r="D408" s="1"/>
      <c r="E408" s="1"/>
      <c r="F408" s="9"/>
    </row>
    <row r="409" spans="1:6" x14ac:dyDescent="0.25">
      <c r="A409" s="8" t="s">
        <v>14249</v>
      </c>
      <c r="B409" s="1" t="s">
        <v>14250</v>
      </c>
      <c r="C409" s="1" t="s">
        <v>7</v>
      </c>
      <c r="D409" s="1"/>
      <c r="E409" s="1"/>
      <c r="F409" s="9"/>
    </row>
    <row r="410" spans="1:6" x14ac:dyDescent="0.25">
      <c r="A410" s="8" t="s">
        <v>14251</v>
      </c>
      <c r="B410" s="1" t="s">
        <v>14252</v>
      </c>
      <c r="C410" s="1" t="s">
        <v>7</v>
      </c>
      <c r="D410" s="1"/>
      <c r="E410" s="1"/>
      <c r="F410" s="9"/>
    </row>
    <row r="411" spans="1:6" x14ac:dyDescent="0.25">
      <c r="A411" s="8" t="s">
        <v>14253</v>
      </c>
      <c r="B411" s="1" t="s">
        <v>14254</v>
      </c>
      <c r="C411" s="1" t="s">
        <v>7</v>
      </c>
      <c r="D411" s="1"/>
      <c r="E411" s="1"/>
      <c r="F411" s="9"/>
    </row>
    <row r="412" spans="1:6" x14ac:dyDescent="0.25">
      <c r="A412" s="8" t="s">
        <v>14255</v>
      </c>
      <c r="B412" s="1" t="s">
        <v>11681</v>
      </c>
      <c r="C412" s="1" t="s">
        <v>7</v>
      </c>
      <c r="D412" s="1"/>
      <c r="E412" s="1"/>
      <c r="F412" s="9"/>
    </row>
    <row r="413" spans="1:6" x14ac:dyDescent="0.25">
      <c r="A413" s="8" t="s">
        <v>14256</v>
      </c>
      <c r="B413" s="1" t="s">
        <v>14257</v>
      </c>
      <c r="C413" s="1" t="s">
        <v>1</v>
      </c>
      <c r="D413" s="1"/>
      <c r="E413" s="1"/>
      <c r="F413" s="9"/>
    </row>
    <row r="414" spans="1:6" x14ac:dyDescent="0.25">
      <c r="A414" s="8" t="s">
        <v>14258</v>
      </c>
      <c r="B414" s="1" t="s">
        <v>2754</v>
      </c>
      <c r="C414" s="1" t="s">
        <v>7</v>
      </c>
      <c r="D414" s="1"/>
      <c r="E414" s="1"/>
      <c r="F414" s="9"/>
    </row>
    <row r="415" spans="1:6" x14ac:dyDescent="0.25">
      <c r="A415" s="8" t="s">
        <v>14259</v>
      </c>
      <c r="B415" s="1" t="s">
        <v>2878</v>
      </c>
      <c r="C415" s="1" t="s">
        <v>7</v>
      </c>
      <c r="D415" s="1"/>
      <c r="E415" s="1"/>
      <c r="F415" s="9"/>
    </row>
    <row r="416" spans="1:6" x14ac:dyDescent="0.25">
      <c r="A416" s="8" t="s">
        <v>14260</v>
      </c>
      <c r="B416" s="1" t="s">
        <v>14261</v>
      </c>
      <c r="C416" s="1" t="s">
        <v>7</v>
      </c>
      <c r="D416" s="1"/>
      <c r="E416" s="1"/>
      <c r="F416" s="9"/>
    </row>
    <row r="417" spans="1:6" x14ac:dyDescent="0.25">
      <c r="A417" s="8" t="s">
        <v>14262</v>
      </c>
      <c r="B417" s="1" t="s">
        <v>11683</v>
      </c>
      <c r="C417" s="1" t="s">
        <v>7</v>
      </c>
      <c r="D417" s="1"/>
      <c r="E417" s="1"/>
      <c r="F417" s="9"/>
    </row>
    <row r="418" spans="1:6" x14ac:dyDescent="0.25">
      <c r="A418" s="8" t="s">
        <v>14263</v>
      </c>
      <c r="B418" s="1" t="s">
        <v>14264</v>
      </c>
      <c r="C418" s="1" t="s">
        <v>7</v>
      </c>
      <c r="D418" s="1"/>
      <c r="E418" s="1"/>
      <c r="F418" s="9"/>
    </row>
    <row r="419" spans="1:6" x14ac:dyDescent="0.25">
      <c r="A419" s="8" t="s">
        <v>14265</v>
      </c>
      <c r="B419" s="1" t="s">
        <v>14266</v>
      </c>
      <c r="C419" s="1" t="s">
        <v>7</v>
      </c>
      <c r="D419" s="1"/>
      <c r="E419" s="1"/>
      <c r="F419" s="9"/>
    </row>
    <row r="420" spans="1:6" x14ac:dyDescent="0.25">
      <c r="A420" s="8" t="s">
        <v>14267</v>
      </c>
      <c r="B420" s="1" t="s">
        <v>14268</v>
      </c>
      <c r="C420" s="1" t="s">
        <v>4</v>
      </c>
      <c r="D420" s="1"/>
      <c r="E420" s="1"/>
      <c r="F420" s="9"/>
    </row>
    <row r="421" spans="1:6" x14ac:dyDescent="0.25">
      <c r="A421" s="8" t="s">
        <v>14269</v>
      </c>
      <c r="B421" s="1" t="s">
        <v>14270</v>
      </c>
      <c r="C421" s="1" t="s">
        <v>4</v>
      </c>
      <c r="D421" s="1"/>
      <c r="E421" s="1"/>
      <c r="F421" s="9"/>
    </row>
    <row r="422" spans="1:6" x14ac:dyDescent="0.25">
      <c r="A422" s="8" t="s">
        <v>14271</v>
      </c>
      <c r="B422" s="1" t="s">
        <v>14272</v>
      </c>
      <c r="C422" s="1" t="s">
        <v>4</v>
      </c>
      <c r="D422" s="1"/>
      <c r="E422" s="1"/>
      <c r="F422" s="9"/>
    </row>
    <row r="423" spans="1:6" x14ac:dyDescent="0.25">
      <c r="A423" s="8" t="s">
        <v>14273</v>
      </c>
      <c r="B423" s="1" t="s">
        <v>13589</v>
      </c>
      <c r="C423" s="1" t="s">
        <v>27</v>
      </c>
      <c r="D423" s="1"/>
      <c r="E423" s="1"/>
      <c r="F423" s="9"/>
    </row>
    <row r="424" spans="1:6" x14ac:dyDescent="0.25">
      <c r="A424" s="8" t="s">
        <v>14274</v>
      </c>
      <c r="B424" s="1" t="s">
        <v>5097</v>
      </c>
      <c r="C424" s="1" t="s">
        <v>7</v>
      </c>
      <c r="D424" s="1"/>
      <c r="E424" s="1"/>
      <c r="F424" s="9"/>
    </row>
    <row r="425" spans="1:6" x14ac:dyDescent="0.25">
      <c r="A425" s="8" t="s">
        <v>14275</v>
      </c>
      <c r="B425" s="1" t="s">
        <v>13167</v>
      </c>
      <c r="C425" s="1" t="s">
        <v>4</v>
      </c>
      <c r="D425" s="1"/>
      <c r="E425" s="1"/>
      <c r="F425" s="9"/>
    </row>
    <row r="426" spans="1:6" x14ac:dyDescent="0.25">
      <c r="A426" s="8" t="s">
        <v>14276</v>
      </c>
      <c r="B426" s="1" t="s">
        <v>6320</v>
      </c>
      <c r="C426" s="1" t="s">
        <v>14</v>
      </c>
      <c r="D426" s="1"/>
      <c r="E426" s="1"/>
      <c r="F426" s="9"/>
    </row>
    <row r="427" spans="1:6" x14ac:dyDescent="0.25">
      <c r="A427" s="8" t="s">
        <v>14277</v>
      </c>
      <c r="B427" s="1" t="s">
        <v>14278</v>
      </c>
      <c r="C427" s="1" t="s">
        <v>7</v>
      </c>
      <c r="D427" s="1"/>
      <c r="E427" s="1"/>
      <c r="F427" s="9"/>
    </row>
    <row r="428" spans="1:6" x14ac:dyDescent="0.25">
      <c r="A428" s="8" t="s">
        <v>14279</v>
      </c>
      <c r="B428" s="1" t="s">
        <v>14280</v>
      </c>
      <c r="C428" s="1" t="s">
        <v>7</v>
      </c>
      <c r="D428" s="1"/>
      <c r="E428" s="1"/>
      <c r="F428" s="9"/>
    </row>
    <row r="429" spans="1:6" x14ac:dyDescent="0.25">
      <c r="A429" s="8" t="s">
        <v>14281</v>
      </c>
      <c r="B429" s="1" t="s">
        <v>11431</v>
      </c>
      <c r="C429" s="1" t="s">
        <v>1</v>
      </c>
      <c r="D429" s="1"/>
      <c r="E429" s="1"/>
      <c r="F429" s="9"/>
    </row>
    <row r="430" spans="1:6" x14ac:dyDescent="0.25">
      <c r="A430" s="8" t="s">
        <v>14282</v>
      </c>
      <c r="B430" s="1" t="s">
        <v>1987</v>
      </c>
      <c r="C430" s="1" t="s">
        <v>7</v>
      </c>
      <c r="D430" s="1"/>
      <c r="E430" s="1"/>
      <c r="F430" s="9"/>
    </row>
    <row r="431" spans="1:6" x14ac:dyDescent="0.25">
      <c r="A431" s="8" t="s">
        <v>14283</v>
      </c>
      <c r="B431" s="1" t="s">
        <v>13594</v>
      </c>
      <c r="C431" s="1" t="s">
        <v>14</v>
      </c>
      <c r="D431" s="1"/>
      <c r="E431" s="1"/>
      <c r="F431" s="9"/>
    </row>
    <row r="432" spans="1:6" x14ac:dyDescent="0.25">
      <c r="A432" s="8" t="s">
        <v>14284</v>
      </c>
      <c r="B432" s="1" t="s">
        <v>5910</v>
      </c>
      <c r="C432" s="1" t="s">
        <v>1</v>
      </c>
      <c r="D432" s="1"/>
      <c r="E432" s="1"/>
      <c r="F432" s="9"/>
    </row>
    <row r="433" spans="1:6" x14ac:dyDescent="0.25">
      <c r="A433" s="8" t="s">
        <v>14285</v>
      </c>
      <c r="B433" s="1" t="s">
        <v>6322</v>
      </c>
      <c r="C433" s="1" t="s">
        <v>14</v>
      </c>
      <c r="D433" s="1"/>
      <c r="E433" s="1"/>
      <c r="F433" s="9"/>
    </row>
    <row r="434" spans="1:6" x14ac:dyDescent="0.25">
      <c r="A434" s="8" t="s">
        <v>14286</v>
      </c>
      <c r="B434" s="1" t="s">
        <v>88</v>
      </c>
      <c r="C434" s="1" t="s">
        <v>1</v>
      </c>
      <c r="D434" s="1"/>
      <c r="E434" s="1"/>
      <c r="F434" s="9"/>
    </row>
    <row r="435" spans="1:6" x14ac:dyDescent="0.25">
      <c r="A435" s="8" t="s">
        <v>14287</v>
      </c>
      <c r="B435" s="1" t="s">
        <v>90</v>
      </c>
      <c r="C435" s="1" t="s">
        <v>1</v>
      </c>
      <c r="D435" s="1"/>
      <c r="E435" s="1"/>
      <c r="F435" s="9"/>
    </row>
    <row r="436" spans="1:6" x14ac:dyDescent="0.25">
      <c r="A436" s="8" t="s">
        <v>14288</v>
      </c>
      <c r="B436" s="1" t="s">
        <v>96</v>
      </c>
      <c r="C436" s="1" t="s">
        <v>14</v>
      </c>
      <c r="D436" s="1"/>
      <c r="E436" s="1"/>
      <c r="F436" s="9"/>
    </row>
    <row r="437" spans="1:6" x14ac:dyDescent="0.25">
      <c r="A437" s="8" t="s">
        <v>14289</v>
      </c>
      <c r="B437" s="1" t="s">
        <v>100</v>
      </c>
      <c r="C437" s="1" t="s">
        <v>14</v>
      </c>
      <c r="D437" s="1"/>
      <c r="E437" s="1"/>
      <c r="F437" s="9"/>
    </row>
    <row r="438" spans="1:6" x14ac:dyDescent="0.25">
      <c r="A438" s="8" t="s">
        <v>14290</v>
      </c>
      <c r="B438" s="1" t="s">
        <v>168</v>
      </c>
      <c r="C438" s="1" t="s">
        <v>4</v>
      </c>
      <c r="D438" s="1"/>
      <c r="E438" s="1"/>
      <c r="F438" s="9"/>
    </row>
    <row r="439" spans="1:6" x14ac:dyDescent="0.25">
      <c r="A439" s="8" t="s">
        <v>14291</v>
      </c>
      <c r="B439" s="1" t="s">
        <v>198</v>
      </c>
      <c r="C439" s="1" t="s">
        <v>4</v>
      </c>
      <c r="D439" s="1"/>
      <c r="E439" s="1"/>
      <c r="F439" s="9"/>
    </row>
    <row r="440" spans="1:6" x14ac:dyDescent="0.25">
      <c r="A440" s="8" t="s">
        <v>14292</v>
      </c>
      <c r="B440" s="1" t="s">
        <v>757</v>
      </c>
      <c r="C440" s="1" t="s">
        <v>1</v>
      </c>
      <c r="D440" s="1"/>
      <c r="E440" s="1"/>
      <c r="F440" s="9"/>
    </row>
    <row r="441" spans="1:6" x14ac:dyDescent="0.25">
      <c r="A441" s="8" t="s">
        <v>14293</v>
      </c>
      <c r="B441" s="1" t="s">
        <v>13299</v>
      </c>
      <c r="C441" s="1" t="s">
        <v>1</v>
      </c>
      <c r="D441" s="1"/>
      <c r="E441" s="1"/>
      <c r="F441" s="9"/>
    </row>
    <row r="442" spans="1:6" x14ac:dyDescent="0.25">
      <c r="A442" s="8" t="s">
        <v>14294</v>
      </c>
      <c r="B442" s="1" t="s">
        <v>496</v>
      </c>
      <c r="C442" s="1" t="s">
        <v>4</v>
      </c>
      <c r="D442" s="1"/>
      <c r="E442" s="1"/>
      <c r="F442" s="9"/>
    </row>
    <row r="443" spans="1:6" x14ac:dyDescent="0.25">
      <c r="A443" s="8" t="s">
        <v>14295</v>
      </c>
      <c r="B443" s="1" t="s">
        <v>594</v>
      </c>
      <c r="C443" s="1" t="s">
        <v>1</v>
      </c>
      <c r="D443" s="1"/>
      <c r="E443" s="1"/>
      <c r="F443" s="9"/>
    </row>
    <row r="444" spans="1:6" x14ac:dyDescent="0.25">
      <c r="A444" s="8" t="s">
        <v>14296</v>
      </c>
      <c r="B444" s="1" t="s">
        <v>1165</v>
      </c>
      <c r="C444" s="1" t="s">
        <v>7</v>
      </c>
      <c r="D444" s="1"/>
      <c r="E444" s="1"/>
      <c r="F444" s="9"/>
    </row>
    <row r="445" spans="1:6" x14ac:dyDescent="0.25">
      <c r="A445" s="8" t="s">
        <v>14297</v>
      </c>
      <c r="B445" s="1" t="s">
        <v>11649</v>
      </c>
      <c r="C445" s="1" t="s">
        <v>1</v>
      </c>
      <c r="D445" s="1"/>
      <c r="E445" s="1"/>
      <c r="F445" s="9"/>
    </row>
    <row r="446" spans="1:6" x14ac:dyDescent="0.25">
      <c r="A446" s="8" t="s">
        <v>14298</v>
      </c>
      <c r="B446" s="1" t="s">
        <v>11433</v>
      </c>
      <c r="C446" s="1" t="s">
        <v>14</v>
      </c>
      <c r="D446" s="1"/>
      <c r="E446" s="1"/>
      <c r="F446" s="9"/>
    </row>
    <row r="447" spans="1:6" x14ac:dyDescent="0.25">
      <c r="A447" s="8" t="s">
        <v>14299</v>
      </c>
      <c r="B447" s="1" t="s">
        <v>2858</v>
      </c>
      <c r="C447" s="1" t="s">
        <v>14</v>
      </c>
      <c r="D447" s="1"/>
      <c r="E447" s="1"/>
      <c r="F447" s="9"/>
    </row>
    <row r="448" spans="1:6" x14ac:dyDescent="0.25">
      <c r="A448" s="8" t="s">
        <v>14300</v>
      </c>
      <c r="B448" s="1" t="s">
        <v>14301</v>
      </c>
      <c r="C448" s="1" t="s">
        <v>7</v>
      </c>
      <c r="D448" s="1"/>
      <c r="E448" s="1"/>
      <c r="F448" s="9"/>
    </row>
    <row r="449" spans="1:6" x14ac:dyDescent="0.25">
      <c r="A449" s="8" t="s">
        <v>14302</v>
      </c>
      <c r="B449" s="1" t="s">
        <v>2229</v>
      </c>
      <c r="C449" s="1" t="s">
        <v>7</v>
      </c>
      <c r="D449" s="1"/>
      <c r="E449" s="1"/>
      <c r="F449" s="9"/>
    </row>
    <row r="450" spans="1:6" x14ac:dyDescent="0.25">
      <c r="A450" s="8" t="s">
        <v>14303</v>
      </c>
      <c r="B450" s="1" t="s">
        <v>2355</v>
      </c>
      <c r="C450" s="1" t="s">
        <v>1</v>
      </c>
      <c r="D450" s="1"/>
      <c r="E450" s="1"/>
      <c r="F450" s="9"/>
    </row>
    <row r="451" spans="1:6" x14ac:dyDescent="0.25">
      <c r="A451" s="8" t="s">
        <v>14304</v>
      </c>
      <c r="B451" s="1" t="s">
        <v>14305</v>
      </c>
      <c r="C451" s="1" t="s">
        <v>7</v>
      </c>
      <c r="D451" s="1"/>
      <c r="E451" s="1"/>
      <c r="F451" s="9"/>
    </row>
    <row r="452" spans="1:6" x14ac:dyDescent="0.25">
      <c r="A452" s="8" t="s">
        <v>14306</v>
      </c>
      <c r="B452" s="1" t="s">
        <v>2583</v>
      </c>
      <c r="C452" s="1" t="s">
        <v>7</v>
      </c>
      <c r="D452" s="1"/>
      <c r="E452" s="1"/>
      <c r="F452" s="9"/>
    </row>
    <row r="453" spans="1:6" x14ac:dyDescent="0.25">
      <c r="A453" s="8" t="s">
        <v>14307</v>
      </c>
      <c r="B453" s="1" t="s">
        <v>14308</v>
      </c>
      <c r="C453" s="1" t="s">
        <v>7</v>
      </c>
      <c r="D453" s="1"/>
      <c r="E453" s="1"/>
      <c r="F453" s="9"/>
    </row>
    <row r="454" spans="1:6" x14ac:dyDescent="0.25">
      <c r="A454" s="8" t="s">
        <v>14309</v>
      </c>
      <c r="B454" s="1" t="s">
        <v>13126</v>
      </c>
      <c r="C454" s="1" t="s">
        <v>27</v>
      </c>
      <c r="D454" s="1"/>
      <c r="E454" s="1"/>
      <c r="F454" s="9"/>
    </row>
    <row r="455" spans="1:6" x14ac:dyDescent="0.25">
      <c r="A455" s="8" t="s">
        <v>14310</v>
      </c>
      <c r="B455" s="1" t="s">
        <v>3058</v>
      </c>
      <c r="C455" s="1" t="s">
        <v>1</v>
      </c>
      <c r="D455" s="1"/>
      <c r="E455" s="1"/>
      <c r="F455" s="9"/>
    </row>
    <row r="456" spans="1:6" x14ac:dyDescent="0.25">
      <c r="A456" s="8" t="s">
        <v>14311</v>
      </c>
      <c r="B456" s="1" t="s">
        <v>14312</v>
      </c>
      <c r="C456" s="1" t="s">
        <v>7</v>
      </c>
      <c r="D456" s="1"/>
      <c r="E456" s="1"/>
      <c r="F456" s="9"/>
    </row>
    <row r="457" spans="1:6" x14ac:dyDescent="0.25">
      <c r="A457" s="8" t="s">
        <v>14313</v>
      </c>
      <c r="B457" s="1" t="s">
        <v>14314</v>
      </c>
      <c r="C457" s="1" t="s">
        <v>7</v>
      </c>
      <c r="D457" s="1"/>
      <c r="E457" s="1"/>
      <c r="F457" s="9"/>
    </row>
    <row r="458" spans="1:6" x14ac:dyDescent="0.25">
      <c r="A458" s="8" t="s">
        <v>14315</v>
      </c>
      <c r="B458" s="1" t="s">
        <v>14316</v>
      </c>
      <c r="C458" s="1" t="s">
        <v>7</v>
      </c>
      <c r="D458" s="1"/>
      <c r="E458" s="1"/>
      <c r="F458" s="9"/>
    </row>
    <row r="459" spans="1:6" x14ac:dyDescent="0.25">
      <c r="A459" s="8" t="s">
        <v>14317</v>
      </c>
      <c r="B459" s="1" t="s">
        <v>14318</v>
      </c>
      <c r="C459" s="1" t="s">
        <v>7</v>
      </c>
      <c r="D459" s="1"/>
      <c r="E459" s="1"/>
      <c r="F459" s="9"/>
    </row>
    <row r="460" spans="1:6" x14ac:dyDescent="0.25">
      <c r="A460" s="8" t="s">
        <v>14319</v>
      </c>
      <c r="B460" s="1" t="s">
        <v>14320</v>
      </c>
      <c r="C460" s="1" t="s">
        <v>27</v>
      </c>
      <c r="D460" s="1"/>
      <c r="E460" s="1"/>
      <c r="F460" s="9"/>
    </row>
    <row r="461" spans="1:6" x14ac:dyDescent="0.25">
      <c r="A461" s="8" t="s">
        <v>14321</v>
      </c>
      <c r="B461" s="1" t="s">
        <v>6745</v>
      </c>
      <c r="C461" s="1" t="s">
        <v>7</v>
      </c>
      <c r="D461" s="1"/>
      <c r="E461" s="1"/>
      <c r="F461" s="9"/>
    </row>
    <row r="462" spans="1:6" x14ac:dyDescent="0.25">
      <c r="A462" s="8" t="s">
        <v>14322</v>
      </c>
      <c r="B462" s="1" t="s">
        <v>4496</v>
      </c>
      <c r="C462" s="1" t="s">
        <v>7</v>
      </c>
      <c r="D462" s="1"/>
      <c r="E462" s="1"/>
      <c r="F462" s="9"/>
    </row>
    <row r="463" spans="1:6" x14ac:dyDescent="0.25">
      <c r="A463" s="8" t="s">
        <v>14323</v>
      </c>
      <c r="B463" s="1" t="s">
        <v>4498</v>
      </c>
      <c r="C463" s="1" t="s">
        <v>7</v>
      </c>
      <c r="D463" s="1"/>
      <c r="E463" s="1"/>
      <c r="F463" s="9"/>
    </row>
    <row r="464" spans="1:6" x14ac:dyDescent="0.25">
      <c r="A464" s="8" t="s">
        <v>14324</v>
      </c>
      <c r="B464" s="1" t="s">
        <v>4898</v>
      </c>
      <c r="C464" s="1" t="s">
        <v>7</v>
      </c>
      <c r="D464" s="1"/>
      <c r="E464" s="1"/>
      <c r="F464" s="9"/>
    </row>
    <row r="465" spans="1:6" x14ac:dyDescent="0.25">
      <c r="A465" s="8" t="s">
        <v>14325</v>
      </c>
      <c r="B465" s="1" t="s">
        <v>5099</v>
      </c>
      <c r="C465" s="1" t="s">
        <v>7</v>
      </c>
      <c r="D465" s="1"/>
      <c r="E465" s="1"/>
      <c r="F465" s="9"/>
    </row>
    <row r="466" spans="1:6" x14ac:dyDescent="0.25">
      <c r="A466" s="8" t="s">
        <v>14326</v>
      </c>
      <c r="B466" s="1" t="s">
        <v>14327</v>
      </c>
      <c r="C466" s="1" t="s">
        <v>7</v>
      </c>
      <c r="D466" s="1"/>
      <c r="E466" s="1"/>
      <c r="F466" s="9"/>
    </row>
    <row r="467" spans="1:6" x14ac:dyDescent="0.25">
      <c r="A467" s="8" t="s">
        <v>14328</v>
      </c>
      <c r="B467" s="1" t="s">
        <v>5503</v>
      </c>
      <c r="C467" s="1" t="s">
        <v>27</v>
      </c>
      <c r="D467" s="1"/>
      <c r="E467" s="1"/>
      <c r="F467" s="9"/>
    </row>
    <row r="468" spans="1:6" x14ac:dyDescent="0.25">
      <c r="A468" s="8" t="s">
        <v>14329</v>
      </c>
      <c r="B468" s="1" t="s">
        <v>5505</v>
      </c>
      <c r="C468" s="1" t="s">
        <v>7</v>
      </c>
      <c r="D468" s="1"/>
      <c r="E468" s="1"/>
      <c r="F468" s="9"/>
    </row>
    <row r="469" spans="1:6" x14ac:dyDescent="0.25">
      <c r="A469" s="8" t="s">
        <v>14330</v>
      </c>
      <c r="B469" s="1" t="s">
        <v>14331</v>
      </c>
      <c r="C469" s="1" t="s">
        <v>7</v>
      </c>
      <c r="D469" s="1"/>
      <c r="E469" s="1"/>
      <c r="F469" s="9"/>
    </row>
    <row r="470" spans="1:6" x14ac:dyDescent="0.25">
      <c r="A470" s="8" t="s">
        <v>14332</v>
      </c>
      <c r="B470" s="1" t="s">
        <v>470</v>
      </c>
      <c r="C470" s="1" t="s">
        <v>1</v>
      </c>
      <c r="D470" s="1"/>
      <c r="E470" s="1"/>
      <c r="F470" s="9"/>
    </row>
    <row r="471" spans="1:6" x14ac:dyDescent="0.25">
      <c r="A471" s="8" t="s">
        <v>14333</v>
      </c>
      <c r="B471" s="1" t="s">
        <v>472</v>
      </c>
      <c r="C471" s="1" t="s">
        <v>1</v>
      </c>
      <c r="D471" s="1"/>
      <c r="E471" s="1"/>
      <c r="F471" s="9"/>
    </row>
    <row r="472" spans="1:6" x14ac:dyDescent="0.25">
      <c r="A472" s="8" t="s">
        <v>14334</v>
      </c>
      <c r="B472" s="1" t="s">
        <v>488</v>
      </c>
      <c r="C472" s="1" t="s">
        <v>1</v>
      </c>
      <c r="D472" s="1"/>
      <c r="E472" s="1"/>
      <c r="F472" s="9"/>
    </row>
    <row r="473" spans="1:6" x14ac:dyDescent="0.25">
      <c r="A473" s="8" t="s">
        <v>14335</v>
      </c>
      <c r="B473" s="1" t="s">
        <v>512</v>
      </c>
      <c r="C473" s="1" t="s">
        <v>7</v>
      </c>
      <c r="D473" s="1"/>
      <c r="E473" s="1"/>
      <c r="F473" s="9"/>
    </row>
    <row r="474" spans="1:6" x14ac:dyDescent="0.25">
      <c r="A474" s="8" t="s">
        <v>14336</v>
      </c>
      <c r="B474" s="1" t="s">
        <v>771</v>
      </c>
      <c r="C474" s="1" t="s">
        <v>14</v>
      </c>
      <c r="D474" s="1"/>
      <c r="E474" s="1"/>
      <c r="F474" s="9"/>
    </row>
    <row r="475" spans="1:6" x14ac:dyDescent="0.25">
      <c r="A475" s="8" t="s">
        <v>14337</v>
      </c>
      <c r="B475" s="1" t="s">
        <v>773</v>
      </c>
      <c r="C475" s="1" t="s">
        <v>7</v>
      </c>
      <c r="D475" s="1"/>
      <c r="E475" s="1"/>
      <c r="F475" s="9"/>
    </row>
    <row r="476" spans="1:6" x14ac:dyDescent="0.25">
      <c r="A476" s="8" t="s">
        <v>14338</v>
      </c>
      <c r="B476" s="1" t="s">
        <v>783</v>
      </c>
      <c r="C476" s="1" t="s">
        <v>4</v>
      </c>
      <c r="D476" s="1"/>
      <c r="E476" s="1"/>
      <c r="F476" s="9"/>
    </row>
    <row r="477" spans="1:6" x14ac:dyDescent="0.25">
      <c r="A477" s="8" t="s">
        <v>14339</v>
      </c>
      <c r="B477" s="1" t="s">
        <v>827</v>
      </c>
      <c r="C477" s="1" t="s">
        <v>7</v>
      </c>
      <c r="D477" s="1"/>
      <c r="E477" s="1"/>
      <c r="F477" s="9"/>
    </row>
    <row r="478" spans="1:6" x14ac:dyDescent="0.25">
      <c r="A478" s="8" t="s">
        <v>14340</v>
      </c>
      <c r="B478" s="1" t="s">
        <v>895</v>
      </c>
      <c r="C478" s="1" t="s">
        <v>14</v>
      </c>
      <c r="D478" s="1"/>
      <c r="E478" s="1"/>
      <c r="F478" s="9"/>
    </row>
    <row r="479" spans="1:6" x14ac:dyDescent="0.25">
      <c r="A479" s="8" t="s">
        <v>14341</v>
      </c>
      <c r="B479" s="1" t="s">
        <v>1127</v>
      </c>
      <c r="C479" s="1" t="s">
        <v>7</v>
      </c>
      <c r="D479" s="1"/>
      <c r="E479" s="1"/>
      <c r="F479" s="9"/>
    </row>
    <row r="480" spans="1:6" x14ac:dyDescent="0.25">
      <c r="A480" s="8" t="s">
        <v>14342</v>
      </c>
      <c r="B480" s="1" t="s">
        <v>1179</v>
      </c>
      <c r="C480" s="1" t="s">
        <v>14</v>
      </c>
      <c r="D480" s="1"/>
      <c r="E480" s="1"/>
      <c r="F480" s="9"/>
    </row>
    <row r="481" spans="1:6" x14ac:dyDescent="0.25">
      <c r="A481" s="8" t="s">
        <v>14343</v>
      </c>
      <c r="B481" s="1" t="s">
        <v>14344</v>
      </c>
      <c r="C481" s="1" t="s">
        <v>14</v>
      </c>
      <c r="D481" s="1"/>
      <c r="E481" s="1"/>
      <c r="F481" s="9"/>
    </row>
    <row r="482" spans="1:6" x14ac:dyDescent="0.25">
      <c r="A482" s="8" t="s">
        <v>14345</v>
      </c>
      <c r="B482" s="1" t="s">
        <v>14346</v>
      </c>
      <c r="C482" s="1" t="s">
        <v>4</v>
      </c>
      <c r="D482" s="1"/>
      <c r="E482" s="1"/>
      <c r="F482" s="9"/>
    </row>
    <row r="483" spans="1:6" x14ac:dyDescent="0.25">
      <c r="A483" s="8" t="s">
        <v>14347</v>
      </c>
      <c r="B483" s="1" t="s">
        <v>4914</v>
      </c>
      <c r="C483" s="1" t="s">
        <v>7</v>
      </c>
      <c r="D483" s="1"/>
      <c r="E483" s="1"/>
      <c r="F483" s="9"/>
    </row>
    <row r="484" spans="1:6" x14ac:dyDescent="0.25">
      <c r="A484" s="8" t="s">
        <v>14348</v>
      </c>
      <c r="B484" s="1" t="s">
        <v>500</v>
      </c>
      <c r="C484" s="1" t="s">
        <v>27</v>
      </c>
      <c r="D484" s="1"/>
      <c r="E484" s="1"/>
      <c r="F484" s="9"/>
    </row>
    <row r="485" spans="1:6" x14ac:dyDescent="0.25">
      <c r="A485" s="8" t="s">
        <v>14349</v>
      </c>
      <c r="B485" s="1" t="s">
        <v>642</v>
      </c>
      <c r="C485" s="1" t="s">
        <v>27</v>
      </c>
      <c r="D485" s="1"/>
      <c r="E485" s="1"/>
      <c r="F485" s="9"/>
    </row>
    <row r="486" spans="1:6" x14ac:dyDescent="0.25">
      <c r="A486" s="8" t="s">
        <v>14350</v>
      </c>
      <c r="B486" s="1" t="s">
        <v>644</v>
      </c>
      <c r="C486" s="1" t="s">
        <v>27</v>
      </c>
      <c r="D486" s="1"/>
      <c r="E486" s="1"/>
      <c r="F486" s="9"/>
    </row>
    <row r="487" spans="1:6" x14ac:dyDescent="0.25">
      <c r="A487" s="8" t="s">
        <v>14351</v>
      </c>
      <c r="B487" s="1" t="s">
        <v>646</v>
      </c>
      <c r="C487" s="1" t="s">
        <v>27</v>
      </c>
      <c r="D487" s="1"/>
      <c r="E487" s="1"/>
      <c r="F487" s="9"/>
    </row>
    <row r="488" spans="1:6" x14ac:dyDescent="0.25">
      <c r="A488" s="8" t="s">
        <v>14352</v>
      </c>
      <c r="B488" s="1" t="s">
        <v>11696</v>
      </c>
      <c r="C488" s="1" t="s">
        <v>27</v>
      </c>
      <c r="D488" s="1"/>
      <c r="E488" s="1"/>
      <c r="F488" s="9"/>
    </row>
    <row r="489" spans="1:6" x14ac:dyDescent="0.25">
      <c r="A489" s="8" t="s">
        <v>14353</v>
      </c>
      <c r="B489" s="1" t="s">
        <v>11692</v>
      </c>
      <c r="C489" s="1" t="s">
        <v>27</v>
      </c>
      <c r="D489" s="1"/>
      <c r="E489" s="1"/>
      <c r="F489" s="9"/>
    </row>
    <row r="490" spans="1:6" x14ac:dyDescent="0.25">
      <c r="A490" s="8" t="s">
        <v>14354</v>
      </c>
      <c r="B490" s="1" t="s">
        <v>11694</v>
      </c>
      <c r="C490" s="1" t="s">
        <v>27</v>
      </c>
      <c r="D490" s="1"/>
      <c r="E490" s="1"/>
      <c r="F490" s="9"/>
    </row>
    <row r="491" spans="1:6" x14ac:dyDescent="0.25">
      <c r="A491" s="8" t="s">
        <v>14355</v>
      </c>
      <c r="B491" s="1" t="s">
        <v>11698</v>
      </c>
      <c r="C491" s="1" t="s">
        <v>27</v>
      </c>
      <c r="D491" s="1"/>
      <c r="E491" s="1"/>
      <c r="F491" s="9"/>
    </row>
    <row r="492" spans="1:6" x14ac:dyDescent="0.25">
      <c r="A492" s="8" t="s">
        <v>14356</v>
      </c>
      <c r="B492" s="1" t="s">
        <v>13092</v>
      </c>
      <c r="C492" s="1" t="s">
        <v>27</v>
      </c>
      <c r="D492" s="1"/>
      <c r="E492" s="1"/>
      <c r="F492" s="9"/>
    </row>
    <row r="493" spans="1:6" x14ac:dyDescent="0.25">
      <c r="A493" s="8" t="s">
        <v>14357</v>
      </c>
      <c r="B493" s="1" t="s">
        <v>4691</v>
      </c>
      <c r="C493" s="1" t="s">
        <v>27</v>
      </c>
      <c r="D493" s="1"/>
      <c r="E493" s="1"/>
      <c r="F493" s="9"/>
    </row>
    <row r="494" spans="1:6" x14ac:dyDescent="0.25">
      <c r="A494" s="8" t="s">
        <v>14358</v>
      </c>
      <c r="B494" s="1" t="s">
        <v>558</v>
      </c>
      <c r="C494" s="1" t="s">
        <v>27</v>
      </c>
      <c r="D494" s="1"/>
      <c r="E494" s="1"/>
      <c r="F494" s="9"/>
    </row>
    <row r="495" spans="1:6" x14ac:dyDescent="0.25">
      <c r="A495" s="8" t="s">
        <v>14359</v>
      </c>
      <c r="B495" s="1" t="s">
        <v>602</v>
      </c>
      <c r="C495" s="1" t="s">
        <v>27</v>
      </c>
      <c r="D495" s="1"/>
      <c r="E495" s="1"/>
      <c r="F495" s="9"/>
    </row>
    <row r="496" spans="1:6" x14ac:dyDescent="0.25">
      <c r="A496" s="8" t="s">
        <v>14360</v>
      </c>
      <c r="B496" s="1" t="s">
        <v>652</v>
      </c>
      <c r="C496" s="1" t="s">
        <v>27</v>
      </c>
      <c r="D496" s="1"/>
      <c r="E496" s="1"/>
      <c r="F496" s="9"/>
    </row>
    <row r="497" spans="1:6" x14ac:dyDescent="0.25">
      <c r="A497" s="8" t="s">
        <v>14361</v>
      </c>
      <c r="B497" s="1" t="s">
        <v>11700</v>
      </c>
      <c r="C497" s="1" t="s">
        <v>27</v>
      </c>
      <c r="D497" s="1"/>
      <c r="E497" s="1"/>
      <c r="F497" s="9"/>
    </row>
    <row r="498" spans="1:6" x14ac:dyDescent="0.25">
      <c r="A498" s="8" t="s">
        <v>14362</v>
      </c>
      <c r="B498" s="1" t="s">
        <v>76</v>
      </c>
      <c r="C498" s="1" t="s">
        <v>27</v>
      </c>
      <c r="D498" s="1"/>
      <c r="E498" s="1"/>
      <c r="F498" s="9"/>
    </row>
    <row r="499" spans="1:6" x14ac:dyDescent="0.25">
      <c r="A499" s="8" t="s">
        <v>14363</v>
      </c>
      <c r="B499" s="1" t="s">
        <v>11702</v>
      </c>
      <c r="C499" s="1" t="s">
        <v>27</v>
      </c>
      <c r="D499" s="1"/>
      <c r="E499" s="1"/>
      <c r="F499" s="9"/>
    </row>
    <row r="500" spans="1:6" x14ac:dyDescent="0.25">
      <c r="A500" s="8" t="s">
        <v>14364</v>
      </c>
      <c r="B500" s="1" t="s">
        <v>182</v>
      </c>
      <c r="C500" s="1" t="s">
        <v>7</v>
      </c>
      <c r="D500" s="1"/>
      <c r="E500" s="1"/>
      <c r="F500" s="9"/>
    </row>
    <row r="501" spans="1:6" x14ac:dyDescent="0.25">
      <c r="A501" s="8" t="s">
        <v>14365</v>
      </c>
      <c r="B501" s="1" t="s">
        <v>350</v>
      </c>
      <c r="C501" s="1" t="s">
        <v>1</v>
      </c>
      <c r="D501" s="1"/>
      <c r="E501" s="1"/>
      <c r="F501" s="9"/>
    </row>
    <row r="502" spans="1:6" x14ac:dyDescent="0.25">
      <c r="A502" s="8" t="s">
        <v>14366</v>
      </c>
      <c r="B502" s="1" t="s">
        <v>11667</v>
      </c>
      <c r="C502" s="1" t="s">
        <v>4</v>
      </c>
      <c r="D502" s="1"/>
      <c r="E502" s="1"/>
      <c r="F502" s="9"/>
    </row>
    <row r="503" spans="1:6" x14ac:dyDescent="0.25">
      <c r="A503" s="8" t="s">
        <v>14367</v>
      </c>
      <c r="B503" s="1" t="s">
        <v>5300</v>
      </c>
      <c r="C503" s="1" t="s">
        <v>7</v>
      </c>
      <c r="D503" s="1"/>
      <c r="E503" s="1"/>
      <c r="F503" s="9"/>
    </row>
    <row r="504" spans="1:6" x14ac:dyDescent="0.25">
      <c r="A504" s="8" t="s">
        <v>14368</v>
      </c>
      <c r="B504" s="1" t="s">
        <v>2117</v>
      </c>
      <c r="C504" s="1" t="s">
        <v>7</v>
      </c>
      <c r="D504" s="1"/>
      <c r="E504" s="1"/>
      <c r="F504" s="9"/>
    </row>
    <row r="505" spans="1:6" x14ac:dyDescent="0.25">
      <c r="A505" s="8" t="s">
        <v>14369</v>
      </c>
      <c r="B505" s="1" t="s">
        <v>332</v>
      </c>
      <c r="C505" s="1" t="s">
        <v>1</v>
      </c>
      <c r="D505" s="1"/>
      <c r="E505" s="1"/>
      <c r="F505" s="9"/>
    </row>
    <row r="506" spans="1:6" x14ac:dyDescent="0.25">
      <c r="A506" s="8" t="s">
        <v>14370</v>
      </c>
      <c r="B506" s="1" t="s">
        <v>14371</v>
      </c>
      <c r="C506" s="1" t="s">
        <v>1</v>
      </c>
      <c r="D506" s="1"/>
      <c r="E506" s="1"/>
      <c r="F506" s="9"/>
    </row>
    <row r="507" spans="1:6" x14ac:dyDescent="0.25">
      <c r="A507" s="8" t="s">
        <v>14372</v>
      </c>
      <c r="B507" s="1" t="s">
        <v>1157</v>
      </c>
      <c r="C507" s="1" t="s">
        <v>27</v>
      </c>
      <c r="D507" s="1"/>
      <c r="E507" s="1"/>
      <c r="F507" s="9"/>
    </row>
    <row r="508" spans="1:6" x14ac:dyDescent="0.25">
      <c r="A508" s="8" t="s">
        <v>14373</v>
      </c>
      <c r="B508" s="1" t="s">
        <v>1159</v>
      </c>
      <c r="C508" s="1" t="s">
        <v>7</v>
      </c>
      <c r="D508" s="1"/>
      <c r="E508" s="1"/>
      <c r="F508" s="9"/>
    </row>
    <row r="509" spans="1:6" x14ac:dyDescent="0.25">
      <c r="A509" s="8" t="s">
        <v>14374</v>
      </c>
      <c r="B509" s="1" t="s">
        <v>2127</v>
      </c>
      <c r="C509" s="1" t="s">
        <v>7</v>
      </c>
      <c r="D509" s="1"/>
      <c r="E509" s="1"/>
      <c r="F509" s="9"/>
    </row>
    <row r="510" spans="1:6" x14ac:dyDescent="0.25">
      <c r="A510" s="8" t="s">
        <v>14375</v>
      </c>
      <c r="B510" s="1" t="s">
        <v>1963</v>
      </c>
      <c r="C510" s="1" t="s">
        <v>7</v>
      </c>
      <c r="D510" s="1"/>
      <c r="E510" s="1"/>
      <c r="F510" s="9"/>
    </row>
    <row r="511" spans="1:6" x14ac:dyDescent="0.25">
      <c r="A511" s="8" t="s">
        <v>14376</v>
      </c>
      <c r="B511" s="1" t="s">
        <v>1965</v>
      </c>
      <c r="C511" s="1" t="s">
        <v>7</v>
      </c>
      <c r="D511" s="1"/>
      <c r="E511" s="1"/>
      <c r="F511" s="9"/>
    </row>
    <row r="512" spans="1:6" x14ac:dyDescent="0.25">
      <c r="A512" s="8" t="s">
        <v>14377</v>
      </c>
      <c r="B512" s="1" t="s">
        <v>1967</v>
      </c>
      <c r="C512" s="1" t="s">
        <v>7</v>
      </c>
      <c r="D512" s="1"/>
      <c r="E512" s="1"/>
      <c r="F512" s="9"/>
    </row>
    <row r="513" spans="1:6" x14ac:dyDescent="0.25">
      <c r="A513" s="8" t="s">
        <v>14378</v>
      </c>
      <c r="B513" s="1" t="s">
        <v>1969</v>
      </c>
      <c r="C513" s="1" t="s">
        <v>7</v>
      </c>
      <c r="D513" s="1"/>
      <c r="E513" s="1"/>
      <c r="F513" s="9"/>
    </row>
    <row r="514" spans="1:6" x14ac:dyDescent="0.25">
      <c r="A514" s="8" t="s">
        <v>14379</v>
      </c>
      <c r="B514" s="1" t="s">
        <v>1971</v>
      </c>
      <c r="C514" s="1" t="s">
        <v>7</v>
      </c>
      <c r="D514" s="1"/>
      <c r="E514" s="1"/>
      <c r="F514" s="9"/>
    </row>
    <row r="515" spans="1:6" x14ac:dyDescent="0.25">
      <c r="A515" s="8" t="s">
        <v>14380</v>
      </c>
      <c r="B515" s="1" t="s">
        <v>1973</v>
      </c>
      <c r="C515" s="1" t="s">
        <v>7</v>
      </c>
      <c r="D515" s="1"/>
      <c r="E515" s="1"/>
      <c r="F515" s="9"/>
    </row>
    <row r="516" spans="1:6" x14ac:dyDescent="0.25">
      <c r="A516" s="8" t="s">
        <v>14381</v>
      </c>
      <c r="B516" s="1" t="s">
        <v>11406</v>
      </c>
      <c r="C516" s="1" t="s">
        <v>7</v>
      </c>
      <c r="D516" s="1"/>
      <c r="E516" s="1"/>
      <c r="F516" s="9"/>
    </row>
    <row r="517" spans="1:6" x14ac:dyDescent="0.25">
      <c r="A517" s="8" t="s">
        <v>14382</v>
      </c>
      <c r="B517" s="1" t="s">
        <v>2017</v>
      </c>
      <c r="C517" s="1" t="s">
        <v>7</v>
      </c>
      <c r="D517" s="1"/>
      <c r="E517" s="1"/>
      <c r="F517" s="9"/>
    </row>
    <row r="518" spans="1:6" x14ac:dyDescent="0.25">
      <c r="A518" s="8" t="s">
        <v>14383</v>
      </c>
      <c r="B518" s="1" t="s">
        <v>2019</v>
      </c>
      <c r="C518" s="1" t="s">
        <v>7</v>
      </c>
      <c r="D518" s="1"/>
      <c r="E518" s="1"/>
      <c r="F518" s="9"/>
    </row>
    <row r="519" spans="1:6" x14ac:dyDescent="0.25">
      <c r="A519" s="8" t="s">
        <v>14384</v>
      </c>
      <c r="B519" s="1" t="s">
        <v>2021</v>
      </c>
      <c r="C519" s="1" t="s">
        <v>7</v>
      </c>
      <c r="D519" s="1"/>
      <c r="E519" s="1"/>
      <c r="F519" s="9"/>
    </row>
    <row r="520" spans="1:6" x14ac:dyDescent="0.25">
      <c r="A520" s="8" t="s">
        <v>14385</v>
      </c>
      <c r="B520" s="1" t="s">
        <v>11470</v>
      </c>
      <c r="C520" s="1" t="s">
        <v>7</v>
      </c>
      <c r="D520" s="1"/>
      <c r="E520" s="1"/>
      <c r="F520" s="9"/>
    </row>
    <row r="521" spans="1:6" x14ac:dyDescent="0.25">
      <c r="A521" s="8" t="s">
        <v>14386</v>
      </c>
      <c r="B521" s="1" t="s">
        <v>2025</v>
      </c>
      <c r="C521" s="1" t="s">
        <v>7</v>
      </c>
      <c r="D521" s="1"/>
      <c r="E521" s="1"/>
      <c r="F521" s="9"/>
    </row>
    <row r="522" spans="1:6" x14ac:dyDescent="0.25">
      <c r="A522" s="8" t="s">
        <v>14387</v>
      </c>
      <c r="B522" s="1" t="s">
        <v>2027</v>
      </c>
      <c r="C522" s="1" t="s">
        <v>7</v>
      </c>
      <c r="D522" s="1"/>
      <c r="E522" s="1"/>
      <c r="F522" s="9"/>
    </row>
    <row r="523" spans="1:6" x14ac:dyDescent="0.25">
      <c r="A523" s="8" t="s">
        <v>14388</v>
      </c>
      <c r="B523" s="1" t="s">
        <v>2826</v>
      </c>
      <c r="C523" s="1" t="s">
        <v>27</v>
      </c>
      <c r="D523" s="1"/>
      <c r="E523" s="1"/>
      <c r="F523" s="9"/>
    </row>
    <row r="524" spans="1:6" x14ac:dyDescent="0.25">
      <c r="A524" s="8" t="s">
        <v>14389</v>
      </c>
      <c r="B524" s="1" t="s">
        <v>4494</v>
      </c>
      <c r="C524" s="1" t="s">
        <v>4</v>
      </c>
      <c r="D524" s="1"/>
      <c r="E524" s="1"/>
      <c r="F524" s="9"/>
    </row>
    <row r="525" spans="1:6" x14ac:dyDescent="0.25">
      <c r="A525" s="8" t="s">
        <v>14390</v>
      </c>
      <c r="B525" s="1" t="s">
        <v>2223</v>
      </c>
      <c r="C525" s="1" t="s">
        <v>14</v>
      </c>
      <c r="D525" s="1"/>
      <c r="E525" s="1"/>
      <c r="F525" s="9"/>
    </row>
    <row r="526" spans="1:6" x14ac:dyDescent="0.25">
      <c r="A526" s="8" t="s">
        <v>14391</v>
      </c>
      <c r="B526" s="1" t="s">
        <v>2818</v>
      </c>
      <c r="C526" s="1" t="s">
        <v>14</v>
      </c>
      <c r="D526" s="1"/>
      <c r="E526" s="1"/>
      <c r="F526" s="9"/>
    </row>
    <row r="527" spans="1:6" x14ac:dyDescent="0.25">
      <c r="A527" s="8" t="s">
        <v>14392</v>
      </c>
      <c r="B527" s="1" t="s">
        <v>14393</v>
      </c>
      <c r="C527" s="1" t="s">
        <v>27</v>
      </c>
      <c r="D527" s="1"/>
      <c r="E527" s="1"/>
      <c r="F527" s="9"/>
    </row>
    <row r="528" spans="1:6" x14ac:dyDescent="0.25">
      <c r="A528" s="8" t="s">
        <v>14394</v>
      </c>
      <c r="B528" s="1" t="s">
        <v>11224</v>
      </c>
      <c r="C528" s="1" t="s">
        <v>1</v>
      </c>
      <c r="D528" s="1"/>
      <c r="E528" s="1"/>
      <c r="F528" s="9"/>
    </row>
    <row r="529" spans="1:6" x14ac:dyDescent="0.25">
      <c r="A529" s="8" t="s">
        <v>14395</v>
      </c>
      <c r="B529" s="1" t="s">
        <v>14396</v>
      </c>
      <c r="C529" s="1" t="s">
        <v>14</v>
      </c>
      <c r="D529" s="1"/>
      <c r="E529" s="1"/>
      <c r="F529" s="9"/>
    </row>
    <row r="530" spans="1:6" x14ac:dyDescent="0.25">
      <c r="A530" s="8" t="s">
        <v>14397</v>
      </c>
      <c r="B530" s="1" t="s">
        <v>14398</v>
      </c>
      <c r="C530" s="1" t="s">
        <v>1</v>
      </c>
      <c r="D530" s="1"/>
      <c r="E530" s="1"/>
      <c r="F530" s="9"/>
    </row>
    <row r="531" spans="1:6" x14ac:dyDescent="0.25">
      <c r="A531" s="8" t="s">
        <v>14399</v>
      </c>
      <c r="B531" s="1" t="s">
        <v>907</v>
      </c>
      <c r="C531" s="1" t="s">
        <v>14</v>
      </c>
      <c r="D531" s="1"/>
      <c r="E531" s="1"/>
      <c r="F531" s="9"/>
    </row>
    <row r="532" spans="1:6" x14ac:dyDescent="0.25">
      <c r="A532" s="8" t="s">
        <v>14400</v>
      </c>
      <c r="B532" s="1" t="s">
        <v>11646</v>
      </c>
      <c r="C532" s="1" t="s">
        <v>4</v>
      </c>
      <c r="D532" s="1"/>
      <c r="E532" s="1"/>
      <c r="F532" s="9"/>
    </row>
    <row r="533" spans="1:6" x14ac:dyDescent="0.25">
      <c r="A533" s="8" t="s">
        <v>14401</v>
      </c>
      <c r="B533" s="1" t="s">
        <v>466</v>
      </c>
      <c r="C533" s="1" t="s">
        <v>1</v>
      </c>
      <c r="D533" s="1"/>
      <c r="E533" s="1"/>
      <c r="F533" s="9"/>
    </row>
    <row r="534" spans="1:6" x14ac:dyDescent="0.25">
      <c r="A534" s="8" t="s">
        <v>14402</v>
      </c>
      <c r="B534" s="1" t="s">
        <v>468</v>
      </c>
      <c r="C534" s="1" t="s">
        <v>1</v>
      </c>
      <c r="D534" s="1"/>
      <c r="E534" s="1"/>
      <c r="F534" s="9"/>
    </row>
    <row r="535" spans="1:6" x14ac:dyDescent="0.25">
      <c r="A535" s="8" t="s">
        <v>14403</v>
      </c>
      <c r="B535" s="1" t="s">
        <v>14404</v>
      </c>
      <c r="C535" s="1" t="s">
        <v>1</v>
      </c>
      <c r="D535" s="1"/>
      <c r="E535" s="1"/>
      <c r="F535" s="9"/>
    </row>
    <row r="536" spans="1:6" x14ac:dyDescent="0.25">
      <c r="A536" s="8" t="s">
        <v>14405</v>
      </c>
      <c r="B536" s="1" t="s">
        <v>11915</v>
      </c>
      <c r="C536" s="1" t="s">
        <v>1</v>
      </c>
      <c r="D536" s="1"/>
      <c r="E536" s="1"/>
      <c r="F536" s="9"/>
    </row>
    <row r="537" spans="1:6" x14ac:dyDescent="0.25">
      <c r="A537" s="8" t="s">
        <v>14406</v>
      </c>
      <c r="B537" s="1" t="s">
        <v>11927</v>
      </c>
      <c r="C537" s="1" t="s">
        <v>7</v>
      </c>
      <c r="D537" s="1"/>
      <c r="E537" s="1"/>
      <c r="F537" s="9"/>
    </row>
    <row r="538" spans="1:6" x14ac:dyDescent="0.25">
      <c r="A538" s="8" t="s">
        <v>14407</v>
      </c>
      <c r="B538" s="1" t="s">
        <v>2</v>
      </c>
      <c r="C538" s="1" t="s">
        <v>14</v>
      </c>
      <c r="D538" s="1"/>
      <c r="E538" s="1"/>
      <c r="F538" s="9"/>
    </row>
    <row r="539" spans="1:6" x14ac:dyDescent="0.25">
      <c r="A539" s="8" t="s">
        <v>14408</v>
      </c>
      <c r="B539" s="1" t="s">
        <v>11651</v>
      </c>
      <c r="C539" s="1" t="s">
        <v>1</v>
      </c>
      <c r="D539" s="1"/>
      <c r="E539" s="1"/>
      <c r="F539" s="9"/>
    </row>
    <row r="540" spans="1:6" x14ac:dyDescent="0.25">
      <c r="A540" s="8" t="s">
        <v>14409</v>
      </c>
      <c r="B540" s="1" t="s">
        <v>13072</v>
      </c>
      <c r="C540" s="1" t="s">
        <v>14</v>
      </c>
      <c r="D540" s="1"/>
      <c r="E540" s="1"/>
      <c r="F540" s="9"/>
    </row>
    <row r="541" spans="1:6" x14ac:dyDescent="0.25">
      <c r="A541" s="8" t="s">
        <v>14410</v>
      </c>
      <c r="B541" s="1" t="s">
        <v>14411</v>
      </c>
      <c r="C541" s="1" t="s">
        <v>4</v>
      </c>
      <c r="D541" s="1"/>
      <c r="E541" s="1"/>
      <c r="F541" s="9"/>
    </row>
    <row r="542" spans="1:6" x14ac:dyDescent="0.25">
      <c r="A542" s="8" t="s">
        <v>14412</v>
      </c>
      <c r="B542" s="1" t="s">
        <v>1039</v>
      </c>
      <c r="C542" s="1" t="s">
        <v>4</v>
      </c>
      <c r="D542" s="1"/>
      <c r="E542" s="1"/>
      <c r="F542" s="9"/>
    </row>
    <row r="543" spans="1:6" x14ac:dyDescent="0.25">
      <c r="A543" s="8" t="s">
        <v>14413</v>
      </c>
      <c r="B543" s="1" t="s">
        <v>11687</v>
      </c>
      <c r="C543" s="1" t="s">
        <v>7</v>
      </c>
      <c r="D543" s="1"/>
      <c r="E543" s="1"/>
      <c r="F543" s="9"/>
    </row>
    <row r="544" spans="1:6" x14ac:dyDescent="0.25">
      <c r="A544" s="8" t="s">
        <v>14414</v>
      </c>
      <c r="B544" s="1" t="s">
        <v>2652</v>
      </c>
      <c r="C544" s="1" t="s">
        <v>27</v>
      </c>
      <c r="D544" s="1"/>
      <c r="E544" s="1"/>
      <c r="F544" s="9"/>
    </row>
    <row r="545" spans="1:6" x14ac:dyDescent="0.25">
      <c r="A545" s="8" t="s">
        <v>14415</v>
      </c>
      <c r="B545" s="1" t="s">
        <v>13090</v>
      </c>
      <c r="C545" s="1" t="s">
        <v>14</v>
      </c>
      <c r="D545" s="1"/>
      <c r="E545" s="1"/>
      <c r="F545" s="9"/>
    </row>
    <row r="546" spans="1:6" x14ac:dyDescent="0.25">
      <c r="A546" s="8" t="s">
        <v>14416</v>
      </c>
      <c r="B546" s="1" t="s">
        <v>14417</v>
      </c>
      <c r="C546" s="1" t="s">
        <v>7</v>
      </c>
      <c r="D546" s="1"/>
      <c r="E546" s="1"/>
      <c r="F546" s="9"/>
    </row>
    <row r="547" spans="1:6" x14ac:dyDescent="0.25">
      <c r="A547" s="8" t="s">
        <v>14418</v>
      </c>
      <c r="B547" s="1" t="s">
        <v>13106</v>
      </c>
      <c r="C547" s="1" t="s">
        <v>4</v>
      </c>
      <c r="D547" s="1"/>
      <c r="E547" s="1"/>
      <c r="F547" s="9"/>
    </row>
    <row r="548" spans="1:6" x14ac:dyDescent="0.25">
      <c r="A548" s="8" t="s">
        <v>14419</v>
      </c>
      <c r="B548" s="1" t="s">
        <v>14420</v>
      </c>
      <c r="C548" s="1" t="s">
        <v>1</v>
      </c>
      <c r="D548" s="1"/>
      <c r="E548" s="1"/>
      <c r="F548" s="9"/>
    </row>
    <row r="549" spans="1:6" x14ac:dyDescent="0.25">
      <c r="A549" s="8" t="s">
        <v>14421</v>
      </c>
      <c r="B549" s="1" t="s">
        <v>14422</v>
      </c>
      <c r="C549" s="1" t="s">
        <v>1</v>
      </c>
      <c r="D549" s="1"/>
      <c r="E549" s="1"/>
      <c r="F549" s="9"/>
    </row>
    <row r="550" spans="1:6" x14ac:dyDescent="0.25">
      <c r="A550" s="8" t="s">
        <v>14423</v>
      </c>
      <c r="B550" s="1" t="s">
        <v>14424</v>
      </c>
      <c r="C550" s="1" t="s">
        <v>1</v>
      </c>
      <c r="D550" s="1"/>
      <c r="E550" s="1"/>
      <c r="F550" s="9"/>
    </row>
    <row r="551" spans="1:6" x14ac:dyDescent="0.25">
      <c r="A551" s="8" t="s">
        <v>14425</v>
      </c>
      <c r="B551" s="1" t="s">
        <v>14426</v>
      </c>
      <c r="C551" s="1" t="s">
        <v>1</v>
      </c>
      <c r="D551" s="1"/>
      <c r="E551" s="1"/>
      <c r="F551" s="9"/>
    </row>
    <row r="552" spans="1:6" x14ac:dyDescent="0.25">
      <c r="A552" s="8" t="s">
        <v>14427</v>
      </c>
      <c r="B552" s="1" t="s">
        <v>14428</v>
      </c>
      <c r="C552" s="1" t="s">
        <v>1</v>
      </c>
      <c r="D552" s="1"/>
      <c r="E552" s="1"/>
      <c r="F552" s="9"/>
    </row>
    <row r="553" spans="1:6" x14ac:dyDescent="0.25">
      <c r="A553" s="8" t="s">
        <v>14429</v>
      </c>
      <c r="B553" s="1" t="s">
        <v>889</v>
      </c>
      <c r="C553" s="1" t="s">
        <v>4</v>
      </c>
      <c r="D553" s="1"/>
      <c r="E553" s="1"/>
      <c r="F553" s="9"/>
    </row>
    <row r="554" spans="1:6" x14ac:dyDescent="0.25">
      <c r="A554" s="8" t="s">
        <v>14430</v>
      </c>
      <c r="B554" s="1" t="s">
        <v>11750</v>
      </c>
      <c r="C554" s="1" t="s">
        <v>14</v>
      </c>
      <c r="D554" s="1"/>
      <c r="E554" s="1"/>
      <c r="F554" s="9"/>
    </row>
    <row r="555" spans="1:6" x14ac:dyDescent="0.25">
      <c r="A555" s="8" t="s">
        <v>14431</v>
      </c>
      <c r="B555" s="1" t="s">
        <v>2121</v>
      </c>
      <c r="C555" s="1" t="s">
        <v>14</v>
      </c>
      <c r="D555" s="1"/>
      <c r="E555" s="1"/>
      <c r="F555" s="9"/>
    </row>
    <row r="556" spans="1:6" x14ac:dyDescent="0.25">
      <c r="A556" s="8" t="s">
        <v>14432</v>
      </c>
      <c r="B556" s="1" t="s">
        <v>2702</v>
      </c>
      <c r="C556" s="1" t="s">
        <v>27</v>
      </c>
      <c r="D556" s="1"/>
      <c r="E556" s="1"/>
      <c r="F556" s="9"/>
    </row>
    <row r="557" spans="1:6" x14ac:dyDescent="0.25">
      <c r="A557" s="8" t="s">
        <v>14433</v>
      </c>
      <c r="B557" s="1" t="s">
        <v>12984</v>
      </c>
      <c r="C557" s="1" t="s">
        <v>4</v>
      </c>
      <c r="D557" s="1"/>
      <c r="E557" s="1"/>
      <c r="F557" s="9"/>
    </row>
    <row r="558" spans="1:6" x14ac:dyDescent="0.25">
      <c r="A558" s="8" t="s">
        <v>14434</v>
      </c>
      <c r="B558" s="1" t="s">
        <v>98</v>
      </c>
      <c r="C558" s="1" t="s">
        <v>4</v>
      </c>
      <c r="D558" s="1"/>
      <c r="E558" s="1"/>
      <c r="F558" s="9"/>
    </row>
    <row r="559" spans="1:6" x14ac:dyDescent="0.25">
      <c r="A559" s="8" t="s">
        <v>14435</v>
      </c>
      <c r="B559" s="1" t="s">
        <v>969</v>
      </c>
      <c r="C559" s="1" t="s">
        <v>1</v>
      </c>
      <c r="D559" s="1"/>
      <c r="E559" s="1"/>
      <c r="F559" s="9"/>
    </row>
    <row r="560" spans="1:6" x14ac:dyDescent="0.25">
      <c r="A560" s="8" t="s">
        <v>14436</v>
      </c>
      <c r="B560" s="1" t="s">
        <v>1007</v>
      </c>
      <c r="C560" s="1" t="s">
        <v>7</v>
      </c>
      <c r="D560" s="1"/>
      <c r="E560" s="1"/>
      <c r="F560" s="9"/>
    </row>
    <row r="561" spans="1:6" x14ac:dyDescent="0.25">
      <c r="A561" s="8" t="s">
        <v>14437</v>
      </c>
      <c r="B561" s="1" t="s">
        <v>1021</v>
      </c>
      <c r="C561" s="1" t="s">
        <v>1</v>
      </c>
      <c r="D561" s="1"/>
      <c r="E561" s="1"/>
      <c r="F561" s="9"/>
    </row>
    <row r="562" spans="1:6" x14ac:dyDescent="0.25">
      <c r="A562" s="8" t="s">
        <v>14438</v>
      </c>
      <c r="B562" s="1" t="s">
        <v>11854</v>
      </c>
      <c r="C562" s="1" t="s">
        <v>4</v>
      </c>
      <c r="D562" s="1"/>
      <c r="E562" s="1"/>
      <c r="F562" s="9"/>
    </row>
    <row r="563" spans="1:6" x14ac:dyDescent="0.25">
      <c r="A563" s="8" t="s">
        <v>14439</v>
      </c>
      <c r="B563" s="1" t="s">
        <v>11671</v>
      </c>
      <c r="C563" s="1" t="s">
        <v>4</v>
      </c>
      <c r="D563" s="1"/>
      <c r="E563" s="1"/>
      <c r="F563" s="9"/>
    </row>
    <row r="564" spans="1:6" x14ac:dyDescent="0.25">
      <c r="A564" s="8" t="s">
        <v>14440</v>
      </c>
      <c r="B564" s="1" t="s">
        <v>11131</v>
      </c>
      <c r="C564" s="1" t="s">
        <v>4</v>
      </c>
      <c r="D564" s="1"/>
      <c r="E564" s="1"/>
      <c r="F564" s="9"/>
    </row>
    <row r="565" spans="1:6" x14ac:dyDescent="0.25">
      <c r="A565" s="8" t="s">
        <v>14441</v>
      </c>
      <c r="B565" s="1" t="s">
        <v>11135</v>
      </c>
      <c r="C565" s="1" t="s">
        <v>4</v>
      </c>
      <c r="D565" s="1"/>
      <c r="E565" s="1"/>
      <c r="F565" s="9"/>
    </row>
    <row r="566" spans="1:6" x14ac:dyDescent="0.25">
      <c r="A566" s="8" t="s">
        <v>14442</v>
      </c>
      <c r="B566" s="1" t="s">
        <v>11137</v>
      </c>
      <c r="C566" s="1" t="s">
        <v>4</v>
      </c>
      <c r="D566" s="1"/>
      <c r="E566" s="1"/>
      <c r="F566" s="9"/>
    </row>
    <row r="567" spans="1:6" x14ac:dyDescent="0.25">
      <c r="A567" s="8" t="s">
        <v>14443</v>
      </c>
      <c r="B567" s="1" t="s">
        <v>11141</v>
      </c>
      <c r="C567" s="1" t="s">
        <v>7</v>
      </c>
      <c r="D567" s="1"/>
      <c r="E567" s="1"/>
      <c r="F567" s="9"/>
    </row>
    <row r="568" spans="1:6" x14ac:dyDescent="0.25">
      <c r="A568" s="8" t="s">
        <v>14444</v>
      </c>
      <c r="B568" s="1" t="s">
        <v>11143</v>
      </c>
      <c r="C568" s="1" t="s">
        <v>4</v>
      </c>
      <c r="D568" s="1"/>
      <c r="E568" s="1"/>
      <c r="F568" s="9"/>
    </row>
    <row r="569" spans="1:6" x14ac:dyDescent="0.25">
      <c r="A569" s="8" t="s">
        <v>14445</v>
      </c>
      <c r="B569" s="1" t="s">
        <v>11145</v>
      </c>
      <c r="C569" s="1" t="s">
        <v>4</v>
      </c>
      <c r="D569" s="1"/>
      <c r="E569" s="1"/>
      <c r="F569" s="9"/>
    </row>
    <row r="570" spans="1:6" x14ac:dyDescent="0.25">
      <c r="A570" s="8" t="s">
        <v>14446</v>
      </c>
      <c r="B570" s="1" t="s">
        <v>11147</v>
      </c>
      <c r="C570" s="1" t="s">
        <v>4</v>
      </c>
      <c r="D570" s="1"/>
      <c r="E570" s="1"/>
      <c r="F570" s="9"/>
    </row>
    <row r="571" spans="1:6" x14ac:dyDescent="0.25">
      <c r="A571" s="8" t="s">
        <v>14447</v>
      </c>
      <c r="B571" s="1" t="s">
        <v>11161</v>
      </c>
      <c r="C571" s="1" t="s">
        <v>7</v>
      </c>
      <c r="D571" s="1"/>
      <c r="E571" s="1"/>
      <c r="F571" s="9"/>
    </row>
    <row r="572" spans="1:6" x14ac:dyDescent="0.25">
      <c r="A572" s="8" t="s">
        <v>14448</v>
      </c>
      <c r="B572" s="1" t="s">
        <v>4013</v>
      </c>
      <c r="C572" s="1" t="s">
        <v>4</v>
      </c>
      <c r="D572" s="1"/>
      <c r="E572" s="1"/>
      <c r="F572" s="9"/>
    </row>
    <row r="573" spans="1:6" x14ac:dyDescent="0.25">
      <c r="A573" s="8" t="s">
        <v>14449</v>
      </c>
      <c r="B573" s="1" t="s">
        <v>6194</v>
      </c>
      <c r="C573" s="1" t="s">
        <v>4</v>
      </c>
      <c r="D573" s="1"/>
      <c r="E573" s="1"/>
      <c r="F573" s="9"/>
    </row>
    <row r="574" spans="1:6" x14ac:dyDescent="0.25">
      <c r="A574" s="8" t="s">
        <v>14450</v>
      </c>
      <c r="B574" s="1" t="s">
        <v>6918</v>
      </c>
      <c r="C574" s="1" t="s">
        <v>4</v>
      </c>
      <c r="D574" s="1"/>
      <c r="E574" s="1"/>
      <c r="F574" s="9"/>
    </row>
    <row r="575" spans="1:6" x14ac:dyDescent="0.25">
      <c r="A575" s="8" t="s">
        <v>14451</v>
      </c>
      <c r="B575" s="1" t="s">
        <v>11181</v>
      </c>
      <c r="C575" s="1" t="s">
        <v>4</v>
      </c>
      <c r="D575" s="1"/>
      <c r="E575" s="1"/>
      <c r="F575" s="9"/>
    </row>
    <row r="576" spans="1:6" x14ac:dyDescent="0.25">
      <c r="A576" s="8" t="s">
        <v>14452</v>
      </c>
      <c r="B576" s="1" t="s">
        <v>11195</v>
      </c>
      <c r="C576" s="1" t="s">
        <v>4</v>
      </c>
      <c r="D576" s="1"/>
      <c r="E576" s="1"/>
      <c r="F576" s="9"/>
    </row>
    <row r="577" spans="1:6" x14ac:dyDescent="0.25">
      <c r="A577" s="8" t="s">
        <v>14453</v>
      </c>
      <c r="B577" s="1" t="s">
        <v>11213</v>
      </c>
      <c r="C577" s="1" t="s">
        <v>7</v>
      </c>
      <c r="D577" s="1"/>
      <c r="E577" s="1"/>
      <c r="F577" s="9"/>
    </row>
    <row r="578" spans="1:6" x14ac:dyDescent="0.25">
      <c r="A578" s="8" t="s">
        <v>14454</v>
      </c>
      <c r="B578" s="1" t="s">
        <v>2628</v>
      </c>
      <c r="C578" s="1" t="s">
        <v>7</v>
      </c>
      <c r="D578" s="1"/>
      <c r="E578" s="1"/>
      <c r="F578" s="9"/>
    </row>
    <row r="579" spans="1:6" x14ac:dyDescent="0.25">
      <c r="A579" s="8" t="s">
        <v>14455</v>
      </c>
      <c r="B579" s="1" t="s">
        <v>2630</v>
      </c>
      <c r="C579" s="1" t="s">
        <v>7</v>
      </c>
      <c r="D579" s="1"/>
      <c r="E579" s="1"/>
      <c r="F579" s="9"/>
    </row>
    <row r="580" spans="1:6" x14ac:dyDescent="0.25">
      <c r="A580" s="8" t="s">
        <v>14456</v>
      </c>
      <c r="B580" s="1" t="s">
        <v>2632</v>
      </c>
      <c r="C580" s="1" t="s">
        <v>7</v>
      </c>
      <c r="D580" s="1"/>
      <c r="E580" s="1"/>
      <c r="F580" s="9"/>
    </row>
    <row r="581" spans="1:6" x14ac:dyDescent="0.25">
      <c r="A581" s="8" t="s">
        <v>14457</v>
      </c>
      <c r="B581" s="1" t="s">
        <v>2638</v>
      </c>
      <c r="C581" s="1" t="s">
        <v>7</v>
      </c>
      <c r="D581" s="1"/>
      <c r="E581" s="1"/>
      <c r="F581" s="9"/>
    </row>
    <row r="582" spans="1:6" x14ac:dyDescent="0.25">
      <c r="A582" s="8" t="s">
        <v>14458</v>
      </c>
      <c r="B582" s="1" t="s">
        <v>2640</v>
      </c>
      <c r="C582" s="1" t="s">
        <v>7</v>
      </c>
      <c r="D582" s="1"/>
      <c r="E582" s="1"/>
      <c r="F582" s="9"/>
    </row>
    <row r="583" spans="1:6" x14ac:dyDescent="0.25">
      <c r="A583" s="8" t="s">
        <v>14459</v>
      </c>
      <c r="B583" s="1" t="s">
        <v>2752</v>
      </c>
      <c r="C583" s="1" t="s">
        <v>7</v>
      </c>
      <c r="D583" s="1"/>
      <c r="E583" s="1"/>
      <c r="F583" s="9"/>
    </row>
    <row r="584" spans="1:6" x14ac:dyDescent="0.25">
      <c r="A584" s="8" t="s">
        <v>14460</v>
      </c>
      <c r="B584" s="1" t="s">
        <v>2642</v>
      </c>
      <c r="C584" s="1" t="s">
        <v>7</v>
      </c>
      <c r="D584" s="1"/>
      <c r="E584" s="1"/>
      <c r="F584" s="9"/>
    </row>
    <row r="585" spans="1:6" x14ac:dyDescent="0.25">
      <c r="A585" s="8" t="s">
        <v>14461</v>
      </c>
      <c r="B585" s="1" t="s">
        <v>2644</v>
      </c>
      <c r="C585" s="1" t="s">
        <v>7</v>
      </c>
      <c r="D585" s="1"/>
      <c r="E585" s="1"/>
      <c r="F585" s="9"/>
    </row>
    <row r="586" spans="1:6" x14ac:dyDescent="0.25">
      <c r="A586" s="8" t="s">
        <v>14462</v>
      </c>
      <c r="B586" s="1" t="s">
        <v>2646</v>
      </c>
      <c r="C586" s="1" t="s">
        <v>7</v>
      </c>
      <c r="D586" s="1"/>
      <c r="E586" s="1"/>
      <c r="F586" s="9"/>
    </row>
    <row r="587" spans="1:6" x14ac:dyDescent="0.25">
      <c r="A587" s="8" t="s">
        <v>14463</v>
      </c>
      <c r="B587" s="1" t="s">
        <v>2648</v>
      </c>
      <c r="C587" s="1" t="s">
        <v>7</v>
      </c>
      <c r="D587" s="1"/>
      <c r="E587" s="1"/>
      <c r="F587" s="9"/>
    </row>
    <row r="588" spans="1:6" x14ac:dyDescent="0.25">
      <c r="A588" s="8" t="s">
        <v>14464</v>
      </c>
      <c r="B588" s="1" t="s">
        <v>2698</v>
      </c>
      <c r="C588" s="1" t="s">
        <v>7</v>
      </c>
      <c r="D588" s="1"/>
      <c r="E588" s="1"/>
      <c r="F588" s="9"/>
    </row>
    <row r="589" spans="1:6" x14ac:dyDescent="0.25">
      <c r="A589" s="8" t="s">
        <v>14465</v>
      </c>
      <c r="B589" s="1" t="s">
        <v>4507</v>
      </c>
      <c r="C589" s="1" t="s">
        <v>7</v>
      </c>
      <c r="D589" s="1"/>
      <c r="E589" s="1"/>
      <c r="F589" s="9"/>
    </row>
    <row r="590" spans="1:6" x14ac:dyDescent="0.25">
      <c r="A590" s="8" t="s">
        <v>14466</v>
      </c>
      <c r="B590" s="1" t="s">
        <v>4539</v>
      </c>
      <c r="C590" s="1" t="s">
        <v>7</v>
      </c>
      <c r="D590" s="1"/>
      <c r="E590" s="1"/>
      <c r="F590" s="9"/>
    </row>
    <row r="591" spans="1:6" x14ac:dyDescent="0.25">
      <c r="A591" s="8" t="s">
        <v>14467</v>
      </c>
      <c r="B591" s="1" t="s">
        <v>4541</v>
      </c>
      <c r="C591" s="1" t="s">
        <v>7</v>
      </c>
      <c r="D591" s="1"/>
      <c r="E591" s="1"/>
      <c r="F591" s="9"/>
    </row>
    <row r="592" spans="1:6" x14ac:dyDescent="0.25">
      <c r="A592" s="8" t="s">
        <v>14468</v>
      </c>
      <c r="B592" s="1" t="s">
        <v>4543</v>
      </c>
      <c r="C592" s="1" t="s">
        <v>7</v>
      </c>
      <c r="D592" s="1"/>
      <c r="E592" s="1"/>
      <c r="F592" s="9"/>
    </row>
    <row r="593" spans="1:6" x14ac:dyDescent="0.25">
      <c r="A593" s="8" t="s">
        <v>14469</v>
      </c>
      <c r="B593" s="1" t="s">
        <v>4669</v>
      </c>
      <c r="C593" s="1" t="s">
        <v>7</v>
      </c>
      <c r="D593" s="1"/>
      <c r="E593" s="1"/>
      <c r="F593" s="9"/>
    </row>
    <row r="594" spans="1:6" x14ac:dyDescent="0.25">
      <c r="A594" s="8" t="s">
        <v>14470</v>
      </c>
      <c r="B594" s="1" t="s">
        <v>4671</v>
      </c>
      <c r="C594" s="1" t="s">
        <v>7</v>
      </c>
      <c r="D594" s="1"/>
      <c r="E594" s="1"/>
      <c r="F594" s="9"/>
    </row>
    <row r="595" spans="1:6" x14ac:dyDescent="0.25">
      <c r="A595" s="8" t="s">
        <v>14471</v>
      </c>
      <c r="B595" s="1" t="s">
        <v>4878</v>
      </c>
      <c r="C595" s="1" t="s">
        <v>7</v>
      </c>
      <c r="D595" s="1"/>
      <c r="E595" s="1"/>
      <c r="F595" s="9"/>
    </row>
    <row r="596" spans="1:6" x14ac:dyDescent="0.25">
      <c r="A596" s="8" t="s">
        <v>14472</v>
      </c>
      <c r="B596" s="1" t="s">
        <v>2007</v>
      </c>
      <c r="C596" s="1" t="s">
        <v>27</v>
      </c>
      <c r="D596" s="1"/>
      <c r="E596" s="1"/>
      <c r="F596" s="9"/>
    </row>
    <row r="597" spans="1:6" x14ac:dyDescent="0.25">
      <c r="A597" s="8" t="s">
        <v>14473</v>
      </c>
      <c r="B597" s="1" t="s">
        <v>2189</v>
      </c>
      <c r="C597" s="1" t="s">
        <v>27</v>
      </c>
      <c r="D597" s="1"/>
      <c r="E597" s="1"/>
      <c r="F597" s="9"/>
    </row>
    <row r="598" spans="1:6" x14ac:dyDescent="0.25">
      <c r="A598" s="8" t="s">
        <v>14474</v>
      </c>
      <c r="B598" s="1" t="s">
        <v>14475</v>
      </c>
      <c r="C598" s="1" t="s">
        <v>27</v>
      </c>
      <c r="D598" s="1"/>
      <c r="E598" s="1"/>
      <c r="F598" s="9"/>
    </row>
    <row r="599" spans="1:6" x14ac:dyDescent="0.25">
      <c r="A599" s="8" t="s">
        <v>14476</v>
      </c>
      <c r="B599" s="1" t="s">
        <v>14477</v>
      </c>
      <c r="C599" s="1" t="s">
        <v>27</v>
      </c>
      <c r="D599" s="1"/>
      <c r="E599" s="1"/>
      <c r="F599" s="9"/>
    </row>
    <row r="600" spans="1:6" x14ac:dyDescent="0.25">
      <c r="A600" s="8" t="s">
        <v>14478</v>
      </c>
      <c r="B600" s="1" t="s">
        <v>8</v>
      </c>
      <c r="C600" s="1" t="s">
        <v>4</v>
      </c>
      <c r="D600" s="1"/>
      <c r="E600" s="1"/>
      <c r="F600" s="9"/>
    </row>
    <row r="601" spans="1:6" x14ac:dyDescent="0.25">
      <c r="A601" s="8" t="s">
        <v>14479</v>
      </c>
      <c r="B601" s="1" t="s">
        <v>38</v>
      </c>
      <c r="C601" s="1" t="s">
        <v>1</v>
      </c>
      <c r="D601" s="1"/>
      <c r="E601" s="1"/>
      <c r="F601" s="9"/>
    </row>
    <row r="602" spans="1:6" x14ac:dyDescent="0.25">
      <c r="A602" s="8" t="s">
        <v>14480</v>
      </c>
      <c r="B602" s="1" t="s">
        <v>48</v>
      </c>
      <c r="C602" s="1" t="s">
        <v>1</v>
      </c>
      <c r="D602" s="1"/>
      <c r="E602" s="1"/>
      <c r="F602" s="9"/>
    </row>
    <row r="603" spans="1:6" x14ac:dyDescent="0.25">
      <c r="A603" s="8" t="s">
        <v>14481</v>
      </c>
      <c r="B603" s="1" t="s">
        <v>14482</v>
      </c>
      <c r="C603" s="1" t="s">
        <v>14</v>
      </c>
      <c r="D603" s="1"/>
      <c r="E603" s="1"/>
      <c r="F603" s="9"/>
    </row>
    <row r="604" spans="1:6" x14ac:dyDescent="0.25">
      <c r="A604" s="8" t="s">
        <v>14483</v>
      </c>
      <c r="B604" s="1" t="s">
        <v>14484</v>
      </c>
      <c r="C604" s="1" t="s">
        <v>14</v>
      </c>
      <c r="D604" s="1"/>
      <c r="E604" s="1"/>
      <c r="F604" s="9"/>
    </row>
    <row r="605" spans="1:6" x14ac:dyDescent="0.25">
      <c r="A605" s="8" t="s">
        <v>14485</v>
      </c>
      <c r="B605" s="1" t="s">
        <v>14486</v>
      </c>
      <c r="C605" s="1" t="s">
        <v>14</v>
      </c>
      <c r="D605" s="1"/>
      <c r="E605" s="1"/>
      <c r="F605" s="9"/>
    </row>
    <row r="606" spans="1:6" x14ac:dyDescent="0.25">
      <c r="A606" s="8" t="s">
        <v>14487</v>
      </c>
      <c r="B606" s="1" t="s">
        <v>14488</v>
      </c>
      <c r="C606" s="1" t="s">
        <v>14</v>
      </c>
      <c r="D606" s="1"/>
      <c r="E606" s="1"/>
      <c r="F606" s="9"/>
    </row>
    <row r="607" spans="1:6" x14ac:dyDescent="0.25">
      <c r="A607" s="8" t="s">
        <v>14489</v>
      </c>
      <c r="B607" s="1" t="s">
        <v>14490</v>
      </c>
      <c r="C607" s="1" t="s">
        <v>14</v>
      </c>
      <c r="D607" s="1"/>
      <c r="E607" s="1"/>
      <c r="F607" s="9"/>
    </row>
    <row r="608" spans="1:6" x14ac:dyDescent="0.25">
      <c r="A608" s="8" t="s">
        <v>14491</v>
      </c>
      <c r="B608" s="1" t="s">
        <v>14492</v>
      </c>
      <c r="C608" s="1" t="s">
        <v>14</v>
      </c>
      <c r="D608" s="1"/>
      <c r="E608" s="1"/>
      <c r="F608" s="9"/>
    </row>
    <row r="609" spans="1:6" x14ac:dyDescent="0.25">
      <c r="A609" s="8" t="s">
        <v>14493</v>
      </c>
      <c r="B609" s="1" t="s">
        <v>14494</v>
      </c>
      <c r="C609" s="1" t="s">
        <v>4</v>
      </c>
      <c r="D609" s="1"/>
      <c r="E609" s="1"/>
      <c r="F609" s="9"/>
    </row>
    <row r="610" spans="1:6" x14ac:dyDescent="0.25">
      <c r="A610" s="8" t="s">
        <v>14495</v>
      </c>
      <c r="B610" s="1" t="s">
        <v>2402</v>
      </c>
      <c r="C610" s="1" t="s">
        <v>14</v>
      </c>
      <c r="D610" s="1"/>
      <c r="E610" s="1"/>
      <c r="F610" s="9"/>
    </row>
    <row r="611" spans="1:6" x14ac:dyDescent="0.25">
      <c r="A611" s="8" t="s">
        <v>14496</v>
      </c>
      <c r="B611" s="1" t="s">
        <v>246</v>
      </c>
      <c r="C611" s="1" t="s">
        <v>27</v>
      </c>
      <c r="D611" s="1"/>
      <c r="E611" s="1"/>
      <c r="F611" s="9"/>
    </row>
    <row r="612" spans="1:6" x14ac:dyDescent="0.25">
      <c r="A612" s="8" t="s">
        <v>14497</v>
      </c>
      <c r="B612" s="1" t="s">
        <v>656</v>
      </c>
      <c r="C612" s="1" t="s">
        <v>7</v>
      </c>
      <c r="D612" s="1"/>
      <c r="E612" s="1"/>
      <c r="F612" s="9"/>
    </row>
    <row r="613" spans="1:6" x14ac:dyDescent="0.25">
      <c r="A613" s="8" t="s">
        <v>14498</v>
      </c>
      <c r="B613" s="1" t="s">
        <v>658</v>
      </c>
      <c r="C613" s="1" t="s">
        <v>1</v>
      </c>
      <c r="D613" s="1"/>
      <c r="E613" s="1"/>
      <c r="F613" s="9"/>
    </row>
    <row r="614" spans="1:6" x14ac:dyDescent="0.25">
      <c r="A614" s="8" t="s">
        <v>14499</v>
      </c>
      <c r="B614" s="1" t="s">
        <v>662</v>
      </c>
      <c r="C614" s="1" t="s">
        <v>1</v>
      </c>
      <c r="D614" s="1"/>
      <c r="E614" s="1"/>
      <c r="F614" s="9"/>
    </row>
    <row r="615" spans="1:6" x14ac:dyDescent="0.25">
      <c r="A615" s="8" t="s">
        <v>14500</v>
      </c>
      <c r="B615" s="1" t="s">
        <v>670</v>
      </c>
      <c r="C615" s="1" t="s">
        <v>7</v>
      </c>
      <c r="D615" s="1"/>
      <c r="E615" s="1"/>
      <c r="F615" s="9"/>
    </row>
    <row r="616" spans="1:6" x14ac:dyDescent="0.25">
      <c r="A616" s="8" t="s">
        <v>14501</v>
      </c>
      <c r="B616" s="1" t="s">
        <v>672</v>
      </c>
      <c r="C616" s="1" t="s">
        <v>7</v>
      </c>
      <c r="D616" s="1"/>
      <c r="E616" s="1"/>
      <c r="F616" s="9"/>
    </row>
    <row r="617" spans="1:6" x14ac:dyDescent="0.25">
      <c r="A617" s="8" t="s">
        <v>14502</v>
      </c>
      <c r="B617" s="1" t="s">
        <v>676</v>
      </c>
      <c r="C617" s="1" t="s">
        <v>1</v>
      </c>
      <c r="D617" s="1"/>
      <c r="E617" s="1"/>
      <c r="F617" s="9"/>
    </row>
    <row r="618" spans="1:6" x14ac:dyDescent="0.25">
      <c r="A618" s="8" t="s">
        <v>14503</v>
      </c>
      <c r="B618" s="1" t="s">
        <v>680</v>
      </c>
      <c r="C618" s="1" t="s">
        <v>1</v>
      </c>
      <c r="D618" s="1"/>
      <c r="E618" s="1"/>
      <c r="F618" s="9"/>
    </row>
    <row r="619" spans="1:6" x14ac:dyDescent="0.25">
      <c r="A619" s="8" t="s">
        <v>14504</v>
      </c>
      <c r="B619" s="1" t="s">
        <v>13287</v>
      </c>
      <c r="C619" s="1" t="s">
        <v>1</v>
      </c>
      <c r="D619" s="1"/>
      <c r="E619" s="1"/>
      <c r="F619" s="9"/>
    </row>
    <row r="620" spans="1:6" x14ac:dyDescent="0.25">
      <c r="A620" s="8" t="s">
        <v>14505</v>
      </c>
      <c r="B620" s="1" t="s">
        <v>688</v>
      </c>
      <c r="C620" s="1" t="s">
        <v>1</v>
      </c>
      <c r="D620" s="1"/>
      <c r="E620" s="1"/>
      <c r="F620" s="9"/>
    </row>
    <row r="621" spans="1:6" x14ac:dyDescent="0.25">
      <c r="A621" s="8" t="s">
        <v>14506</v>
      </c>
      <c r="B621" s="1" t="s">
        <v>841</v>
      </c>
      <c r="C621" s="1" t="s">
        <v>14</v>
      </c>
      <c r="D621" s="1"/>
      <c r="E621" s="1"/>
      <c r="F621" s="9"/>
    </row>
    <row r="622" spans="1:6" x14ac:dyDescent="0.25">
      <c r="A622" s="8" t="s">
        <v>14507</v>
      </c>
      <c r="B622" s="1" t="s">
        <v>13083</v>
      </c>
      <c r="C622" s="1" t="s">
        <v>7</v>
      </c>
      <c r="D622" s="1"/>
      <c r="E622" s="1"/>
      <c r="F622" s="9"/>
    </row>
    <row r="623" spans="1:6" x14ac:dyDescent="0.25">
      <c r="A623" s="8" t="s">
        <v>14508</v>
      </c>
      <c r="B623" s="1" t="s">
        <v>1095</v>
      </c>
      <c r="C623" s="1" t="s">
        <v>1</v>
      </c>
      <c r="D623" s="1"/>
      <c r="E623" s="1"/>
      <c r="F623" s="9"/>
    </row>
    <row r="624" spans="1:6" x14ac:dyDescent="0.25">
      <c r="A624" s="8" t="s">
        <v>14509</v>
      </c>
      <c r="B624" s="1" t="s">
        <v>1097</v>
      </c>
      <c r="C624" s="1" t="s">
        <v>7</v>
      </c>
      <c r="D624" s="1"/>
      <c r="E624" s="1"/>
      <c r="F624" s="9"/>
    </row>
    <row r="625" spans="1:6" x14ac:dyDescent="0.25">
      <c r="A625" s="8" t="s">
        <v>14510</v>
      </c>
      <c r="B625" s="1" t="s">
        <v>11663</v>
      </c>
      <c r="C625" s="1" t="s">
        <v>4</v>
      </c>
      <c r="D625" s="1"/>
      <c r="E625" s="1"/>
      <c r="F625" s="9"/>
    </row>
    <row r="626" spans="1:6" x14ac:dyDescent="0.25">
      <c r="A626" s="8" t="s">
        <v>14511</v>
      </c>
      <c r="B626" s="1" t="s">
        <v>11901</v>
      </c>
      <c r="C626" s="1" t="s">
        <v>1</v>
      </c>
      <c r="D626" s="1"/>
      <c r="E626" s="1"/>
      <c r="F626" s="9"/>
    </row>
    <row r="627" spans="1:6" x14ac:dyDescent="0.25">
      <c r="A627" s="8" t="s">
        <v>14512</v>
      </c>
      <c r="B627" s="1" t="s">
        <v>11165</v>
      </c>
      <c r="C627" s="1" t="s">
        <v>4</v>
      </c>
      <c r="D627" s="1"/>
      <c r="E627" s="1"/>
      <c r="F627" s="9"/>
    </row>
    <row r="628" spans="1:6" x14ac:dyDescent="0.25">
      <c r="A628" s="8" t="s">
        <v>14513</v>
      </c>
      <c r="B628" s="1" t="s">
        <v>1961</v>
      </c>
      <c r="C628" s="1" t="s">
        <v>7</v>
      </c>
      <c r="D628" s="1"/>
      <c r="E628" s="1"/>
      <c r="F628" s="9"/>
    </row>
    <row r="629" spans="1:6" x14ac:dyDescent="0.25">
      <c r="A629" s="8" t="s">
        <v>14514</v>
      </c>
      <c r="B629" s="1" t="s">
        <v>2211</v>
      </c>
      <c r="C629" s="1" t="s">
        <v>14</v>
      </c>
      <c r="D629" s="1"/>
      <c r="E629" s="1"/>
      <c r="F629" s="9"/>
    </row>
    <row r="630" spans="1:6" x14ac:dyDescent="0.25">
      <c r="A630" s="8" t="s">
        <v>14515</v>
      </c>
      <c r="B630" s="1" t="s">
        <v>2331</v>
      </c>
      <c r="C630" s="1" t="s">
        <v>1</v>
      </c>
      <c r="D630" s="1"/>
      <c r="E630" s="1"/>
      <c r="F630" s="9"/>
    </row>
    <row r="631" spans="1:6" x14ac:dyDescent="0.25">
      <c r="A631" s="8" t="s">
        <v>14516</v>
      </c>
      <c r="B631" s="1" t="s">
        <v>2341</v>
      </c>
      <c r="C631" s="1" t="s">
        <v>7</v>
      </c>
      <c r="D631" s="1"/>
      <c r="E631" s="1"/>
      <c r="F631" s="9"/>
    </row>
    <row r="632" spans="1:6" x14ac:dyDescent="0.25">
      <c r="A632" s="8" t="s">
        <v>14517</v>
      </c>
      <c r="B632" s="1" t="s">
        <v>2387</v>
      </c>
      <c r="C632" s="1" t="s">
        <v>7</v>
      </c>
      <c r="D632" s="1"/>
      <c r="E632" s="1"/>
      <c r="F632" s="9"/>
    </row>
    <row r="633" spans="1:6" x14ac:dyDescent="0.25">
      <c r="A633" s="8" t="s">
        <v>14518</v>
      </c>
      <c r="B633" s="1" t="s">
        <v>2408</v>
      </c>
      <c r="C633" s="1" t="s">
        <v>14</v>
      </c>
      <c r="D633" s="1"/>
      <c r="E633" s="1"/>
      <c r="F633" s="9"/>
    </row>
    <row r="634" spans="1:6" x14ac:dyDescent="0.25">
      <c r="A634" s="8" t="s">
        <v>14519</v>
      </c>
      <c r="B634" s="1" t="s">
        <v>2410</v>
      </c>
      <c r="C634" s="1" t="s">
        <v>14</v>
      </c>
      <c r="D634" s="1"/>
      <c r="E634" s="1"/>
      <c r="F634" s="9"/>
    </row>
    <row r="635" spans="1:6" x14ac:dyDescent="0.25">
      <c r="A635" s="8" t="s">
        <v>14520</v>
      </c>
      <c r="B635" s="1" t="s">
        <v>2458</v>
      </c>
      <c r="C635" s="1" t="s">
        <v>14</v>
      </c>
      <c r="D635" s="1"/>
      <c r="E635" s="1"/>
      <c r="F635" s="9"/>
    </row>
    <row r="636" spans="1:6" x14ac:dyDescent="0.25">
      <c r="A636" s="8" t="s">
        <v>14521</v>
      </c>
      <c r="B636" s="1" t="s">
        <v>2546</v>
      </c>
      <c r="C636" s="1" t="s">
        <v>7</v>
      </c>
      <c r="D636" s="1"/>
      <c r="E636" s="1"/>
      <c r="F636" s="9"/>
    </row>
    <row r="637" spans="1:6" x14ac:dyDescent="0.25">
      <c r="A637" s="8" t="s">
        <v>14522</v>
      </c>
      <c r="B637" s="1" t="s">
        <v>2558</v>
      </c>
      <c r="C637" s="1" t="s">
        <v>7</v>
      </c>
      <c r="D637" s="1"/>
      <c r="E637" s="1"/>
      <c r="F637" s="9"/>
    </row>
    <row r="638" spans="1:6" x14ac:dyDescent="0.25">
      <c r="A638" s="8" t="s">
        <v>14523</v>
      </c>
      <c r="B638" s="1" t="s">
        <v>2746</v>
      </c>
      <c r="C638" s="1" t="s">
        <v>7</v>
      </c>
      <c r="D638" s="1"/>
      <c r="E638" s="1"/>
      <c r="F638" s="9"/>
    </row>
    <row r="639" spans="1:6" x14ac:dyDescent="0.25">
      <c r="A639" s="8" t="s">
        <v>14524</v>
      </c>
      <c r="B639" s="1" t="s">
        <v>2748</v>
      </c>
      <c r="C639" s="1" t="s">
        <v>7</v>
      </c>
      <c r="D639" s="1"/>
      <c r="E639" s="1"/>
      <c r="F639" s="9"/>
    </row>
    <row r="640" spans="1:6" x14ac:dyDescent="0.25">
      <c r="A640" s="8" t="s">
        <v>14525</v>
      </c>
      <c r="B640" s="1" t="s">
        <v>2872</v>
      </c>
      <c r="C640" s="1" t="s">
        <v>14</v>
      </c>
      <c r="D640" s="1"/>
      <c r="E640" s="1"/>
      <c r="F640" s="9"/>
    </row>
    <row r="641" spans="1:6" x14ac:dyDescent="0.25">
      <c r="A641" s="8" t="s">
        <v>14526</v>
      </c>
      <c r="B641" s="1" t="s">
        <v>2874</v>
      </c>
      <c r="C641" s="1" t="s">
        <v>27</v>
      </c>
      <c r="D641" s="1"/>
      <c r="E641" s="1"/>
      <c r="F641" s="9"/>
    </row>
    <row r="642" spans="1:6" x14ac:dyDescent="0.25">
      <c r="A642" s="8" t="s">
        <v>14527</v>
      </c>
      <c r="B642" s="1" t="s">
        <v>2908</v>
      </c>
      <c r="C642" s="1" t="s">
        <v>7</v>
      </c>
      <c r="D642" s="1"/>
      <c r="E642" s="1"/>
      <c r="F642" s="9"/>
    </row>
    <row r="643" spans="1:6" x14ac:dyDescent="0.25">
      <c r="A643" s="8" t="s">
        <v>14528</v>
      </c>
      <c r="B643" s="1" t="s">
        <v>2916</v>
      </c>
      <c r="C643" s="1" t="s">
        <v>7</v>
      </c>
      <c r="D643" s="1"/>
      <c r="E643" s="1"/>
      <c r="F643" s="9"/>
    </row>
    <row r="644" spans="1:6" x14ac:dyDescent="0.25">
      <c r="A644" s="8" t="s">
        <v>14529</v>
      </c>
      <c r="B644" s="1" t="s">
        <v>2918</v>
      </c>
      <c r="C644" s="1" t="s">
        <v>7</v>
      </c>
      <c r="D644" s="1"/>
      <c r="E644" s="1"/>
      <c r="F644" s="9"/>
    </row>
    <row r="645" spans="1:6" x14ac:dyDescent="0.25">
      <c r="A645" s="8" t="s">
        <v>14530</v>
      </c>
      <c r="B645" s="1" t="s">
        <v>2920</v>
      </c>
      <c r="C645" s="1" t="s">
        <v>7</v>
      </c>
      <c r="D645" s="1"/>
      <c r="E645" s="1"/>
      <c r="F645" s="9"/>
    </row>
    <row r="646" spans="1:6" x14ac:dyDescent="0.25">
      <c r="A646" s="8" t="s">
        <v>14531</v>
      </c>
      <c r="B646" s="1" t="s">
        <v>566</v>
      </c>
      <c r="C646" s="1" t="s">
        <v>4</v>
      </c>
      <c r="D646" s="1"/>
      <c r="E646" s="1"/>
      <c r="F646" s="9"/>
    </row>
    <row r="647" spans="1:6" x14ac:dyDescent="0.25">
      <c r="A647" s="8" t="s">
        <v>14532</v>
      </c>
      <c r="B647" s="1" t="s">
        <v>704</v>
      </c>
      <c r="C647" s="1" t="s">
        <v>7</v>
      </c>
      <c r="D647" s="1"/>
      <c r="E647" s="1"/>
      <c r="F647" s="9"/>
    </row>
    <row r="648" spans="1:6" x14ac:dyDescent="0.25">
      <c r="A648" s="8" t="s">
        <v>14533</v>
      </c>
      <c r="B648" s="1" t="s">
        <v>839</v>
      </c>
      <c r="C648" s="1" t="s">
        <v>1</v>
      </c>
      <c r="D648" s="1"/>
      <c r="E648" s="1"/>
      <c r="F648" s="9"/>
    </row>
    <row r="649" spans="1:6" x14ac:dyDescent="0.25">
      <c r="A649" s="8" t="s">
        <v>14534</v>
      </c>
      <c r="B649" s="1" t="s">
        <v>1167</v>
      </c>
      <c r="C649" s="1" t="s">
        <v>14</v>
      </c>
      <c r="D649" s="1"/>
      <c r="E649" s="1"/>
      <c r="F649" s="9"/>
    </row>
    <row r="650" spans="1:6" x14ac:dyDescent="0.25">
      <c r="A650" s="8" t="s">
        <v>14535</v>
      </c>
      <c r="B650" s="1" t="s">
        <v>11832</v>
      </c>
      <c r="C650" s="1" t="s">
        <v>14</v>
      </c>
      <c r="D650" s="1"/>
      <c r="E650" s="1"/>
      <c r="F650" s="9"/>
    </row>
    <row r="651" spans="1:6" x14ac:dyDescent="0.25">
      <c r="A651" s="8" t="s">
        <v>14536</v>
      </c>
      <c r="B651" s="1" t="s">
        <v>11913</v>
      </c>
      <c r="C651" s="1" t="s">
        <v>1</v>
      </c>
      <c r="D651" s="1"/>
      <c r="E651" s="1"/>
      <c r="F651" s="9"/>
    </row>
    <row r="652" spans="1:6" x14ac:dyDescent="0.25">
      <c r="A652" s="8" t="s">
        <v>14537</v>
      </c>
      <c r="B652" s="1" t="s">
        <v>11187</v>
      </c>
      <c r="C652" s="1" t="s">
        <v>27</v>
      </c>
      <c r="D652" s="1"/>
      <c r="E652" s="1"/>
      <c r="F652" s="9"/>
    </row>
    <row r="653" spans="1:6" x14ac:dyDescent="0.25">
      <c r="A653" s="8" t="s">
        <v>14538</v>
      </c>
      <c r="B653" s="1" t="s">
        <v>2039</v>
      </c>
      <c r="C653" s="1" t="s">
        <v>7</v>
      </c>
      <c r="D653" s="1"/>
      <c r="E653" s="1"/>
      <c r="F653" s="9"/>
    </row>
    <row r="654" spans="1:6" x14ac:dyDescent="0.25">
      <c r="A654" s="8" t="s">
        <v>14539</v>
      </c>
      <c r="B654" s="1" t="s">
        <v>2125</v>
      </c>
      <c r="C654" s="1" t="s">
        <v>7</v>
      </c>
      <c r="D654" s="1"/>
      <c r="E654" s="1"/>
      <c r="F654" s="9"/>
    </row>
    <row r="655" spans="1:6" x14ac:dyDescent="0.25">
      <c r="A655" s="8" t="s">
        <v>14540</v>
      </c>
      <c r="B655" s="1" t="s">
        <v>2349</v>
      </c>
      <c r="C655" s="1" t="s">
        <v>7</v>
      </c>
      <c r="D655" s="1"/>
      <c r="E655" s="1"/>
      <c r="F655" s="9"/>
    </row>
    <row r="656" spans="1:6" x14ac:dyDescent="0.25">
      <c r="A656" s="8" t="s">
        <v>14541</v>
      </c>
      <c r="B656" s="1" t="s">
        <v>2351</v>
      </c>
      <c r="C656" s="1" t="s">
        <v>4</v>
      </c>
      <c r="D656" s="1"/>
      <c r="E656" s="1"/>
      <c r="F656" s="9"/>
    </row>
    <row r="657" spans="1:6" x14ac:dyDescent="0.25">
      <c r="A657" s="8" t="s">
        <v>14542</v>
      </c>
      <c r="B657" s="1" t="s">
        <v>2357</v>
      </c>
      <c r="C657" s="1" t="s">
        <v>14</v>
      </c>
      <c r="D657" s="1"/>
      <c r="E657" s="1"/>
      <c r="F657" s="9"/>
    </row>
    <row r="658" spans="1:6" x14ac:dyDescent="0.25">
      <c r="A658" s="8" t="s">
        <v>14543</v>
      </c>
      <c r="B658" s="1" t="s">
        <v>2363</v>
      </c>
      <c r="C658" s="1" t="s">
        <v>7</v>
      </c>
      <c r="D658" s="1"/>
      <c r="E658" s="1"/>
      <c r="F658" s="9"/>
    </row>
    <row r="659" spans="1:6" x14ac:dyDescent="0.25">
      <c r="A659" s="8" t="s">
        <v>14544</v>
      </c>
      <c r="B659" s="1" t="s">
        <v>2572</v>
      </c>
      <c r="C659" s="1" t="s">
        <v>7</v>
      </c>
      <c r="D659" s="1"/>
      <c r="E659" s="1"/>
      <c r="F659" s="9"/>
    </row>
    <row r="660" spans="1:6" x14ac:dyDescent="0.25">
      <c r="A660" s="8" t="s">
        <v>14545</v>
      </c>
      <c r="B660" s="1" t="s">
        <v>2577</v>
      </c>
      <c r="C660" s="1" t="s">
        <v>7</v>
      </c>
      <c r="D660" s="1"/>
      <c r="E660" s="1"/>
      <c r="F660" s="9"/>
    </row>
    <row r="661" spans="1:6" x14ac:dyDescent="0.25">
      <c r="A661" s="8" t="s">
        <v>14546</v>
      </c>
      <c r="B661" s="1" t="s">
        <v>2936</v>
      </c>
      <c r="C661" s="1" t="s">
        <v>1</v>
      </c>
      <c r="D661" s="1"/>
      <c r="E661" s="1"/>
      <c r="F661" s="9"/>
    </row>
    <row r="662" spans="1:6" x14ac:dyDescent="0.25">
      <c r="A662" s="8" t="s">
        <v>14547</v>
      </c>
      <c r="B662" s="1" t="s">
        <v>2946</v>
      </c>
      <c r="C662" s="1" t="s">
        <v>4</v>
      </c>
      <c r="D662" s="1"/>
      <c r="E662" s="1"/>
      <c r="F662" s="9"/>
    </row>
    <row r="663" spans="1:6" x14ac:dyDescent="0.25">
      <c r="A663" s="8" t="s">
        <v>14548</v>
      </c>
      <c r="B663" s="1" t="s">
        <v>2952</v>
      </c>
      <c r="C663" s="1" t="s">
        <v>27</v>
      </c>
      <c r="D663" s="1"/>
      <c r="E663" s="1"/>
      <c r="F663" s="9"/>
    </row>
    <row r="664" spans="1:6" x14ac:dyDescent="0.25">
      <c r="A664" s="8" t="s">
        <v>14549</v>
      </c>
      <c r="B664" s="1" t="s">
        <v>3472</v>
      </c>
      <c r="C664" s="1" t="s">
        <v>27</v>
      </c>
      <c r="D664" s="1"/>
      <c r="E664" s="1"/>
      <c r="F664" s="9"/>
    </row>
    <row r="665" spans="1:6" x14ac:dyDescent="0.25">
      <c r="A665" s="8" t="s">
        <v>14550</v>
      </c>
      <c r="B665" s="1" t="s">
        <v>813</v>
      </c>
      <c r="C665" s="1" t="s">
        <v>7</v>
      </c>
      <c r="D665" s="1"/>
      <c r="E665" s="1"/>
      <c r="F665" s="9"/>
    </row>
    <row r="666" spans="1:6" x14ac:dyDescent="0.25">
      <c r="A666" s="8" t="s">
        <v>14551</v>
      </c>
      <c r="B666" s="1" t="s">
        <v>11943</v>
      </c>
      <c r="C666" s="1" t="s">
        <v>14</v>
      </c>
      <c r="D666" s="1"/>
      <c r="E666" s="1"/>
      <c r="F666" s="9"/>
    </row>
    <row r="667" spans="1:6" x14ac:dyDescent="0.25">
      <c r="A667" s="8" t="s">
        <v>14552</v>
      </c>
      <c r="B667" s="1" t="s">
        <v>11205</v>
      </c>
      <c r="C667" s="1" t="s">
        <v>14</v>
      </c>
      <c r="D667" s="1"/>
      <c r="E667" s="1"/>
      <c r="F667" s="9"/>
    </row>
    <row r="668" spans="1:6" x14ac:dyDescent="0.25">
      <c r="A668" s="8" t="s">
        <v>14553</v>
      </c>
      <c r="B668" s="1" t="s">
        <v>14554</v>
      </c>
      <c r="C668" s="1" t="s">
        <v>7</v>
      </c>
      <c r="D668" s="1"/>
      <c r="E668" s="1"/>
      <c r="F668" s="9"/>
    </row>
    <row r="669" spans="1:6" x14ac:dyDescent="0.25">
      <c r="A669" s="8" t="s">
        <v>14555</v>
      </c>
      <c r="B669" s="1" t="s">
        <v>2157</v>
      </c>
      <c r="C669" s="1" t="s">
        <v>14</v>
      </c>
      <c r="D669" s="1"/>
      <c r="E669" s="1"/>
      <c r="F669" s="9"/>
    </row>
    <row r="670" spans="1:6" x14ac:dyDescent="0.25">
      <c r="A670" s="8" t="s">
        <v>14556</v>
      </c>
      <c r="B670" s="1" t="s">
        <v>2269</v>
      </c>
      <c r="C670" s="1" t="s">
        <v>7</v>
      </c>
      <c r="D670" s="1"/>
      <c r="E670" s="1"/>
      <c r="F670" s="9"/>
    </row>
    <row r="671" spans="1:6" x14ac:dyDescent="0.25">
      <c r="A671" s="8" t="s">
        <v>14557</v>
      </c>
      <c r="B671" s="1" t="s">
        <v>2273</v>
      </c>
      <c r="C671" s="1" t="s">
        <v>27</v>
      </c>
      <c r="D671" s="1"/>
      <c r="E671" s="1"/>
      <c r="F671" s="9"/>
    </row>
    <row r="672" spans="1:6" x14ac:dyDescent="0.25">
      <c r="A672" s="8" t="s">
        <v>14558</v>
      </c>
      <c r="B672" s="1" t="s">
        <v>2371</v>
      </c>
      <c r="C672" s="1" t="s">
        <v>1</v>
      </c>
      <c r="D672" s="1"/>
      <c r="E672" s="1"/>
      <c r="F672" s="9"/>
    </row>
    <row r="673" spans="1:6" x14ac:dyDescent="0.25">
      <c r="A673" s="8" t="s">
        <v>14559</v>
      </c>
      <c r="B673" s="1" t="s">
        <v>2381</v>
      </c>
      <c r="C673" s="1" t="s">
        <v>7</v>
      </c>
      <c r="D673" s="1"/>
      <c r="E673" s="1"/>
      <c r="F673" s="9"/>
    </row>
    <row r="674" spans="1:6" x14ac:dyDescent="0.25">
      <c r="A674" s="8" t="s">
        <v>14560</v>
      </c>
      <c r="B674" s="1" t="s">
        <v>2500</v>
      </c>
      <c r="C674" s="1" t="s">
        <v>4</v>
      </c>
      <c r="D674" s="1"/>
      <c r="E674" s="1"/>
      <c r="F674" s="9"/>
    </row>
    <row r="675" spans="1:6" x14ac:dyDescent="0.25">
      <c r="A675" s="8" t="s">
        <v>14561</v>
      </c>
      <c r="B675" s="1" t="s">
        <v>2502</v>
      </c>
      <c r="C675" s="1" t="s">
        <v>7</v>
      </c>
      <c r="D675" s="1"/>
      <c r="E675" s="1"/>
      <c r="F675" s="9"/>
    </row>
    <row r="676" spans="1:6" x14ac:dyDescent="0.25">
      <c r="A676" s="8" t="s">
        <v>14562</v>
      </c>
      <c r="B676" s="1" t="s">
        <v>2728</v>
      </c>
      <c r="C676" s="1" t="s">
        <v>4</v>
      </c>
      <c r="D676" s="1"/>
      <c r="E676" s="1"/>
      <c r="F676" s="9"/>
    </row>
    <row r="677" spans="1:6" x14ac:dyDescent="0.25">
      <c r="A677" s="8" t="s">
        <v>14563</v>
      </c>
      <c r="B677" s="1" t="s">
        <v>2964</v>
      </c>
      <c r="C677" s="1" t="s">
        <v>7</v>
      </c>
      <c r="D677" s="1"/>
      <c r="E677" s="1"/>
      <c r="F677" s="9"/>
    </row>
    <row r="678" spans="1:6" x14ac:dyDescent="0.25">
      <c r="A678" s="8" t="s">
        <v>14564</v>
      </c>
      <c r="B678" s="1" t="s">
        <v>2966</v>
      </c>
      <c r="C678" s="1" t="s">
        <v>1</v>
      </c>
      <c r="D678" s="1"/>
      <c r="E678" s="1"/>
      <c r="F678" s="9"/>
    </row>
    <row r="679" spans="1:6" x14ac:dyDescent="0.25">
      <c r="A679" s="8" t="s">
        <v>14565</v>
      </c>
      <c r="B679" s="1" t="s">
        <v>2968</v>
      </c>
      <c r="C679" s="1" t="s">
        <v>1</v>
      </c>
      <c r="D679" s="1"/>
      <c r="E679" s="1"/>
      <c r="F679" s="9"/>
    </row>
    <row r="680" spans="1:6" x14ac:dyDescent="0.25">
      <c r="A680" s="8" t="s">
        <v>14566</v>
      </c>
      <c r="B680" s="1" t="s">
        <v>3346</v>
      </c>
      <c r="C680" s="1" t="s">
        <v>7</v>
      </c>
      <c r="D680" s="1"/>
      <c r="E680" s="1"/>
      <c r="F680" s="9"/>
    </row>
    <row r="681" spans="1:6" x14ac:dyDescent="0.25">
      <c r="A681" s="8" t="s">
        <v>14567</v>
      </c>
      <c r="B681" s="1" t="s">
        <v>3838</v>
      </c>
      <c r="C681" s="1" t="s">
        <v>1</v>
      </c>
      <c r="D681" s="1"/>
      <c r="E681" s="1"/>
      <c r="F681" s="9"/>
    </row>
    <row r="682" spans="1:6" x14ac:dyDescent="0.25">
      <c r="A682" s="8" t="s">
        <v>14568</v>
      </c>
      <c r="B682" s="1" t="s">
        <v>6698</v>
      </c>
      <c r="C682" s="1" t="s">
        <v>7</v>
      </c>
      <c r="D682" s="1"/>
      <c r="E682" s="1"/>
      <c r="F682" s="9"/>
    </row>
    <row r="683" spans="1:6" x14ac:dyDescent="0.25">
      <c r="A683" s="8" t="s">
        <v>14569</v>
      </c>
      <c r="B683" s="1" t="s">
        <v>200</v>
      </c>
      <c r="C683" s="1" t="s">
        <v>1</v>
      </c>
      <c r="D683" s="1"/>
      <c r="E683" s="1"/>
      <c r="F683" s="9"/>
    </row>
    <row r="684" spans="1:6" x14ac:dyDescent="0.25">
      <c r="A684" s="8" t="s">
        <v>14570</v>
      </c>
      <c r="B684" s="1" t="s">
        <v>202</v>
      </c>
      <c r="C684" s="1" t="s">
        <v>1</v>
      </c>
      <c r="D684" s="1"/>
      <c r="E684" s="1"/>
      <c r="F684" s="9"/>
    </row>
    <row r="685" spans="1:6" x14ac:dyDescent="0.25">
      <c r="A685" s="8" t="s">
        <v>14571</v>
      </c>
      <c r="B685" s="1" t="s">
        <v>204</v>
      </c>
      <c r="C685" s="1" t="s">
        <v>1</v>
      </c>
      <c r="D685" s="1"/>
      <c r="E685" s="1"/>
      <c r="F685" s="9"/>
    </row>
    <row r="686" spans="1:6" x14ac:dyDescent="0.25">
      <c r="A686" s="8" t="s">
        <v>14572</v>
      </c>
      <c r="B686" s="1" t="s">
        <v>206</v>
      </c>
      <c r="C686" s="1" t="s">
        <v>1</v>
      </c>
      <c r="D686" s="1"/>
      <c r="E686" s="1"/>
      <c r="F686" s="9"/>
    </row>
    <row r="687" spans="1:6" ht="15.75" thickBot="1" x14ac:dyDescent="0.3">
      <c r="A687" s="10" t="s">
        <v>14573</v>
      </c>
      <c r="B687" s="11" t="s">
        <v>208</v>
      </c>
      <c r="C687" s="11" t="s">
        <v>1</v>
      </c>
      <c r="D687" s="11"/>
      <c r="E687" s="11"/>
      <c r="F687" s="12"/>
    </row>
  </sheetData>
  <autoFilter ref="A1:F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9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8.42578125" bestFit="1" customWidth="1"/>
    <col min="3" max="3" width="11.42578125" bestFit="1" customWidth="1"/>
    <col min="4" max="4" width="16.28515625" style="73" bestFit="1" customWidth="1"/>
    <col min="5" max="5" width="20.28515625" style="73" bestFit="1" customWidth="1"/>
    <col min="6" max="6" width="10.85546875" style="74" bestFit="1" customWidth="1"/>
  </cols>
  <sheetData>
    <row r="1" spans="1:8" ht="15.75" thickBot="1" x14ac:dyDescent="0.3">
      <c r="A1" s="3" t="s">
        <v>1180</v>
      </c>
      <c r="B1" s="3" t="s">
        <v>1181</v>
      </c>
      <c r="C1" s="3" t="s">
        <v>1182</v>
      </c>
      <c r="D1" s="80" t="s">
        <v>1183</v>
      </c>
      <c r="E1" s="80" t="s">
        <v>1185</v>
      </c>
      <c r="F1" s="81" t="s">
        <v>1184</v>
      </c>
      <c r="G1" s="24" t="s">
        <v>24179</v>
      </c>
      <c r="H1">
        <f>COUNTA(A:A)-1</f>
        <v>588</v>
      </c>
    </row>
    <row r="2" spans="1:8" x14ac:dyDescent="0.25">
      <c r="A2" s="5" t="s">
        <v>0</v>
      </c>
      <c r="B2" s="6" t="s">
        <v>2</v>
      </c>
      <c r="C2" s="6" t="s">
        <v>1</v>
      </c>
      <c r="D2" s="76"/>
      <c r="E2" s="76"/>
      <c r="F2" s="77"/>
    </row>
    <row r="3" spans="1:8" x14ac:dyDescent="0.25">
      <c r="A3" s="8" t="s">
        <v>3</v>
      </c>
      <c r="B3" s="1" t="s">
        <v>5</v>
      </c>
      <c r="C3" s="1" t="s">
        <v>4</v>
      </c>
      <c r="D3" s="72"/>
      <c r="E3" s="72"/>
      <c r="F3" s="78"/>
    </row>
    <row r="4" spans="1:8" x14ac:dyDescent="0.25">
      <c r="A4" s="8" t="s">
        <v>6</v>
      </c>
      <c r="B4" s="1" t="s">
        <v>8</v>
      </c>
      <c r="C4" s="1" t="s">
        <v>7</v>
      </c>
      <c r="D4" s="72"/>
      <c r="E4" s="72"/>
      <c r="F4" s="78"/>
    </row>
    <row r="5" spans="1:8" x14ac:dyDescent="0.25">
      <c r="A5" s="8" t="s">
        <v>9</v>
      </c>
      <c r="B5" s="1" t="s">
        <v>10</v>
      </c>
      <c r="C5" s="1" t="s">
        <v>4</v>
      </c>
      <c r="D5" s="72"/>
      <c r="E5" s="72"/>
      <c r="F5" s="78"/>
    </row>
    <row r="6" spans="1:8" x14ac:dyDescent="0.25">
      <c r="A6" s="8" t="s">
        <v>11</v>
      </c>
      <c r="B6" s="1" t="s">
        <v>12</v>
      </c>
      <c r="C6" s="1" t="s">
        <v>4</v>
      </c>
      <c r="D6" s="72"/>
      <c r="E6" s="72"/>
      <c r="F6" s="78"/>
    </row>
    <row r="7" spans="1:8" x14ac:dyDescent="0.25">
      <c r="A7" s="8" t="s">
        <v>13</v>
      </c>
      <c r="B7" s="1" t="s">
        <v>15</v>
      </c>
      <c r="C7" s="1" t="s">
        <v>14</v>
      </c>
      <c r="D7" s="72"/>
      <c r="E7" s="72"/>
      <c r="F7" s="78"/>
    </row>
    <row r="8" spans="1:8" x14ac:dyDescent="0.25">
      <c r="A8" s="8" t="s">
        <v>16</v>
      </c>
      <c r="B8" s="1" t="s">
        <v>17</v>
      </c>
      <c r="C8" s="1" t="s">
        <v>7</v>
      </c>
      <c r="D8" s="72"/>
      <c r="E8" s="72"/>
      <c r="F8" s="78"/>
    </row>
    <row r="9" spans="1:8" x14ac:dyDescent="0.25">
      <c r="A9" s="8" t="s">
        <v>18</v>
      </c>
      <c r="B9" s="1" t="s">
        <v>19</v>
      </c>
      <c r="C9" s="1" t="s">
        <v>7</v>
      </c>
      <c r="D9" s="72"/>
      <c r="E9" s="72"/>
      <c r="F9" s="78"/>
    </row>
    <row r="10" spans="1:8" x14ac:dyDescent="0.25">
      <c r="A10" s="8" t="s">
        <v>20</v>
      </c>
      <c r="B10" s="1" t="s">
        <v>21</v>
      </c>
      <c r="C10" s="1" t="s">
        <v>7</v>
      </c>
      <c r="D10" s="72"/>
      <c r="E10" s="72"/>
      <c r="F10" s="78"/>
    </row>
    <row r="11" spans="1:8" x14ac:dyDescent="0.25">
      <c r="A11" s="8" t="s">
        <v>22</v>
      </c>
      <c r="B11" s="1" t="s">
        <v>23</v>
      </c>
      <c r="C11" s="1" t="s">
        <v>7</v>
      </c>
      <c r="D11" s="72"/>
      <c r="E11" s="72"/>
      <c r="F11" s="78"/>
    </row>
    <row r="12" spans="1:8" x14ac:dyDescent="0.25">
      <c r="A12" s="8" t="s">
        <v>24</v>
      </c>
      <c r="B12" s="1" t="s">
        <v>25</v>
      </c>
      <c r="C12" s="1" t="s">
        <v>7</v>
      </c>
      <c r="D12" s="72"/>
      <c r="E12" s="72"/>
      <c r="F12" s="78"/>
    </row>
    <row r="13" spans="1:8" x14ac:dyDescent="0.25">
      <c r="A13" s="8" t="s">
        <v>26</v>
      </c>
      <c r="B13" s="1" t="s">
        <v>28</v>
      </c>
      <c r="C13" s="1" t="s">
        <v>27</v>
      </c>
      <c r="D13" s="72"/>
      <c r="E13" s="72"/>
      <c r="F13" s="78"/>
    </row>
    <row r="14" spans="1:8" x14ac:dyDescent="0.25">
      <c r="A14" s="8" t="s">
        <v>29</v>
      </c>
      <c r="B14" s="1" t="s">
        <v>30</v>
      </c>
      <c r="C14" s="1" t="s">
        <v>7</v>
      </c>
      <c r="D14" s="72"/>
      <c r="E14" s="72"/>
      <c r="F14" s="78"/>
    </row>
    <row r="15" spans="1:8" x14ac:dyDescent="0.25">
      <c r="A15" s="8" t="s">
        <v>31</v>
      </c>
      <c r="B15" s="1" t="s">
        <v>32</v>
      </c>
      <c r="C15" s="1" t="s">
        <v>7</v>
      </c>
      <c r="D15" s="72"/>
      <c r="E15" s="72"/>
      <c r="F15" s="78"/>
    </row>
    <row r="16" spans="1:8" x14ac:dyDescent="0.25">
      <c r="A16" s="8" t="s">
        <v>33</v>
      </c>
      <c r="B16" s="1" t="s">
        <v>34</v>
      </c>
      <c r="C16" s="1" t="s">
        <v>7</v>
      </c>
      <c r="D16" s="72"/>
      <c r="E16" s="72"/>
      <c r="F16" s="78"/>
    </row>
    <row r="17" spans="1:6" x14ac:dyDescent="0.25">
      <c r="A17" s="8" t="s">
        <v>35</v>
      </c>
      <c r="B17" s="1" t="s">
        <v>36</v>
      </c>
      <c r="C17" s="1" t="s">
        <v>27</v>
      </c>
      <c r="D17" s="72"/>
      <c r="E17" s="72"/>
      <c r="F17" s="78"/>
    </row>
    <row r="18" spans="1:6" x14ac:dyDescent="0.25">
      <c r="A18" s="8" t="s">
        <v>37</v>
      </c>
      <c r="B18" s="1" t="s">
        <v>38</v>
      </c>
      <c r="C18" s="1" t="s">
        <v>7</v>
      </c>
      <c r="D18" s="72"/>
      <c r="E18" s="72"/>
      <c r="F18" s="78"/>
    </row>
    <row r="19" spans="1:6" x14ac:dyDescent="0.25">
      <c r="A19" s="8" t="s">
        <v>39</v>
      </c>
      <c r="B19" s="1" t="s">
        <v>40</v>
      </c>
      <c r="C19" s="1" t="s">
        <v>7</v>
      </c>
      <c r="D19" s="72"/>
      <c r="E19" s="72"/>
      <c r="F19" s="78"/>
    </row>
    <row r="20" spans="1:6" x14ac:dyDescent="0.25">
      <c r="A20" s="8" t="s">
        <v>41</v>
      </c>
      <c r="B20" s="1" t="s">
        <v>42</v>
      </c>
      <c r="C20" s="1" t="s">
        <v>7</v>
      </c>
      <c r="D20" s="72"/>
      <c r="E20" s="72"/>
      <c r="F20" s="78"/>
    </row>
    <row r="21" spans="1:6" x14ac:dyDescent="0.25">
      <c r="A21" s="8" t="s">
        <v>43</v>
      </c>
      <c r="B21" s="1" t="s">
        <v>44</v>
      </c>
      <c r="C21" s="1" t="s">
        <v>7</v>
      </c>
      <c r="D21" s="72"/>
      <c r="E21" s="72"/>
      <c r="F21" s="78"/>
    </row>
    <row r="22" spans="1:6" x14ac:dyDescent="0.25">
      <c r="A22" s="8" t="s">
        <v>45</v>
      </c>
      <c r="B22" s="1" t="s">
        <v>46</v>
      </c>
      <c r="C22" s="1" t="s">
        <v>7</v>
      </c>
      <c r="D22" s="72"/>
      <c r="E22" s="72"/>
      <c r="F22" s="78"/>
    </row>
    <row r="23" spans="1:6" x14ac:dyDescent="0.25">
      <c r="A23" s="8" t="s">
        <v>47</v>
      </c>
      <c r="B23" s="1" t="s">
        <v>48</v>
      </c>
      <c r="C23" s="1" t="s">
        <v>27</v>
      </c>
      <c r="D23" s="72"/>
      <c r="E23" s="72"/>
      <c r="F23" s="78"/>
    </row>
    <row r="24" spans="1:6" x14ac:dyDescent="0.25">
      <c r="A24" s="8" t="s">
        <v>49</v>
      </c>
      <c r="B24" s="1" t="s">
        <v>50</v>
      </c>
      <c r="C24" s="1" t="s">
        <v>7</v>
      </c>
      <c r="D24" s="72"/>
      <c r="E24" s="72"/>
      <c r="F24" s="78"/>
    </row>
    <row r="25" spans="1:6" x14ac:dyDescent="0.25">
      <c r="A25" s="8" t="s">
        <v>51</v>
      </c>
      <c r="B25" s="1" t="s">
        <v>52</v>
      </c>
      <c r="C25" s="1" t="s">
        <v>27</v>
      </c>
      <c r="D25" s="72"/>
      <c r="E25" s="72"/>
      <c r="F25" s="78"/>
    </row>
    <row r="26" spans="1:6" x14ac:dyDescent="0.25">
      <c r="A26" s="8" t="s">
        <v>53</v>
      </c>
      <c r="B26" s="1" t="s">
        <v>54</v>
      </c>
      <c r="C26" s="1" t="s">
        <v>7</v>
      </c>
      <c r="D26" s="72"/>
      <c r="E26" s="72"/>
      <c r="F26" s="78"/>
    </row>
    <row r="27" spans="1:6" x14ac:dyDescent="0.25">
      <c r="A27" s="8" t="s">
        <v>55</v>
      </c>
      <c r="B27" s="1" t="s">
        <v>56</v>
      </c>
      <c r="C27" s="1" t="s">
        <v>7</v>
      </c>
      <c r="D27" s="72"/>
      <c r="E27" s="72"/>
      <c r="F27" s="78"/>
    </row>
    <row r="28" spans="1:6" x14ac:dyDescent="0.25">
      <c r="A28" s="8" t="s">
        <v>57</v>
      </c>
      <c r="B28" s="1" t="s">
        <v>58</v>
      </c>
      <c r="C28" s="1" t="s">
        <v>7</v>
      </c>
      <c r="D28" s="72"/>
      <c r="E28" s="72"/>
      <c r="F28" s="78"/>
    </row>
    <row r="29" spans="1:6" x14ac:dyDescent="0.25">
      <c r="A29" s="8" t="s">
        <v>59</v>
      </c>
      <c r="B29" s="1" t="s">
        <v>60</v>
      </c>
      <c r="C29" s="1" t="s">
        <v>7</v>
      </c>
      <c r="D29" s="72"/>
      <c r="E29" s="72"/>
      <c r="F29" s="78"/>
    </row>
    <row r="30" spans="1:6" x14ac:dyDescent="0.25">
      <c r="A30" s="8" t="s">
        <v>61</v>
      </c>
      <c r="B30" s="1" t="s">
        <v>62</v>
      </c>
      <c r="C30" s="1" t="s">
        <v>7</v>
      </c>
      <c r="D30" s="72"/>
      <c r="E30" s="72"/>
      <c r="F30" s="78"/>
    </row>
    <row r="31" spans="1:6" x14ac:dyDescent="0.25">
      <c r="A31" s="8" t="s">
        <v>63</v>
      </c>
      <c r="B31" s="1" t="s">
        <v>64</v>
      </c>
      <c r="C31" s="1" t="s">
        <v>7</v>
      </c>
      <c r="D31" s="72"/>
      <c r="E31" s="72"/>
      <c r="F31" s="78"/>
    </row>
    <row r="32" spans="1:6" x14ac:dyDescent="0.25">
      <c r="A32" s="8" t="s">
        <v>65</v>
      </c>
      <c r="B32" s="1" t="s">
        <v>66</v>
      </c>
      <c r="C32" s="1" t="s">
        <v>7</v>
      </c>
      <c r="D32" s="72"/>
      <c r="E32" s="72"/>
      <c r="F32" s="78"/>
    </row>
    <row r="33" spans="1:6" x14ac:dyDescent="0.25">
      <c r="A33" s="8" t="s">
        <v>67</v>
      </c>
      <c r="B33" s="1" t="s">
        <v>68</v>
      </c>
      <c r="C33" s="1" t="s">
        <v>7</v>
      </c>
      <c r="D33" s="72"/>
      <c r="E33" s="72"/>
      <c r="F33" s="78"/>
    </row>
    <row r="34" spans="1:6" x14ac:dyDescent="0.25">
      <c r="A34" s="8" t="s">
        <v>69</v>
      </c>
      <c r="B34" s="1" t="s">
        <v>70</v>
      </c>
      <c r="C34" s="1" t="s">
        <v>7</v>
      </c>
      <c r="D34" s="72"/>
      <c r="E34" s="72"/>
      <c r="F34" s="78"/>
    </row>
    <row r="35" spans="1:6" x14ac:dyDescent="0.25">
      <c r="A35" s="8" t="s">
        <v>71</v>
      </c>
      <c r="B35" s="1" t="s">
        <v>72</v>
      </c>
      <c r="C35" s="1" t="s">
        <v>7</v>
      </c>
      <c r="D35" s="72"/>
      <c r="E35" s="72"/>
      <c r="F35" s="78"/>
    </row>
    <row r="36" spans="1:6" x14ac:dyDescent="0.25">
      <c r="A36" s="8" t="s">
        <v>73</v>
      </c>
      <c r="B36" s="1" t="s">
        <v>74</v>
      </c>
      <c r="C36" s="1" t="s">
        <v>7</v>
      </c>
      <c r="D36" s="72"/>
      <c r="E36" s="72"/>
      <c r="F36" s="78"/>
    </row>
    <row r="37" spans="1:6" x14ac:dyDescent="0.25">
      <c r="A37" s="8" t="s">
        <v>75</v>
      </c>
      <c r="B37" s="1" t="s">
        <v>76</v>
      </c>
      <c r="C37" s="1" t="s">
        <v>27</v>
      </c>
      <c r="D37" s="72"/>
      <c r="E37" s="72"/>
      <c r="F37" s="78"/>
    </row>
    <row r="38" spans="1:6" x14ac:dyDescent="0.25">
      <c r="A38" s="8" t="s">
        <v>77</v>
      </c>
      <c r="B38" s="1" t="s">
        <v>78</v>
      </c>
      <c r="C38" s="1" t="s">
        <v>7</v>
      </c>
      <c r="D38" s="72"/>
      <c r="E38" s="72"/>
      <c r="F38" s="78"/>
    </row>
    <row r="39" spans="1:6" x14ac:dyDescent="0.25">
      <c r="A39" s="8" t="s">
        <v>79</v>
      </c>
      <c r="B39" s="1" t="s">
        <v>80</v>
      </c>
      <c r="C39" s="1" t="s">
        <v>7</v>
      </c>
      <c r="D39" s="72"/>
      <c r="E39" s="72"/>
      <c r="F39" s="78"/>
    </row>
    <row r="40" spans="1:6" x14ac:dyDescent="0.25">
      <c r="A40" s="8" t="s">
        <v>81</v>
      </c>
      <c r="B40" s="1" t="s">
        <v>82</v>
      </c>
      <c r="C40" s="1" t="s">
        <v>7</v>
      </c>
      <c r="D40" s="72"/>
      <c r="E40" s="72"/>
      <c r="F40" s="78"/>
    </row>
    <row r="41" spans="1:6" x14ac:dyDescent="0.25">
      <c r="A41" s="8" t="s">
        <v>83</v>
      </c>
      <c r="B41" s="1" t="s">
        <v>84</v>
      </c>
      <c r="C41" s="1" t="s">
        <v>7</v>
      </c>
      <c r="D41" s="72"/>
      <c r="E41" s="72"/>
      <c r="F41" s="78"/>
    </row>
    <row r="42" spans="1:6" x14ac:dyDescent="0.25">
      <c r="A42" s="8" t="s">
        <v>85</v>
      </c>
      <c r="B42" s="1" t="s">
        <v>86</v>
      </c>
      <c r="C42" s="1" t="s">
        <v>7</v>
      </c>
      <c r="D42" s="72"/>
      <c r="E42" s="72"/>
      <c r="F42" s="78"/>
    </row>
    <row r="43" spans="1:6" x14ac:dyDescent="0.25">
      <c r="A43" s="8" t="s">
        <v>87</v>
      </c>
      <c r="B43" s="1" t="s">
        <v>88</v>
      </c>
      <c r="C43" s="1" t="s">
        <v>14</v>
      </c>
      <c r="D43" s="72"/>
      <c r="E43" s="72"/>
      <c r="F43" s="78"/>
    </row>
    <row r="44" spans="1:6" x14ac:dyDescent="0.25">
      <c r="A44" s="8" t="s">
        <v>89</v>
      </c>
      <c r="B44" s="1" t="s">
        <v>90</v>
      </c>
      <c r="C44" s="1" t="s">
        <v>14</v>
      </c>
      <c r="D44" s="72"/>
      <c r="E44" s="72"/>
      <c r="F44" s="78"/>
    </row>
    <row r="45" spans="1:6" x14ac:dyDescent="0.25">
      <c r="A45" s="8" t="s">
        <v>91</v>
      </c>
      <c r="B45" s="1" t="s">
        <v>92</v>
      </c>
      <c r="C45" s="1" t="s">
        <v>7</v>
      </c>
      <c r="D45" s="72"/>
      <c r="E45" s="72"/>
      <c r="F45" s="78"/>
    </row>
    <row r="46" spans="1:6" x14ac:dyDescent="0.25">
      <c r="A46" s="8" t="s">
        <v>93</v>
      </c>
      <c r="B46" s="1" t="s">
        <v>94</v>
      </c>
      <c r="C46" s="1" t="s">
        <v>7</v>
      </c>
      <c r="D46" s="72"/>
      <c r="E46" s="72"/>
      <c r="F46" s="78"/>
    </row>
    <row r="47" spans="1:6" x14ac:dyDescent="0.25">
      <c r="A47" s="8" t="s">
        <v>95</v>
      </c>
      <c r="B47" s="1" t="s">
        <v>96</v>
      </c>
      <c r="C47" s="1" t="s">
        <v>27</v>
      </c>
      <c r="D47" s="72"/>
      <c r="E47" s="72"/>
      <c r="F47" s="78"/>
    </row>
    <row r="48" spans="1:6" x14ac:dyDescent="0.25">
      <c r="A48" s="8" t="s">
        <v>97</v>
      </c>
      <c r="B48" s="1" t="s">
        <v>98</v>
      </c>
      <c r="C48" s="1" t="s">
        <v>14</v>
      </c>
      <c r="D48" s="72"/>
      <c r="E48" s="72"/>
      <c r="F48" s="78"/>
    </row>
    <row r="49" spans="1:6" x14ac:dyDescent="0.25">
      <c r="A49" s="8" t="s">
        <v>99</v>
      </c>
      <c r="B49" s="1" t="s">
        <v>100</v>
      </c>
      <c r="C49" s="1" t="s">
        <v>14</v>
      </c>
      <c r="D49" s="72"/>
      <c r="E49" s="72"/>
      <c r="F49" s="78"/>
    </row>
    <row r="50" spans="1:6" x14ac:dyDescent="0.25">
      <c r="A50" s="8" t="s">
        <v>101</v>
      </c>
      <c r="B50" s="1" t="s">
        <v>102</v>
      </c>
      <c r="C50" s="1" t="s">
        <v>7</v>
      </c>
      <c r="D50" s="72"/>
      <c r="E50" s="72"/>
      <c r="F50" s="78"/>
    </row>
    <row r="51" spans="1:6" x14ac:dyDescent="0.25">
      <c r="A51" s="8" t="s">
        <v>103</v>
      </c>
      <c r="B51" s="1" t="s">
        <v>104</v>
      </c>
      <c r="C51" s="1" t="s">
        <v>27</v>
      </c>
      <c r="D51" s="72"/>
      <c r="E51" s="72"/>
      <c r="F51" s="78"/>
    </row>
    <row r="52" spans="1:6" x14ac:dyDescent="0.25">
      <c r="A52" s="8" t="s">
        <v>105</v>
      </c>
      <c r="B52" s="1" t="s">
        <v>106</v>
      </c>
      <c r="C52" s="1" t="s">
        <v>14</v>
      </c>
      <c r="D52" s="72"/>
      <c r="E52" s="72"/>
      <c r="F52" s="78"/>
    </row>
    <row r="53" spans="1:6" x14ac:dyDescent="0.25">
      <c r="A53" s="8" t="s">
        <v>107</v>
      </c>
      <c r="B53" s="1" t="s">
        <v>108</v>
      </c>
      <c r="C53" s="1" t="s">
        <v>7</v>
      </c>
      <c r="D53" s="72"/>
      <c r="E53" s="72"/>
      <c r="F53" s="78"/>
    </row>
    <row r="54" spans="1:6" x14ac:dyDescent="0.25">
      <c r="A54" s="8" t="s">
        <v>109</v>
      </c>
      <c r="B54" s="1" t="s">
        <v>110</v>
      </c>
      <c r="C54" s="1" t="s">
        <v>27</v>
      </c>
      <c r="D54" s="72"/>
      <c r="E54" s="72"/>
      <c r="F54" s="78"/>
    </row>
    <row r="55" spans="1:6" x14ac:dyDescent="0.25">
      <c r="A55" s="8" t="s">
        <v>111</v>
      </c>
      <c r="B55" s="1" t="s">
        <v>112</v>
      </c>
      <c r="C55" s="1" t="s">
        <v>14</v>
      </c>
      <c r="D55" s="72"/>
      <c r="E55" s="72"/>
      <c r="F55" s="78"/>
    </row>
    <row r="56" spans="1:6" x14ac:dyDescent="0.25">
      <c r="A56" s="8" t="s">
        <v>113</v>
      </c>
      <c r="B56" s="1" t="s">
        <v>114</v>
      </c>
      <c r="C56" s="1" t="s">
        <v>27</v>
      </c>
      <c r="D56" s="72"/>
      <c r="E56" s="72"/>
      <c r="F56" s="78"/>
    </row>
    <row r="57" spans="1:6" x14ac:dyDescent="0.25">
      <c r="A57" s="8" t="s">
        <v>115</v>
      </c>
      <c r="B57" s="1" t="s">
        <v>116</v>
      </c>
      <c r="C57" s="1" t="s">
        <v>7</v>
      </c>
      <c r="D57" s="72"/>
      <c r="E57" s="72"/>
      <c r="F57" s="78"/>
    </row>
    <row r="58" spans="1:6" x14ac:dyDescent="0.25">
      <c r="A58" s="8" t="s">
        <v>117</v>
      </c>
      <c r="B58" s="1" t="s">
        <v>118</v>
      </c>
      <c r="C58" s="1" t="s">
        <v>4</v>
      </c>
      <c r="D58" s="72"/>
      <c r="E58" s="72"/>
      <c r="F58" s="78"/>
    </row>
    <row r="59" spans="1:6" x14ac:dyDescent="0.25">
      <c r="A59" s="8" t="s">
        <v>119</v>
      </c>
      <c r="B59" s="1" t="s">
        <v>120</v>
      </c>
      <c r="C59" s="1" t="s">
        <v>27</v>
      </c>
      <c r="D59" s="72"/>
      <c r="E59" s="72"/>
      <c r="F59" s="78"/>
    </row>
    <row r="60" spans="1:6" x14ac:dyDescent="0.25">
      <c r="A60" s="8" t="s">
        <v>121</v>
      </c>
      <c r="B60" s="1" t="s">
        <v>122</v>
      </c>
      <c r="C60" s="1" t="s">
        <v>7</v>
      </c>
      <c r="D60" s="72"/>
      <c r="E60" s="72"/>
      <c r="F60" s="78"/>
    </row>
    <row r="61" spans="1:6" x14ac:dyDescent="0.25">
      <c r="A61" s="8" t="s">
        <v>123</v>
      </c>
      <c r="B61" s="1" t="s">
        <v>124</v>
      </c>
      <c r="C61" s="1" t="s">
        <v>7</v>
      </c>
      <c r="D61" s="72"/>
      <c r="E61" s="72"/>
      <c r="F61" s="78"/>
    </row>
    <row r="62" spans="1:6" x14ac:dyDescent="0.25">
      <c r="A62" s="8" t="s">
        <v>125</v>
      </c>
      <c r="B62" s="1" t="s">
        <v>126</v>
      </c>
      <c r="C62" s="1" t="s">
        <v>7</v>
      </c>
      <c r="D62" s="72"/>
      <c r="E62" s="72"/>
      <c r="F62" s="78"/>
    </row>
    <row r="63" spans="1:6" x14ac:dyDescent="0.25">
      <c r="A63" s="8" t="s">
        <v>127</v>
      </c>
      <c r="B63" s="1" t="s">
        <v>128</v>
      </c>
      <c r="C63" s="1" t="s">
        <v>27</v>
      </c>
      <c r="D63" s="72"/>
      <c r="E63" s="72"/>
      <c r="F63" s="78"/>
    </row>
    <row r="64" spans="1:6" x14ac:dyDescent="0.25">
      <c r="A64" s="8" t="s">
        <v>129</v>
      </c>
      <c r="B64" s="1" t="s">
        <v>130</v>
      </c>
      <c r="C64" s="1" t="s">
        <v>7</v>
      </c>
      <c r="D64" s="72"/>
      <c r="E64" s="72"/>
      <c r="F64" s="78"/>
    </row>
    <row r="65" spans="1:6" x14ac:dyDescent="0.25">
      <c r="A65" s="8" t="s">
        <v>131</v>
      </c>
      <c r="B65" s="1" t="s">
        <v>132</v>
      </c>
      <c r="C65" s="1" t="s">
        <v>7</v>
      </c>
      <c r="D65" s="72"/>
      <c r="E65" s="72"/>
      <c r="F65" s="78"/>
    </row>
    <row r="66" spans="1:6" x14ac:dyDescent="0.25">
      <c r="A66" s="8" t="s">
        <v>133</v>
      </c>
      <c r="B66" s="1" t="s">
        <v>134</v>
      </c>
      <c r="C66" s="1" t="s">
        <v>7</v>
      </c>
      <c r="D66" s="72"/>
      <c r="E66" s="72"/>
      <c r="F66" s="78"/>
    </row>
    <row r="67" spans="1:6" x14ac:dyDescent="0.25">
      <c r="A67" s="8" t="s">
        <v>135</v>
      </c>
      <c r="B67" s="1" t="s">
        <v>136</v>
      </c>
      <c r="C67" s="1" t="s">
        <v>7</v>
      </c>
      <c r="D67" s="72"/>
      <c r="E67" s="72"/>
      <c r="F67" s="78"/>
    </row>
    <row r="68" spans="1:6" x14ac:dyDescent="0.25">
      <c r="A68" s="8" t="s">
        <v>137</v>
      </c>
      <c r="B68" s="1" t="s">
        <v>138</v>
      </c>
      <c r="C68" s="1" t="s">
        <v>7</v>
      </c>
      <c r="D68" s="72"/>
      <c r="E68" s="72"/>
      <c r="F68" s="78"/>
    </row>
    <row r="69" spans="1:6" x14ac:dyDescent="0.25">
      <c r="A69" s="8" t="s">
        <v>139</v>
      </c>
      <c r="B69" s="1" t="s">
        <v>140</v>
      </c>
      <c r="C69" s="1" t="s">
        <v>7</v>
      </c>
      <c r="D69" s="72"/>
      <c r="E69" s="72"/>
      <c r="F69" s="78"/>
    </row>
    <row r="70" spans="1:6" x14ac:dyDescent="0.25">
      <c r="A70" s="8" t="s">
        <v>141</v>
      </c>
      <c r="B70" s="1" t="s">
        <v>142</v>
      </c>
      <c r="C70" s="1" t="s">
        <v>7</v>
      </c>
      <c r="D70" s="72"/>
      <c r="E70" s="72"/>
      <c r="F70" s="78"/>
    </row>
    <row r="71" spans="1:6" x14ac:dyDescent="0.25">
      <c r="A71" s="8" t="s">
        <v>143</v>
      </c>
      <c r="B71" s="1" t="s">
        <v>144</v>
      </c>
      <c r="C71" s="1" t="s">
        <v>7</v>
      </c>
      <c r="D71" s="72"/>
      <c r="E71" s="72"/>
      <c r="F71" s="78"/>
    </row>
    <row r="72" spans="1:6" x14ac:dyDescent="0.25">
      <c r="A72" s="8" t="s">
        <v>145</v>
      </c>
      <c r="B72" s="1" t="s">
        <v>146</v>
      </c>
      <c r="C72" s="1" t="s">
        <v>7</v>
      </c>
      <c r="D72" s="72"/>
      <c r="E72" s="72"/>
      <c r="F72" s="78"/>
    </row>
    <row r="73" spans="1:6" x14ac:dyDescent="0.25">
      <c r="A73" s="8" t="s">
        <v>147</v>
      </c>
      <c r="B73" s="1" t="s">
        <v>148</v>
      </c>
      <c r="C73" s="1" t="s">
        <v>7</v>
      </c>
      <c r="D73" s="72"/>
      <c r="E73" s="72"/>
      <c r="F73" s="78"/>
    </row>
    <row r="74" spans="1:6" x14ac:dyDescent="0.25">
      <c r="A74" s="8" t="s">
        <v>149</v>
      </c>
      <c r="B74" s="1" t="s">
        <v>150</v>
      </c>
      <c r="C74" s="1" t="s">
        <v>7</v>
      </c>
      <c r="D74" s="72"/>
      <c r="E74" s="72"/>
      <c r="F74" s="78"/>
    </row>
    <row r="75" spans="1:6" x14ac:dyDescent="0.25">
      <c r="A75" s="8" t="s">
        <v>151</v>
      </c>
      <c r="B75" s="1" t="s">
        <v>152</v>
      </c>
      <c r="C75" s="1" t="s">
        <v>7</v>
      </c>
      <c r="D75" s="72"/>
      <c r="E75" s="72"/>
      <c r="F75" s="78"/>
    </row>
    <row r="76" spans="1:6" x14ac:dyDescent="0.25">
      <c r="A76" s="8" t="s">
        <v>153</v>
      </c>
      <c r="B76" s="1" t="s">
        <v>154</v>
      </c>
      <c r="C76" s="1" t="s">
        <v>7</v>
      </c>
      <c r="D76" s="72"/>
      <c r="E76" s="72"/>
      <c r="F76" s="78"/>
    </row>
    <row r="77" spans="1:6" x14ac:dyDescent="0.25">
      <c r="A77" s="8" t="s">
        <v>155</v>
      </c>
      <c r="B77" s="1" t="s">
        <v>156</v>
      </c>
      <c r="C77" s="1" t="s">
        <v>27</v>
      </c>
      <c r="D77" s="72"/>
      <c r="E77" s="72"/>
      <c r="F77" s="78"/>
    </row>
    <row r="78" spans="1:6" x14ac:dyDescent="0.25">
      <c r="A78" s="8" t="s">
        <v>157</v>
      </c>
      <c r="B78" s="1" t="s">
        <v>158</v>
      </c>
      <c r="C78" s="1" t="s">
        <v>7</v>
      </c>
      <c r="D78" s="72"/>
      <c r="E78" s="72"/>
      <c r="F78" s="78"/>
    </row>
    <row r="79" spans="1:6" x14ac:dyDescent="0.25">
      <c r="A79" s="8" t="s">
        <v>159</v>
      </c>
      <c r="B79" s="1" t="s">
        <v>160</v>
      </c>
      <c r="C79" s="1" t="s">
        <v>7</v>
      </c>
      <c r="D79" s="72"/>
      <c r="E79" s="72"/>
      <c r="F79" s="78"/>
    </row>
    <row r="80" spans="1:6" x14ac:dyDescent="0.25">
      <c r="A80" s="8" t="s">
        <v>161</v>
      </c>
      <c r="B80" s="1" t="s">
        <v>162</v>
      </c>
      <c r="C80" s="1" t="s">
        <v>7</v>
      </c>
      <c r="D80" s="72"/>
      <c r="E80" s="72"/>
      <c r="F80" s="78"/>
    </row>
    <row r="81" spans="1:6" x14ac:dyDescent="0.25">
      <c r="A81" s="8" t="s">
        <v>163</v>
      </c>
      <c r="B81" s="1" t="s">
        <v>164</v>
      </c>
      <c r="C81" s="1" t="s">
        <v>27</v>
      </c>
      <c r="D81" s="72"/>
      <c r="E81" s="72"/>
      <c r="F81" s="78"/>
    </row>
    <row r="82" spans="1:6" x14ac:dyDescent="0.25">
      <c r="A82" s="8" t="s">
        <v>165</v>
      </c>
      <c r="B82" s="1" t="s">
        <v>166</v>
      </c>
      <c r="C82" s="1" t="s">
        <v>27</v>
      </c>
      <c r="D82" s="72"/>
      <c r="E82" s="72"/>
      <c r="F82" s="78"/>
    </row>
    <row r="83" spans="1:6" x14ac:dyDescent="0.25">
      <c r="A83" s="8" t="s">
        <v>167</v>
      </c>
      <c r="B83" s="1" t="s">
        <v>168</v>
      </c>
      <c r="C83" s="1" t="s">
        <v>14</v>
      </c>
      <c r="D83" s="72"/>
      <c r="E83" s="72"/>
      <c r="F83" s="78"/>
    </row>
    <row r="84" spans="1:6" x14ac:dyDescent="0.25">
      <c r="A84" s="8" t="s">
        <v>169</v>
      </c>
      <c r="B84" s="1" t="s">
        <v>170</v>
      </c>
      <c r="C84" s="1" t="s">
        <v>27</v>
      </c>
      <c r="D84" s="72"/>
      <c r="E84" s="72"/>
      <c r="F84" s="78"/>
    </row>
    <row r="85" spans="1:6" x14ac:dyDescent="0.25">
      <c r="A85" s="8" t="s">
        <v>171</v>
      </c>
      <c r="B85" s="1" t="s">
        <v>172</v>
      </c>
      <c r="C85" s="1" t="s">
        <v>7</v>
      </c>
      <c r="D85" s="72"/>
      <c r="E85" s="72"/>
      <c r="F85" s="78"/>
    </row>
    <row r="86" spans="1:6" x14ac:dyDescent="0.25">
      <c r="A86" s="8" t="s">
        <v>173</v>
      </c>
      <c r="B86" s="1" t="s">
        <v>174</v>
      </c>
      <c r="C86" s="1" t="s">
        <v>7</v>
      </c>
      <c r="D86" s="72"/>
      <c r="E86" s="72"/>
      <c r="F86" s="78"/>
    </row>
    <row r="87" spans="1:6" x14ac:dyDescent="0.25">
      <c r="A87" s="8" t="s">
        <v>175</v>
      </c>
      <c r="B87" s="1" t="s">
        <v>176</v>
      </c>
      <c r="C87" s="1" t="s">
        <v>7</v>
      </c>
      <c r="D87" s="72"/>
      <c r="E87" s="72"/>
      <c r="F87" s="78"/>
    </row>
    <row r="88" spans="1:6" x14ac:dyDescent="0.25">
      <c r="A88" s="8" t="s">
        <v>177</v>
      </c>
      <c r="B88" s="1" t="s">
        <v>178</v>
      </c>
      <c r="C88" s="1" t="s">
        <v>27</v>
      </c>
      <c r="D88" s="72"/>
      <c r="E88" s="72"/>
      <c r="F88" s="78"/>
    </row>
    <row r="89" spans="1:6" x14ac:dyDescent="0.25">
      <c r="A89" s="8" t="s">
        <v>179</v>
      </c>
      <c r="B89" s="1" t="s">
        <v>180</v>
      </c>
      <c r="C89" s="1" t="s">
        <v>27</v>
      </c>
      <c r="D89" s="72"/>
      <c r="E89" s="72"/>
      <c r="F89" s="78"/>
    </row>
    <row r="90" spans="1:6" x14ac:dyDescent="0.25">
      <c r="A90" s="8" t="s">
        <v>181</v>
      </c>
      <c r="B90" s="1" t="s">
        <v>182</v>
      </c>
      <c r="C90" s="1" t="s">
        <v>14</v>
      </c>
      <c r="D90" s="72"/>
      <c r="E90" s="72"/>
      <c r="F90" s="78"/>
    </row>
    <row r="91" spans="1:6" x14ac:dyDescent="0.25">
      <c r="A91" s="8" t="s">
        <v>183</v>
      </c>
      <c r="B91" s="1" t="s">
        <v>184</v>
      </c>
      <c r="C91" s="1" t="s">
        <v>7</v>
      </c>
      <c r="D91" s="72"/>
      <c r="E91" s="72"/>
      <c r="F91" s="78"/>
    </row>
    <row r="92" spans="1:6" x14ac:dyDescent="0.25">
      <c r="A92" s="8" t="s">
        <v>185</v>
      </c>
      <c r="B92" s="1" t="s">
        <v>186</v>
      </c>
      <c r="C92" s="1" t="s">
        <v>7</v>
      </c>
      <c r="D92" s="72"/>
      <c r="E92" s="72"/>
      <c r="F92" s="78"/>
    </row>
    <row r="93" spans="1:6" x14ac:dyDescent="0.25">
      <c r="A93" s="8" t="s">
        <v>187</v>
      </c>
      <c r="B93" s="1" t="s">
        <v>188</v>
      </c>
      <c r="C93" s="1" t="s">
        <v>7</v>
      </c>
      <c r="D93" s="72"/>
      <c r="E93" s="72"/>
      <c r="F93" s="78"/>
    </row>
    <row r="94" spans="1:6" x14ac:dyDescent="0.25">
      <c r="A94" s="8" t="s">
        <v>189</v>
      </c>
      <c r="B94" s="1" t="s">
        <v>190</v>
      </c>
      <c r="C94" s="1" t="s">
        <v>7</v>
      </c>
      <c r="D94" s="72"/>
      <c r="E94" s="72"/>
      <c r="F94" s="78"/>
    </row>
    <row r="95" spans="1:6" x14ac:dyDescent="0.25">
      <c r="A95" s="8" t="s">
        <v>191</v>
      </c>
      <c r="B95" s="1" t="s">
        <v>192</v>
      </c>
      <c r="C95" s="1" t="s">
        <v>7</v>
      </c>
      <c r="D95" s="72"/>
      <c r="E95" s="72"/>
      <c r="F95" s="78"/>
    </row>
    <row r="96" spans="1:6" x14ac:dyDescent="0.25">
      <c r="A96" s="8" t="s">
        <v>193</v>
      </c>
      <c r="B96" s="1" t="s">
        <v>194</v>
      </c>
      <c r="C96" s="1" t="s">
        <v>7</v>
      </c>
      <c r="D96" s="72"/>
      <c r="E96" s="72"/>
      <c r="F96" s="78"/>
    </row>
    <row r="97" spans="1:6" x14ac:dyDescent="0.25">
      <c r="A97" s="8" t="s">
        <v>195</v>
      </c>
      <c r="B97" s="1" t="s">
        <v>196</v>
      </c>
      <c r="C97" s="1" t="s">
        <v>7</v>
      </c>
      <c r="D97" s="72"/>
      <c r="E97" s="72"/>
      <c r="F97" s="78"/>
    </row>
    <row r="98" spans="1:6" x14ac:dyDescent="0.25">
      <c r="A98" s="8" t="s">
        <v>197</v>
      </c>
      <c r="B98" s="1" t="s">
        <v>198</v>
      </c>
      <c r="C98" s="1" t="s">
        <v>4</v>
      </c>
      <c r="D98" s="72"/>
      <c r="E98" s="72"/>
      <c r="F98" s="78"/>
    </row>
    <row r="99" spans="1:6" x14ac:dyDescent="0.25">
      <c r="A99" s="8" t="s">
        <v>199</v>
      </c>
      <c r="B99" s="1" t="s">
        <v>200</v>
      </c>
      <c r="C99" s="1" t="s">
        <v>4</v>
      </c>
      <c r="D99" s="72"/>
      <c r="E99" s="72"/>
      <c r="F99" s="78"/>
    </row>
    <row r="100" spans="1:6" x14ac:dyDescent="0.25">
      <c r="A100" s="8" t="s">
        <v>201</v>
      </c>
      <c r="B100" s="1" t="s">
        <v>202</v>
      </c>
      <c r="C100" s="1" t="s">
        <v>4</v>
      </c>
      <c r="D100" s="72"/>
      <c r="E100" s="72"/>
      <c r="F100" s="78"/>
    </row>
    <row r="101" spans="1:6" x14ac:dyDescent="0.25">
      <c r="A101" s="8" t="s">
        <v>203</v>
      </c>
      <c r="B101" s="1" t="s">
        <v>204</v>
      </c>
      <c r="C101" s="1" t="s">
        <v>4</v>
      </c>
      <c r="D101" s="72"/>
      <c r="E101" s="72"/>
      <c r="F101" s="78"/>
    </row>
    <row r="102" spans="1:6" x14ac:dyDescent="0.25">
      <c r="A102" s="8" t="s">
        <v>205</v>
      </c>
      <c r="B102" s="1" t="s">
        <v>206</v>
      </c>
      <c r="C102" s="1" t="s">
        <v>4</v>
      </c>
      <c r="D102" s="72"/>
      <c r="E102" s="72"/>
      <c r="F102" s="78"/>
    </row>
    <row r="103" spans="1:6" x14ac:dyDescent="0.25">
      <c r="A103" s="8" t="s">
        <v>207</v>
      </c>
      <c r="B103" s="1" t="s">
        <v>208</v>
      </c>
      <c r="C103" s="1" t="s">
        <v>4</v>
      </c>
      <c r="D103" s="72"/>
      <c r="E103" s="72"/>
      <c r="F103" s="78"/>
    </row>
    <row r="104" spans="1:6" ht="15.75" thickBot="1" x14ac:dyDescent="0.3">
      <c r="A104" s="10" t="s">
        <v>209</v>
      </c>
      <c r="B104" s="11" t="s">
        <v>210</v>
      </c>
      <c r="C104" s="11" t="s">
        <v>1</v>
      </c>
      <c r="D104" s="75"/>
      <c r="E104" s="75"/>
      <c r="F104" s="79"/>
    </row>
    <row r="105" spans="1:6" x14ac:dyDescent="0.25">
      <c r="A105" s="5" t="s">
        <v>211</v>
      </c>
      <c r="B105" s="6" t="s">
        <v>212</v>
      </c>
      <c r="C105" s="6" t="s">
        <v>1</v>
      </c>
      <c r="D105" s="76"/>
      <c r="E105" s="76"/>
      <c r="F105" s="77"/>
    </row>
    <row r="106" spans="1:6" x14ac:dyDescent="0.25">
      <c r="A106" s="8" t="s">
        <v>213</v>
      </c>
      <c r="B106" s="1" t="s">
        <v>214</v>
      </c>
      <c r="C106" s="1" t="s">
        <v>7</v>
      </c>
      <c r="D106" s="72"/>
      <c r="E106" s="72"/>
      <c r="F106" s="78"/>
    </row>
    <row r="107" spans="1:6" x14ac:dyDescent="0.25">
      <c r="A107" s="8" t="s">
        <v>215</v>
      </c>
      <c r="B107" s="1" t="s">
        <v>216</v>
      </c>
      <c r="C107" s="1" t="s">
        <v>7</v>
      </c>
      <c r="D107" s="72"/>
      <c r="E107" s="72"/>
      <c r="F107" s="78"/>
    </row>
    <row r="108" spans="1:6" x14ac:dyDescent="0.25">
      <c r="A108" s="8" t="s">
        <v>217</v>
      </c>
      <c r="B108" s="1" t="s">
        <v>218</v>
      </c>
      <c r="C108" s="1" t="s">
        <v>4</v>
      </c>
      <c r="D108" s="72"/>
      <c r="E108" s="72"/>
      <c r="F108" s="78"/>
    </row>
    <row r="109" spans="1:6" x14ac:dyDescent="0.25">
      <c r="A109" s="8" t="s">
        <v>219</v>
      </c>
      <c r="B109" s="1" t="s">
        <v>220</v>
      </c>
      <c r="C109" s="1" t="s">
        <v>7</v>
      </c>
      <c r="D109" s="72"/>
      <c r="E109" s="72"/>
      <c r="F109" s="78"/>
    </row>
    <row r="110" spans="1:6" x14ac:dyDescent="0.25">
      <c r="A110" s="8" t="s">
        <v>221</v>
      </c>
      <c r="B110" s="1" t="s">
        <v>222</v>
      </c>
      <c r="C110" s="1" t="s">
        <v>7</v>
      </c>
      <c r="D110" s="72"/>
      <c r="E110" s="72"/>
      <c r="F110" s="78"/>
    </row>
    <row r="111" spans="1:6" x14ac:dyDescent="0.25">
      <c r="A111" s="8" t="s">
        <v>223</v>
      </c>
      <c r="B111" s="1" t="s">
        <v>224</v>
      </c>
      <c r="C111" s="1" t="s">
        <v>7</v>
      </c>
      <c r="D111" s="72"/>
      <c r="E111" s="72"/>
      <c r="F111" s="78"/>
    </row>
    <row r="112" spans="1:6" x14ac:dyDescent="0.25">
      <c r="A112" s="8" t="s">
        <v>225</v>
      </c>
      <c r="B112" s="1" t="s">
        <v>226</v>
      </c>
      <c r="C112" s="1" t="s">
        <v>7</v>
      </c>
      <c r="D112" s="72"/>
      <c r="E112" s="72"/>
      <c r="F112" s="78"/>
    </row>
    <row r="113" spans="1:6" x14ac:dyDescent="0.25">
      <c r="A113" s="8" t="s">
        <v>227</v>
      </c>
      <c r="B113" s="1" t="s">
        <v>228</v>
      </c>
      <c r="C113" s="1" t="s">
        <v>7</v>
      </c>
      <c r="D113" s="72"/>
      <c r="E113" s="72"/>
      <c r="F113" s="78"/>
    </row>
    <row r="114" spans="1:6" x14ac:dyDescent="0.25">
      <c r="A114" s="8" t="s">
        <v>229</v>
      </c>
      <c r="B114" s="1" t="s">
        <v>230</v>
      </c>
      <c r="C114" s="1" t="s">
        <v>14</v>
      </c>
      <c r="D114" s="72"/>
      <c r="E114" s="72"/>
      <c r="F114" s="78"/>
    </row>
    <row r="115" spans="1:6" x14ac:dyDescent="0.25">
      <c r="A115" s="8" t="s">
        <v>231</v>
      </c>
      <c r="B115" s="1" t="s">
        <v>232</v>
      </c>
      <c r="C115" s="1" t="s">
        <v>7</v>
      </c>
      <c r="D115" s="72"/>
      <c r="E115" s="72"/>
      <c r="F115" s="78"/>
    </row>
    <row r="116" spans="1:6" x14ac:dyDescent="0.25">
      <c r="A116" s="8" t="s">
        <v>233</v>
      </c>
      <c r="B116" s="1" t="s">
        <v>234</v>
      </c>
      <c r="C116" s="1" t="s">
        <v>7</v>
      </c>
      <c r="D116" s="72"/>
      <c r="E116" s="72"/>
      <c r="F116" s="78"/>
    </row>
    <row r="117" spans="1:6" x14ac:dyDescent="0.25">
      <c r="A117" s="8" t="s">
        <v>235</v>
      </c>
      <c r="B117" s="1" t="s">
        <v>236</v>
      </c>
      <c r="C117" s="1" t="s">
        <v>7</v>
      </c>
      <c r="D117" s="72"/>
      <c r="E117" s="72"/>
      <c r="F117" s="78"/>
    </row>
    <row r="118" spans="1:6" x14ac:dyDescent="0.25">
      <c r="A118" s="8" t="s">
        <v>237</v>
      </c>
      <c r="B118" s="1" t="s">
        <v>238</v>
      </c>
      <c r="C118" s="1" t="s">
        <v>7</v>
      </c>
      <c r="D118" s="72"/>
      <c r="E118" s="72"/>
      <c r="F118" s="78"/>
    </row>
    <row r="119" spans="1:6" x14ac:dyDescent="0.25">
      <c r="A119" s="8" t="s">
        <v>239</v>
      </c>
      <c r="B119" s="1" t="s">
        <v>240</v>
      </c>
      <c r="C119" s="1" t="s">
        <v>27</v>
      </c>
      <c r="D119" s="72"/>
      <c r="E119" s="72"/>
      <c r="F119" s="78"/>
    </row>
    <row r="120" spans="1:6" x14ac:dyDescent="0.25">
      <c r="A120" s="8" t="s">
        <v>241</v>
      </c>
      <c r="B120" s="1" t="s">
        <v>242</v>
      </c>
      <c r="C120" s="1" t="s">
        <v>7</v>
      </c>
      <c r="D120" s="72"/>
      <c r="E120" s="72"/>
      <c r="F120" s="78"/>
    </row>
    <row r="121" spans="1:6" x14ac:dyDescent="0.25">
      <c r="A121" s="8" t="s">
        <v>243</v>
      </c>
      <c r="B121" s="1" t="s">
        <v>244</v>
      </c>
      <c r="C121" s="1" t="s">
        <v>27</v>
      </c>
      <c r="D121" s="72"/>
      <c r="E121" s="72"/>
      <c r="F121" s="78"/>
    </row>
    <row r="122" spans="1:6" x14ac:dyDescent="0.25">
      <c r="A122" s="8" t="s">
        <v>245</v>
      </c>
      <c r="B122" s="1" t="s">
        <v>246</v>
      </c>
      <c r="C122" s="1" t="s">
        <v>7</v>
      </c>
      <c r="D122" s="72"/>
      <c r="E122" s="72"/>
      <c r="F122" s="78"/>
    </row>
    <row r="123" spans="1:6" x14ac:dyDescent="0.25">
      <c r="A123" s="8" t="s">
        <v>247</v>
      </c>
      <c r="B123" s="1" t="s">
        <v>248</v>
      </c>
      <c r="C123" s="1" t="s">
        <v>4</v>
      </c>
      <c r="D123" s="72"/>
      <c r="E123" s="72"/>
      <c r="F123" s="78"/>
    </row>
    <row r="124" spans="1:6" x14ac:dyDescent="0.25">
      <c r="A124" s="8" t="s">
        <v>249</v>
      </c>
      <c r="B124" s="1" t="s">
        <v>250</v>
      </c>
      <c r="C124" s="1" t="s">
        <v>27</v>
      </c>
      <c r="D124" s="72"/>
      <c r="E124" s="72"/>
      <c r="F124" s="78"/>
    </row>
    <row r="125" spans="1:6" x14ac:dyDescent="0.25">
      <c r="A125" s="8" t="s">
        <v>251</v>
      </c>
      <c r="B125" s="1" t="s">
        <v>252</v>
      </c>
      <c r="C125" s="1" t="s">
        <v>7</v>
      </c>
      <c r="D125" s="72"/>
      <c r="E125" s="72"/>
      <c r="F125" s="78"/>
    </row>
    <row r="126" spans="1:6" x14ac:dyDescent="0.25">
      <c r="A126" s="8" t="s">
        <v>253</v>
      </c>
      <c r="B126" s="1" t="s">
        <v>254</v>
      </c>
      <c r="C126" s="1" t="s">
        <v>7</v>
      </c>
      <c r="D126" s="72"/>
      <c r="E126" s="72"/>
      <c r="F126" s="78"/>
    </row>
    <row r="127" spans="1:6" x14ac:dyDescent="0.25">
      <c r="A127" s="8" t="s">
        <v>255</v>
      </c>
      <c r="B127" s="1" t="s">
        <v>256</v>
      </c>
      <c r="C127" s="1" t="s">
        <v>7</v>
      </c>
      <c r="D127" s="72"/>
      <c r="E127" s="72"/>
      <c r="F127" s="78"/>
    </row>
    <row r="128" spans="1:6" x14ac:dyDescent="0.25">
      <c r="A128" s="8" t="s">
        <v>257</v>
      </c>
      <c r="B128" s="1" t="s">
        <v>258</v>
      </c>
      <c r="C128" s="1" t="s">
        <v>7</v>
      </c>
      <c r="D128" s="72"/>
      <c r="E128" s="72"/>
      <c r="F128" s="78"/>
    </row>
    <row r="129" spans="1:6" x14ac:dyDescent="0.25">
      <c r="A129" s="8" t="s">
        <v>259</v>
      </c>
      <c r="B129" s="1" t="s">
        <v>260</v>
      </c>
      <c r="C129" s="1" t="s">
        <v>27</v>
      </c>
      <c r="D129" s="72"/>
      <c r="E129" s="72"/>
      <c r="F129" s="78"/>
    </row>
    <row r="130" spans="1:6" x14ac:dyDescent="0.25">
      <c r="A130" s="8" t="s">
        <v>261</v>
      </c>
      <c r="B130" s="1" t="s">
        <v>262</v>
      </c>
      <c r="C130" s="1" t="s">
        <v>14</v>
      </c>
      <c r="D130" s="72"/>
      <c r="E130" s="72"/>
      <c r="F130" s="78"/>
    </row>
    <row r="131" spans="1:6" x14ac:dyDescent="0.25">
      <c r="A131" s="8" t="s">
        <v>263</v>
      </c>
      <c r="B131" s="1" t="s">
        <v>264</v>
      </c>
      <c r="C131" s="1" t="s">
        <v>14</v>
      </c>
      <c r="D131" s="72"/>
      <c r="E131" s="72"/>
      <c r="F131" s="78"/>
    </row>
    <row r="132" spans="1:6" x14ac:dyDescent="0.25">
      <c r="A132" s="8" t="s">
        <v>265</v>
      </c>
      <c r="B132" s="1" t="s">
        <v>266</v>
      </c>
      <c r="C132" s="1" t="s">
        <v>14</v>
      </c>
      <c r="D132" s="72"/>
      <c r="E132" s="72"/>
      <c r="F132" s="78"/>
    </row>
    <row r="133" spans="1:6" x14ac:dyDescent="0.25">
      <c r="A133" s="8" t="s">
        <v>267</v>
      </c>
      <c r="B133" s="1" t="s">
        <v>268</v>
      </c>
      <c r="C133" s="1" t="s">
        <v>7</v>
      </c>
      <c r="D133" s="72"/>
      <c r="E133" s="72"/>
      <c r="F133" s="78"/>
    </row>
    <row r="134" spans="1:6" x14ac:dyDescent="0.25">
      <c r="A134" s="8" t="s">
        <v>269</v>
      </c>
      <c r="B134" s="1" t="s">
        <v>270</v>
      </c>
      <c r="C134" s="1" t="s">
        <v>7</v>
      </c>
      <c r="D134" s="72"/>
      <c r="E134" s="72"/>
      <c r="F134" s="78"/>
    </row>
    <row r="135" spans="1:6" x14ac:dyDescent="0.25">
      <c r="A135" s="8" t="s">
        <v>271</v>
      </c>
      <c r="B135" s="1" t="s">
        <v>272</v>
      </c>
      <c r="C135" s="1" t="s">
        <v>7</v>
      </c>
      <c r="D135" s="72"/>
      <c r="E135" s="72"/>
      <c r="F135" s="78"/>
    </row>
    <row r="136" spans="1:6" x14ac:dyDescent="0.25">
      <c r="A136" s="8" t="s">
        <v>273</v>
      </c>
      <c r="B136" s="1" t="s">
        <v>274</v>
      </c>
      <c r="C136" s="1" t="s">
        <v>7</v>
      </c>
      <c r="D136" s="72"/>
      <c r="E136" s="72"/>
      <c r="F136" s="78"/>
    </row>
    <row r="137" spans="1:6" x14ac:dyDescent="0.25">
      <c r="A137" s="8" t="s">
        <v>275</v>
      </c>
      <c r="B137" s="1" t="s">
        <v>276</v>
      </c>
      <c r="C137" s="1" t="s">
        <v>7</v>
      </c>
      <c r="D137" s="72"/>
      <c r="E137" s="72"/>
      <c r="F137" s="78"/>
    </row>
    <row r="138" spans="1:6" x14ac:dyDescent="0.25">
      <c r="A138" s="8" t="s">
        <v>277</v>
      </c>
      <c r="B138" s="1" t="s">
        <v>278</v>
      </c>
      <c r="C138" s="1" t="s">
        <v>7</v>
      </c>
      <c r="D138" s="72"/>
      <c r="E138" s="72"/>
      <c r="F138" s="78"/>
    </row>
    <row r="139" spans="1:6" x14ac:dyDescent="0.25">
      <c r="A139" s="8" t="s">
        <v>279</v>
      </c>
      <c r="B139" s="1" t="s">
        <v>280</v>
      </c>
      <c r="C139" s="1" t="s">
        <v>7</v>
      </c>
      <c r="D139" s="72"/>
      <c r="E139" s="72"/>
      <c r="F139" s="78"/>
    </row>
    <row r="140" spans="1:6" x14ac:dyDescent="0.25">
      <c r="A140" s="8" t="s">
        <v>281</v>
      </c>
      <c r="B140" s="1" t="s">
        <v>282</v>
      </c>
      <c r="C140" s="1" t="s">
        <v>7</v>
      </c>
      <c r="D140" s="72"/>
      <c r="E140" s="72"/>
      <c r="F140" s="78"/>
    </row>
    <row r="141" spans="1:6" x14ac:dyDescent="0.25">
      <c r="A141" s="8" t="s">
        <v>283</v>
      </c>
      <c r="B141" s="1" t="s">
        <v>284</v>
      </c>
      <c r="C141" s="1" t="s">
        <v>27</v>
      </c>
      <c r="D141" s="72"/>
      <c r="E141" s="72"/>
      <c r="F141" s="78"/>
    </row>
    <row r="142" spans="1:6" x14ac:dyDescent="0.25">
      <c r="A142" s="8" t="s">
        <v>285</v>
      </c>
      <c r="B142" s="1" t="s">
        <v>286</v>
      </c>
      <c r="C142" s="1" t="s">
        <v>7</v>
      </c>
      <c r="D142" s="72"/>
      <c r="E142" s="72"/>
      <c r="F142" s="78"/>
    </row>
    <row r="143" spans="1:6" x14ac:dyDescent="0.25">
      <c r="A143" s="8" t="s">
        <v>287</v>
      </c>
      <c r="B143" s="1" t="s">
        <v>288</v>
      </c>
      <c r="C143" s="1" t="s">
        <v>7</v>
      </c>
      <c r="D143" s="72"/>
      <c r="E143" s="72"/>
      <c r="F143" s="78"/>
    </row>
    <row r="144" spans="1:6" x14ac:dyDescent="0.25">
      <c r="A144" s="8" t="s">
        <v>289</v>
      </c>
      <c r="B144" s="1" t="s">
        <v>290</v>
      </c>
      <c r="C144" s="1" t="s">
        <v>7</v>
      </c>
      <c r="D144" s="72"/>
      <c r="E144" s="72"/>
      <c r="F144" s="78"/>
    </row>
    <row r="145" spans="1:6" x14ac:dyDescent="0.25">
      <c r="A145" s="8" t="s">
        <v>291</v>
      </c>
      <c r="B145" s="1" t="s">
        <v>292</v>
      </c>
      <c r="C145" s="1" t="s">
        <v>7</v>
      </c>
      <c r="D145" s="72"/>
      <c r="E145" s="72"/>
      <c r="F145" s="78"/>
    </row>
    <row r="146" spans="1:6" x14ac:dyDescent="0.25">
      <c r="A146" s="8" t="s">
        <v>293</v>
      </c>
      <c r="B146" s="1" t="s">
        <v>294</v>
      </c>
      <c r="C146" s="1" t="s">
        <v>7</v>
      </c>
      <c r="D146" s="72"/>
      <c r="E146" s="72"/>
      <c r="F146" s="78"/>
    </row>
    <row r="147" spans="1:6" x14ac:dyDescent="0.25">
      <c r="A147" s="8" t="s">
        <v>295</v>
      </c>
      <c r="B147" s="1" t="s">
        <v>296</v>
      </c>
      <c r="C147" s="1" t="s">
        <v>7</v>
      </c>
      <c r="D147" s="72"/>
      <c r="E147" s="72"/>
      <c r="F147" s="78"/>
    </row>
    <row r="148" spans="1:6" x14ac:dyDescent="0.25">
      <c r="A148" s="8" t="s">
        <v>297</v>
      </c>
      <c r="B148" s="1" t="s">
        <v>298</v>
      </c>
      <c r="C148" s="1" t="s">
        <v>7</v>
      </c>
      <c r="D148" s="72"/>
      <c r="E148" s="72"/>
      <c r="F148" s="78"/>
    </row>
    <row r="149" spans="1:6" x14ac:dyDescent="0.25">
      <c r="A149" s="8" t="s">
        <v>299</v>
      </c>
      <c r="B149" s="1" t="s">
        <v>300</v>
      </c>
      <c r="C149" s="1" t="s">
        <v>7</v>
      </c>
      <c r="D149" s="72"/>
      <c r="E149" s="72"/>
      <c r="F149" s="78"/>
    </row>
    <row r="150" spans="1:6" x14ac:dyDescent="0.25">
      <c r="A150" s="8" t="s">
        <v>301</v>
      </c>
      <c r="B150" s="1" t="s">
        <v>302</v>
      </c>
      <c r="C150" s="1" t="s">
        <v>7</v>
      </c>
      <c r="D150" s="72"/>
      <c r="E150" s="72"/>
      <c r="F150" s="78"/>
    </row>
    <row r="151" spans="1:6" x14ac:dyDescent="0.25">
      <c r="A151" s="8" t="s">
        <v>303</v>
      </c>
      <c r="B151" s="1" t="s">
        <v>304</v>
      </c>
      <c r="C151" s="1" t="s">
        <v>7</v>
      </c>
      <c r="D151" s="72"/>
      <c r="E151" s="72"/>
      <c r="F151" s="78"/>
    </row>
    <row r="152" spans="1:6" x14ac:dyDescent="0.25">
      <c r="A152" s="8" t="s">
        <v>305</v>
      </c>
      <c r="B152" s="1" t="s">
        <v>306</v>
      </c>
      <c r="C152" s="1" t="s">
        <v>7</v>
      </c>
      <c r="D152" s="72"/>
      <c r="E152" s="72"/>
      <c r="F152" s="78"/>
    </row>
    <row r="153" spans="1:6" x14ac:dyDescent="0.25">
      <c r="A153" s="8" t="s">
        <v>307</v>
      </c>
      <c r="B153" s="1" t="s">
        <v>308</v>
      </c>
      <c r="C153" s="1" t="s">
        <v>7</v>
      </c>
      <c r="D153" s="72"/>
      <c r="E153" s="72"/>
      <c r="F153" s="78"/>
    </row>
    <row r="154" spans="1:6" x14ac:dyDescent="0.25">
      <c r="A154" s="8" t="s">
        <v>309</v>
      </c>
      <c r="B154" s="1" t="s">
        <v>310</v>
      </c>
      <c r="C154" s="1" t="s">
        <v>7</v>
      </c>
      <c r="D154" s="72"/>
      <c r="E154" s="72"/>
      <c r="F154" s="78"/>
    </row>
    <row r="155" spans="1:6" x14ac:dyDescent="0.25">
      <c r="A155" s="8" t="s">
        <v>311</v>
      </c>
      <c r="B155" s="1" t="s">
        <v>312</v>
      </c>
      <c r="C155" s="1" t="s">
        <v>7</v>
      </c>
      <c r="D155" s="72"/>
      <c r="E155" s="72"/>
      <c r="F155" s="78"/>
    </row>
    <row r="156" spans="1:6" x14ac:dyDescent="0.25">
      <c r="A156" s="8" t="s">
        <v>313</v>
      </c>
      <c r="B156" s="1" t="s">
        <v>314</v>
      </c>
      <c r="C156" s="1" t="s">
        <v>7</v>
      </c>
      <c r="D156" s="72"/>
      <c r="E156" s="72"/>
      <c r="F156" s="78"/>
    </row>
    <row r="157" spans="1:6" x14ac:dyDescent="0.25">
      <c r="A157" s="8" t="s">
        <v>315</v>
      </c>
      <c r="B157" s="1" t="s">
        <v>316</v>
      </c>
      <c r="C157" s="1" t="s">
        <v>7</v>
      </c>
      <c r="D157" s="72"/>
      <c r="E157" s="72"/>
      <c r="F157" s="78"/>
    </row>
    <row r="158" spans="1:6" x14ac:dyDescent="0.25">
      <c r="A158" s="8" t="s">
        <v>317</v>
      </c>
      <c r="B158" s="1" t="s">
        <v>318</v>
      </c>
      <c r="C158" s="1" t="s">
        <v>7</v>
      </c>
      <c r="D158" s="72"/>
      <c r="E158" s="72"/>
      <c r="F158" s="78"/>
    </row>
    <row r="159" spans="1:6" x14ac:dyDescent="0.25">
      <c r="A159" s="8" t="s">
        <v>319</v>
      </c>
      <c r="B159" s="1" t="s">
        <v>320</v>
      </c>
      <c r="C159" s="1" t="s">
        <v>7</v>
      </c>
      <c r="D159" s="72"/>
      <c r="E159" s="72"/>
      <c r="F159" s="78"/>
    </row>
    <row r="160" spans="1:6" x14ac:dyDescent="0.25">
      <c r="A160" s="8" t="s">
        <v>321</v>
      </c>
      <c r="B160" s="1" t="s">
        <v>322</v>
      </c>
      <c r="C160" s="1" t="s">
        <v>7</v>
      </c>
      <c r="D160" s="72"/>
      <c r="E160" s="72"/>
      <c r="F160" s="78"/>
    </row>
    <row r="161" spans="1:6" x14ac:dyDescent="0.25">
      <c r="A161" s="8" t="s">
        <v>323</v>
      </c>
      <c r="B161" s="1" t="s">
        <v>324</v>
      </c>
      <c r="C161" s="1" t="s">
        <v>27</v>
      </c>
      <c r="D161" s="72"/>
      <c r="E161" s="72"/>
      <c r="F161" s="78"/>
    </row>
    <row r="162" spans="1:6" x14ac:dyDescent="0.25">
      <c r="A162" s="8" t="s">
        <v>325</v>
      </c>
      <c r="B162" s="1" t="s">
        <v>326</v>
      </c>
      <c r="C162" s="1" t="s">
        <v>14</v>
      </c>
      <c r="D162" s="72"/>
      <c r="E162" s="72"/>
      <c r="F162" s="78"/>
    </row>
    <row r="163" spans="1:6" x14ac:dyDescent="0.25">
      <c r="A163" s="8" t="s">
        <v>327</v>
      </c>
      <c r="B163" s="1" t="s">
        <v>328</v>
      </c>
      <c r="C163" s="1" t="s">
        <v>7</v>
      </c>
      <c r="D163" s="72"/>
      <c r="E163" s="72"/>
      <c r="F163" s="78"/>
    </row>
    <row r="164" spans="1:6" x14ac:dyDescent="0.25">
      <c r="A164" s="8" t="s">
        <v>329</v>
      </c>
      <c r="B164" s="1" t="s">
        <v>330</v>
      </c>
      <c r="C164" s="1" t="s">
        <v>7</v>
      </c>
      <c r="D164" s="72"/>
      <c r="E164" s="72"/>
      <c r="F164" s="78"/>
    </row>
    <row r="165" spans="1:6" x14ac:dyDescent="0.25">
      <c r="A165" s="8" t="s">
        <v>331</v>
      </c>
      <c r="B165" s="1" t="s">
        <v>332</v>
      </c>
      <c r="C165" s="1" t="s">
        <v>4</v>
      </c>
      <c r="D165" s="72"/>
      <c r="E165" s="72"/>
      <c r="F165" s="78"/>
    </row>
    <row r="166" spans="1:6" x14ac:dyDescent="0.25">
      <c r="A166" s="8" t="s">
        <v>333</v>
      </c>
      <c r="B166" s="1" t="s">
        <v>334</v>
      </c>
      <c r="C166" s="1" t="s">
        <v>7</v>
      </c>
      <c r="D166" s="72"/>
      <c r="E166" s="72"/>
      <c r="F166" s="78"/>
    </row>
    <row r="167" spans="1:6" x14ac:dyDescent="0.25">
      <c r="A167" s="8" t="s">
        <v>335</v>
      </c>
      <c r="B167" s="1" t="s">
        <v>336</v>
      </c>
      <c r="C167" s="1" t="s">
        <v>7</v>
      </c>
      <c r="D167" s="72"/>
      <c r="E167" s="72"/>
      <c r="F167" s="78"/>
    </row>
    <row r="168" spans="1:6" x14ac:dyDescent="0.25">
      <c r="A168" s="8" t="s">
        <v>337</v>
      </c>
      <c r="B168" s="1" t="s">
        <v>338</v>
      </c>
      <c r="C168" s="1" t="s">
        <v>7</v>
      </c>
      <c r="D168" s="72"/>
      <c r="E168" s="72"/>
      <c r="F168" s="78"/>
    </row>
    <row r="169" spans="1:6" x14ac:dyDescent="0.25">
      <c r="A169" s="8" t="s">
        <v>339</v>
      </c>
      <c r="B169" s="1" t="s">
        <v>340</v>
      </c>
      <c r="C169" s="1" t="s">
        <v>7</v>
      </c>
      <c r="D169" s="72"/>
      <c r="E169" s="72"/>
      <c r="F169" s="78"/>
    </row>
    <row r="170" spans="1:6" x14ac:dyDescent="0.25">
      <c r="A170" s="8" t="s">
        <v>341</v>
      </c>
      <c r="B170" s="1" t="s">
        <v>342</v>
      </c>
      <c r="C170" s="1" t="s">
        <v>4</v>
      </c>
      <c r="D170" s="72"/>
      <c r="E170" s="72"/>
      <c r="F170" s="78"/>
    </row>
    <row r="171" spans="1:6" x14ac:dyDescent="0.25">
      <c r="A171" s="8" t="s">
        <v>343</v>
      </c>
      <c r="B171" s="1" t="s">
        <v>344</v>
      </c>
      <c r="C171" s="1" t="s">
        <v>7</v>
      </c>
      <c r="D171" s="72"/>
      <c r="E171" s="72"/>
      <c r="F171" s="78"/>
    </row>
    <row r="172" spans="1:6" x14ac:dyDescent="0.25">
      <c r="A172" s="8" t="s">
        <v>345</v>
      </c>
      <c r="B172" s="1" t="s">
        <v>346</v>
      </c>
      <c r="C172" s="1" t="s">
        <v>7</v>
      </c>
      <c r="D172" s="72"/>
      <c r="E172" s="72"/>
      <c r="F172" s="78"/>
    </row>
    <row r="173" spans="1:6" x14ac:dyDescent="0.25">
      <c r="A173" s="8" t="s">
        <v>347</v>
      </c>
      <c r="B173" s="1" t="s">
        <v>348</v>
      </c>
      <c r="C173" s="1" t="s">
        <v>7</v>
      </c>
      <c r="D173" s="72"/>
      <c r="E173" s="72"/>
      <c r="F173" s="78"/>
    </row>
    <row r="174" spans="1:6" x14ac:dyDescent="0.25">
      <c r="A174" s="8" t="s">
        <v>349</v>
      </c>
      <c r="B174" s="1" t="s">
        <v>350</v>
      </c>
      <c r="C174" s="1" t="s">
        <v>27</v>
      </c>
      <c r="D174" s="72"/>
      <c r="E174" s="72"/>
      <c r="F174" s="78"/>
    </row>
    <row r="175" spans="1:6" x14ac:dyDescent="0.25">
      <c r="A175" s="8" t="s">
        <v>351</v>
      </c>
      <c r="B175" s="1" t="s">
        <v>352</v>
      </c>
      <c r="C175" s="1" t="s">
        <v>27</v>
      </c>
      <c r="D175" s="72"/>
      <c r="E175" s="72"/>
      <c r="F175" s="78"/>
    </row>
    <row r="176" spans="1:6" x14ac:dyDescent="0.25">
      <c r="A176" s="8" t="s">
        <v>353</v>
      </c>
      <c r="B176" s="1" t="s">
        <v>354</v>
      </c>
      <c r="C176" s="1" t="s">
        <v>14</v>
      </c>
      <c r="D176" s="72"/>
      <c r="E176" s="72"/>
      <c r="F176" s="78"/>
    </row>
    <row r="177" spans="1:6" x14ac:dyDescent="0.25">
      <c r="A177" s="8" t="s">
        <v>355</v>
      </c>
      <c r="B177" s="1" t="s">
        <v>356</v>
      </c>
      <c r="C177" s="1" t="s">
        <v>7</v>
      </c>
      <c r="D177" s="72"/>
      <c r="E177" s="72"/>
      <c r="F177" s="78"/>
    </row>
    <row r="178" spans="1:6" x14ac:dyDescent="0.25">
      <c r="A178" s="8" t="s">
        <v>357</v>
      </c>
      <c r="B178" s="1" t="s">
        <v>358</v>
      </c>
      <c r="C178" s="1" t="s">
        <v>7</v>
      </c>
      <c r="D178" s="72"/>
      <c r="E178" s="72"/>
      <c r="F178" s="78"/>
    </row>
    <row r="179" spans="1:6" x14ac:dyDescent="0.25">
      <c r="A179" s="8" t="s">
        <v>359</v>
      </c>
      <c r="B179" s="1" t="s">
        <v>360</v>
      </c>
      <c r="C179" s="1" t="s">
        <v>7</v>
      </c>
      <c r="D179" s="72"/>
      <c r="E179" s="72"/>
      <c r="F179" s="78"/>
    </row>
    <row r="180" spans="1:6" x14ac:dyDescent="0.25">
      <c r="A180" s="8" t="s">
        <v>361</v>
      </c>
      <c r="B180" s="1" t="s">
        <v>362</v>
      </c>
      <c r="C180" s="1" t="s">
        <v>14</v>
      </c>
      <c r="D180" s="72"/>
      <c r="E180" s="72"/>
      <c r="F180" s="78"/>
    </row>
    <row r="181" spans="1:6" x14ac:dyDescent="0.25">
      <c r="A181" s="8" t="s">
        <v>363</v>
      </c>
      <c r="B181" s="1" t="s">
        <v>364</v>
      </c>
      <c r="C181" s="1" t="s">
        <v>7</v>
      </c>
      <c r="D181" s="72"/>
      <c r="E181" s="72"/>
      <c r="F181" s="78"/>
    </row>
    <row r="182" spans="1:6" x14ac:dyDescent="0.25">
      <c r="A182" s="8" t="s">
        <v>365</v>
      </c>
      <c r="B182" s="1" t="s">
        <v>366</v>
      </c>
      <c r="C182" s="1" t="s">
        <v>7</v>
      </c>
      <c r="D182" s="72"/>
      <c r="E182" s="72"/>
      <c r="F182" s="78"/>
    </row>
    <row r="183" spans="1:6" x14ac:dyDescent="0.25">
      <c r="A183" s="8" t="s">
        <v>367</v>
      </c>
      <c r="B183" s="1" t="s">
        <v>368</v>
      </c>
      <c r="C183" s="1" t="s">
        <v>7</v>
      </c>
      <c r="D183" s="72"/>
      <c r="E183" s="72"/>
      <c r="F183" s="78"/>
    </row>
    <row r="184" spans="1:6" x14ac:dyDescent="0.25">
      <c r="A184" s="8" t="s">
        <v>369</v>
      </c>
      <c r="B184" s="1" t="s">
        <v>370</v>
      </c>
      <c r="C184" s="1" t="s">
        <v>7</v>
      </c>
      <c r="D184" s="72"/>
      <c r="E184" s="72"/>
      <c r="F184" s="78"/>
    </row>
    <row r="185" spans="1:6" x14ac:dyDescent="0.25">
      <c r="A185" s="8" t="s">
        <v>371</v>
      </c>
      <c r="B185" s="1" t="s">
        <v>372</v>
      </c>
      <c r="C185" s="1" t="s">
        <v>7</v>
      </c>
      <c r="D185" s="72"/>
      <c r="E185" s="72"/>
      <c r="F185" s="78"/>
    </row>
    <row r="186" spans="1:6" x14ac:dyDescent="0.25">
      <c r="A186" s="8" t="s">
        <v>373</v>
      </c>
      <c r="B186" s="1" t="s">
        <v>374</v>
      </c>
      <c r="C186" s="1" t="s">
        <v>7</v>
      </c>
      <c r="D186" s="72"/>
      <c r="E186" s="72"/>
      <c r="F186" s="78"/>
    </row>
    <row r="187" spans="1:6" x14ac:dyDescent="0.25">
      <c r="A187" s="8" t="s">
        <v>375</v>
      </c>
      <c r="B187" s="1" t="s">
        <v>376</v>
      </c>
      <c r="C187" s="1" t="s">
        <v>7</v>
      </c>
      <c r="D187" s="72"/>
      <c r="E187" s="72"/>
      <c r="F187" s="78"/>
    </row>
    <row r="188" spans="1:6" x14ac:dyDescent="0.25">
      <c r="A188" s="8" t="s">
        <v>377</v>
      </c>
      <c r="B188" s="1" t="s">
        <v>378</v>
      </c>
      <c r="C188" s="1" t="s">
        <v>7</v>
      </c>
      <c r="D188" s="72"/>
      <c r="E188" s="72"/>
      <c r="F188" s="78"/>
    </row>
    <row r="189" spans="1:6" x14ac:dyDescent="0.25">
      <c r="A189" s="8" t="s">
        <v>379</v>
      </c>
      <c r="B189" s="1" t="s">
        <v>380</v>
      </c>
      <c r="C189" s="1" t="s">
        <v>7</v>
      </c>
      <c r="D189" s="72"/>
      <c r="E189" s="72"/>
      <c r="F189" s="78"/>
    </row>
    <row r="190" spans="1:6" x14ac:dyDescent="0.25">
      <c r="A190" s="8" t="s">
        <v>381</v>
      </c>
      <c r="B190" s="1" t="s">
        <v>382</v>
      </c>
      <c r="C190" s="1" t="s">
        <v>7</v>
      </c>
      <c r="D190" s="72"/>
      <c r="E190" s="72"/>
      <c r="F190" s="78"/>
    </row>
    <row r="191" spans="1:6" x14ac:dyDescent="0.25">
      <c r="A191" s="8" t="s">
        <v>383</v>
      </c>
      <c r="B191" s="1" t="s">
        <v>384</v>
      </c>
      <c r="C191" s="1" t="s">
        <v>27</v>
      </c>
      <c r="D191" s="72"/>
      <c r="E191" s="72"/>
      <c r="F191" s="78"/>
    </row>
    <row r="192" spans="1:6" x14ac:dyDescent="0.25">
      <c r="A192" s="8" t="s">
        <v>385</v>
      </c>
      <c r="B192" s="1" t="s">
        <v>386</v>
      </c>
      <c r="C192" s="1" t="s">
        <v>7</v>
      </c>
      <c r="D192" s="72"/>
      <c r="E192" s="72"/>
      <c r="F192" s="78"/>
    </row>
    <row r="193" spans="1:6" x14ac:dyDescent="0.25">
      <c r="A193" s="8" t="s">
        <v>387</v>
      </c>
      <c r="B193" s="1" t="s">
        <v>388</v>
      </c>
      <c r="C193" s="1" t="s">
        <v>7</v>
      </c>
      <c r="D193" s="72"/>
      <c r="E193" s="72"/>
      <c r="F193" s="78"/>
    </row>
    <row r="194" spans="1:6" x14ac:dyDescent="0.25">
      <c r="A194" s="8" t="s">
        <v>389</v>
      </c>
      <c r="B194" s="1" t="s">
        <v>390</v>
      </c>
      <c r="C194" s="1" t="s">
        <v>7</v>
      </c>
      <c r="D194" s="72"/>
      <c r="E194" s="72"/>
      <c r="F194" s="78"/>
    </row>
    <row r="195" spans="1:6" x14ac:dyDescent="0.25">
      <c r="A195" s="8" t="s">
        <v>391</v>
      </c>
      <c r="B195" s="1" t="s">
        <v>392</v>
      </c>
      <c r="C195" s="1" t="s">
        <v>27</v>
      </c>
      <c r="D195" s="72"/>
      <c r="E195" s="72"/>
      <c r="F195" s="78"/>
    </row>
    <row r="196" spans="1:6" x14ac:dyDescent="0.25">
      <c r="A196" s="8" t="s">
        <v>393</v>
      </c>
      <c r="B196" s="1" t="s">
        <v>394</v>
      </c>
      <c r="C196" s="1" t="s">
        <v>7</v>
      </c>
      <c r="D196" s="72"/>
      <c r="E196" s="72"/>
      <c r="F196" s="78"/>
    </row>
    <row r="197" spans="1:6" x14ac:dyDescent="0.25">
      <c r="A197" s="8" t="s">
        <v>395</v>
      </c>
      <c r="B197" s="1" t="s">
        <v>396</v>
      </c>
      <c r="C197" s="1" t="s">
        <v>7</v>
      </c>
      <c r="D197" s="72"/>
      <c r="E197" s="72"/>
      <c r="F197" s="78"/>
    </row>
    <row r="198" spans="1:6" x14ac:dyDescent="0.25">
      <c r="A198" s="8" t="s">
        <v>397</v>
      </c>
      <c r="B198" s="1" t="s">
        <v>398</v>
      </c>
      <c r="C198" s="1" t="s">
        <v>7</v>
      </c>
      <c r="D198" s="72"/>
      <c r="E198" s="72"/>
      <c r="F198" s="78"/>
    </row>
    <row r="199" spans="1:6" x14ac:dyDescent="0.25">
      <c r="A199" s="8" t="s">
        <v>399</v>
      </c>
      <c r="B199" s="1" t="s">
        <v>400</v>
      </c>
      <c r="C199" s="1" t="s">
        <v>7</v>
      </c>
      <c r="D199" s="72"/>
      <c r="E199" s="72"/>
      <c r="F199" s="78"/>
    </row>
    <row r="200" spans="1:6" x14ac:dyDescent="0.25">
      <c r="A200" s="8" t="s">
        <v>401</v>
      </c>
      <c r="B200" s="1" t="s">
        <v>402</v>
      </c>
      <c r="C200" s="1" t="s">
        <v>7</v>
      </c>
      <c r="D200" s="72"/>
      <c r="E200" s="72"/>
      <c r="F200" s="78"/>
    </row>
    <row r="201" spans="1:6" x14ac:dyDescent="0.25">
      <c r="A201" s="8" t="s">
        <v>403</v>
      </c>
      <c r="B201" s="1" t="s">
        <v>404</v>
      </c>
      <c r="C201" s="1" t="s">
        <v>7</v>
      </c>
      <c r="D201" s="72"/>
      <c r="E201" s="72"/>
      <c r="F201" s="78"/>
    </row>
    <row r="202" spans="1:6" x14ac:dyDescent="0.25">
      <c r="A202" s="8" t="s">
        <v>405</v>
      </c>
      <c r="B202" s="1" t="s">
        <v>406</v>
      </c>
      <c r="C202" s="1" t="s">
        <v>7</v>
      </c>
      <c r="D202" s="72"/>
      <c r="E202" s="72"/>
      <c r="F202" s="78"/>
    </row>
    <row r="203" spans="1:6" x14ac:dyDescent="0.25">
      <c r="A203" s="8" t="s">
        <v>407</v>
      </c>
      <c r="B203" s="1" t="s">
        <v>408</v>
      </c>
      <c r="C203" s="1" t="s">
        <v>7</v>
      </c>
      <c r="D203" s="72"/>
      <c r="E203" s="72"/>
      <c r="F203" s="78"/>
    </row>
    <row r="204" spans="1:6" x14ac:dyDescent="0.25">
      <c r="A204" s="8" t="s">
        <v>409</v>
      </c>
      <c r="B204" s="1" t="s">
        <v>410</v>
      </c>
      <c r="C204" s="1" t="s">
        <v>14</v>
      </c>
      <c r="D204" s="72"/>
      <c r="E204" s="72"/>
      <c r="F204" s="78"/>
    </row>
    <row r="205" spans="1:6" x14ac:dyDescent="0.25">
      <c r="A205" s="8" t="s">
        <v>411</v>
      </c>
      <c r="B205" s="1" t="s">
        <v>412</v>
      </c>
      <c r="C205" s="1" t="s">
        <v>7</v>
      </c>
      <c r="D205" s="72"/>
      <c r="E205" s="72"/>
      <c r="F205" s="78"/>
    </row>
    <row r="206" spans="1:6" x14ac:dyDescent="0.25">
      <c r="A206" s="8" t="s">
        <v>413</v>
      </c>
      <c r="B206" s="1" t="s">
        <v>414</v>
      </c>
      <c r="C206" s="1" t="s">
        <v>7</v>
      </c>
      <c r="D206" s="72"/>
      <c r="E206" s="72"/>
      <c r="F206" s="78"/>
    </row>
    <row r="207" spans="1:6" x14ac:dyDescent="0.25">
      <c r="A207" s="8" t="s">
        <v>415</v>
      </c>
      <c r="B207" s="1" t="s">
        <v>416</v>
      </c>
      <c r="C207" s="1" t="s">
        <v>27</v>
      </c>
      <c r="D207" s="72"/>
      <c r="E207" s="72"/>
      <c r="F207" s="78"/>
    </row>
    <row r="208" spans="1:6" x14ac:dyDescent="0.25">
      <c r="A208" s="8" t="s">
        <v>417</v>
      </c>
      <c r="B208" s="1" t="s">
        <v>418</v>
      </c>
      <c r="C208" s="1" t="s">
        <v>7</v>
      </c>
      <c r="D208" s="72"/>
      <c r="E208" s="72"/>
      <c r="F208" s="78"/>
    </row>
    <row r="209" spans="1:6" x14ac:dyDescent="0.25">
      <c r="A209" s="8" t="s">
        <v>419</v>
      </c>
      <c r="B209" s="1" t="s">
        <v>420</v>
      </c>
      <c r="C209" s="1" t="s">
        <v>7</v>
      </c>
      <c r="D209" s="72"/>
      <c r="E209" s="72"/>
      <c r="F209" s="78"/>
    </row>
    <row r="210" spans="1:6" x14ac:dyDescent="0.25">
      <c r="A210" s="8" t="s">
        <v>421</v>
      </c>
      <c r="B210" s="1" t="s">
        <v>422</v>
      </c>
      <c r="C210" s="1" t="s">
        <v>7</v>
      </c>
      <c r="D210" s="72"/>
      <c r="E210" s="72"/>
      <c r="F210" s="78"/>
    </row>
    <row r="211" spans="1:6" x14ac:dyDescent="0.25">
      <c r="A211" s="8" t="s">
        <v>423</v>
      </c>
      <c r="B211" s="1" t="s">
        <v>424</v>
      </c>
      <c r="C211" s="1" t="s">
        <v>27</v>
      </c>
      <c r="D211" s="72"/>
      <c r="E211" s="72"/>
      <c r="F211" s="78"/>
    </row>
    <row r="212" spans="1:6" x14ac:dyDescent="0.25">
      <c r="A212" s="8" t="s">
        <v>425</v>
      </c>
      <c r="B212" s="1" t="s">
        <v>426</v>
      </c>
      <c r="C212" s="1" t="s">
        <v>27</v>
      </c>
      <c r="D212" s="72"/>
      <c r="E212" s="72"/>
      <c r="F212" s="78"/>
    </row>
    <row r="213" spans="1:6" x14ac:dyDescent="0.25">
      <c r="A213" s="8" t="s">
        <v>427</v>
      </c>
      <c r="B213" s="1" t="s">
        <v>428</v>
      </c>
      <c r="C213" s="1" t="s">
        <v>7</v>
      </c>
      <c r="D213" s="72"/>
      <c r="E213" s="72"/>
      <c r="F213" s="78"/>
    </row>
    <row r="214" spans="1:6" x14ac:dyDescent="0.25">
      <c r="A214" s="8" t="s">
        <v>429</v>
      </c>
      <c r="B214" s="1" t="s">
        <v>430</v>
      </c>
      <c r="C214" s="1" t="s">
        <v>27</v>
      </c>
      <c r="D214" s="72"/>
      <c r="E214" s="72"/>
      <c r="F214" s="78"/>
    </row>
    <row r="215" spans="1:6" x14ac:dyDescent="0.25">
      <c r="A215" s="8" t="s">
        <v>431</v>
      </c>
      <c r="B215" s="1" t="s">
        <v>432</v>
      </c>
      <c r="C215" s="1" t="s">
        <v>27</v>
      </c>
      <c r="D215" s="72"/>
      <c r="E215" s="72"/>
      <c r="F215" s="78"/>
    </row>
    <row r="216" spans="1:6" x14ac:dyDescent="0.25">
      <c r="A216" s="8" t="s">
        <v>433</v>
      </c>
      <c r="B216" s="1" t="s">
        <v>434</v>
      </c>
      <c r="C216" s="1" t="s">
        <v>7</v>
      </c>
      <c r="D216" s="72"/>
      <c r="E216" s="72"/>
      <c r="F216" s="78"/>
    </row>
    <row r="217" spans="1:6" x14ac:dyDescent="0.25">
      <c r="A217" s="8" t="s">
        <v>435</v>
      </c>
      <c r="B217" s="1" t="s">
        <v>436</v>
      </c>
      <c r="C217" s="1" t="s">
        <v>7</v>
      </c>
      <c r="D217" s="72"/>
      <c r="E217" s="72"/>
      <c r="F217" s="78"/>
    </row>
    <row r="218" spans="1:6" x14ac:dyDescent="0.25">
      <c r="A218" s="8" t="s">
        <v>437</v>
      </c>
      <c r="B218" s="1" t="s">
        <v>438</v>
      </c>
      <c r="C218" s="1" t="s">
        <v>27</v>
      </c>
      <c r="D218" s="72"/>
      <c r="E218" s="72"/>
      <c r="F218" s="78"/>
    </row>
    <row r="219" spans="1:6" x14ac:dyDescent="0.25">
      <c r="A219" s="8" t="s">
        <v>439</v>
      </c>
      <c r="B219" s="1" t="s">
        <v>440</v>
      </c>
      <c r="C219" s="1" t="s">
        <v>7</v>
      </c>
      <c r="D219" s="72"/>
      <c r="E219" s="72"/>
      <c r="F219" s="78"/>
    </row>
    <row r="220" spans="1:6" x14ac:dyDescent="0.25">
      <c r="A220" s="8" t="s">
        <v>441</v>
      </c>
      <c r="B220" s="1" t="s">
        <v>442</v>
      </c>
      <c r="C220" s="1" t="s">
        <v>7</v>
      </c>
      <c r="D220" s="72"/>
      <c r="E220" s="72"/>
      <c r="F220" s="78"/>
    </row>
    <row r="221" spans="1:6" x14ac:dyDescent="0.25">
      <c r="A221" s="8" t="s">
        <v>443</v>
      </c>
      <c r="B221" s="1" t="s">
        <v>444</v>
      </c>
      <c r="C221" s="1" t="s">
        <v>27</v>
      </c>
      <c r="D221" s="72"/>
      <c r="E221" s="72"/>
      <c r="F221" s="78"/>
    </row>
    <row r="222" spans="1:6" x14ac:dyDescent="0.25">
      <c r="A222" s="8" t="s">
        <v>445</v>
      </c>
      <c r="B222" s="1" t="s">
        <v>446</v>
      </c>
      <c r="C222" s="1" t="s">
        <v>27</v>
      </c>
      <c r="D222" s="72"/>
      <c r="E222" s="72"/>
      <c r="F222" s="78"/>
    </row>
    <row r="223" spans="1:6" x14ac:dyDescent="0.25">
      <c r="A223" s="8" t="s">
        <v>447</v>
      </c>
      <c r="B223" s="1" t="s">
        <v>448</v>
      </c>
      <c r="C223" s="1" t="s">
        <v>27</v>
      </c>
      <c r="D223" s="72"/>
      <c r="E223" s="72"/>
      <c r="F223" s="78"/>
    </row>
    <row r="224" spans="1:6" x14ac:dyDescent="0.25">
      <c r="A224" s="8" t="s">
        <v>449</v>
      </c>
      <c r="B224" s="1" t="s">
        <v>450</v>
      </c>
      <c r="C224" s="1" t="s">
        <v>7</v>
      </c>
      <c r="D224" s="72"/>
      <c r="E224" s="72"/>
      <c r="F224" s="78"/>
    </row>
    <row r="225" spans="1:6" x14ac:dyDescent="0.25">
      <c r="A225" s="8" t="s">
        <v>451</v>
      </c>
      <c r="B225" s="1" t="s">
        <v>452</v>
      </c>
      <c r="C225" s="1" t="s">
        <v>14</v>
      </c>
      <c r="D225" s="72"/>
      <c r="E225" s="72"/>
      <c r="F225" s="78"/>
    </row>
    <row r="226" spans="1:6" x14ac:dyDescent="0.25">
      <c r="A226" s="8" t="s">
        <v>453</v>
      </c>
      <c r="B226" s="1" t="s">
        <v>454</v>
      </c>
      <c r="C226" s="1" t="s">
        <v>27</v>
      </c>
      <c r="D226" s="72"/>
      <c r="E226" s="72"/>
      <c r="F226" s="78"/>
    </row>
    <row r="227" spans="1:6" x14ac:dyDescent="0.25">
      <c r="A227" s="8" t="s">
        <v>455</v>
      </c>
      <c r="B227" s="1" t="s">
        <v>456</v>
      </c>
      <c r="C227" s="1" t="s">
        <v>7</v>
      </c>
      <c r="D227" s="72"/>
      <c r="E227" s="72"/>
      <c r="F227" s="78"/>
    </row>
    <row r="228" spans="1:6" x14ac:dyDescent="0.25">
      <c r="A228" s="8" t="s">
        <v>457</v>
      </c>
      <c r="B228" s="1" t="s">
        <v>458</v>
      </c>
      <c r="C228" s="1" t="s">
        <v>7</v>
      </c>
      <c r="D228" s="72"/>
      <c r="E228" s="72"/>
      <c r="F228" s="78"/>
    </row>
    <row r="229" spans="1:6" x14ac:dyDescent="0.25">
      <c r="A229" s="8" t="s">
        <v>459</v>
      </c>
      <c r="B229" s="1" t="s">
        <v>460</v>
      </c>
      <c r="C229" s="1" t="s">
        <v>7</v>
      </c>
      <c r="D229" s="72"/>
      <c r="E229" s="72"/>
      <c r="F229" s="78"/>
    </row>
    <row r="230" spans="1:6" x14ac:dyDescent="0.25">
      <c r="A230" s="8" t="s">
        <v>461</v>
      </c>
      <c r="B230" s="1" t="s">
        <v>462</v>
      </c>
      <c r="C230" s="1" t="s">
        <v>14</v>
      </c>
      <c r="D230" s="72"/>
      <c r="E230" s="72"/>
      <c r="F230" s="78"/>
    </row>
    <row r="231" spans="1:6" x14ac:dyDescent="0.25">
      <c r="A231" s="8" t="s">
        <v>463</v>
      </c>
      <c r="B231" s="1" t="s">
        <v>464</v>
      </c>
      <c r="C231" s="1" t="s">
        <v>4</v>
      </c>
      <c r="D231" s="72"/>
      <c r="E231" s="72"/>
      <c r="F231" s="78"/>
    </row>
    <row r="232" spans="1:6" x14ac:dyDescent="0.25">
      <c r="A232" s="8" t="s">
        <v>465</v>
      </c>
      <c r="B232" s="1" t="s">
        <v>466</v>
      </c>
      <c r="C232" s="1" t="s">
        <v>4</v>
      </c>
      <c r="D232" s="72"/>
      <c r="E232" s="72"/>
      <c r="F232" s="78"/>
    </row>
    <row r="233" spans="1:6" x14ac:dyDescent="0.25">
      <c r="A233" s="8" t="s">
        <v>467</v>
      </c>
      <c r="B233" s="1" t="s">
        <v>468</v>
      </c>
      <c r="C233" s="1" t="s">
        <v>4</v>
      </c>
      <c r="D233" s="72"/>
      <c r="E233" s="72"/>
      <c r="F233" s="78"/>
    </row>
    <row r="234" spans="1:6" x14ac:dyDescent="0.25">
      <c r="A234" s="8" t="s">
        <v>469</v>
      </c>
      <c r="B234" s="1" t="s">
        <v>470</v>
      </c>
      <c r="C234" s="1" t="s">
        <v>4</v>
      </c>
      <c r="D234" s="72"/>
      <c r="E234" s="72"/>
      <c r="F234" s="78"/>
    </row>
    <row r="235" spans="1:6" x14ac:dyDescent="0.25">
      <c r="A235" s="8" t="s">
        <v>471</v>
      </c>
      <c r="B235" s="1" t="s">
        <v>472</v>
      </c>
      <c r="C235" s="1" t="s">
        <v>4</v>
      </c>
      <c r="D235" s="72"/>
      <c r="E235" s="72"/>
      <c r="F235" s="78"/>
    </row>
    <row r="236" spans="1:6" x14ac:dyDescent="0.25">
      <c r="A236" s="8" t="s">
        <v>473</v>
      </c>
      <c r="B236" s="1" t="s">
        <v>474</v>
      </c>
      <c r="C236" s="1" t="s">
        <v>27</v>
      </c>
      <c r="D236" s="72"/>
      <c r="E236" s="72"/>
      <c r="F236" s="78"/>
    </row>
    <row r="237" spans="1:6" x14ac:dyDescent="0.25">
      <c r="A237" s="8" t="s">
        <v>475</v>
      </c>
      <c r="B237" s="1" t="s">
        <v>476</v>
      </c>
      <c r="C237" s="1" t="s">
        <v>7</v>
      </c>
      <c r="D237" s="72"/>
      <c r="E237" s="72"/>
      <c r="F237" s="78"/>
    </row>
    <row r="238" spans="1:6" x14ac:dyDescent="0.25">
      <c r="A238" s="8" t="s">
        <v>477</v>
      </c>
      <c r="B238" s="1" t="s">
        <v>478</v>
      </c>
      <c r="C238" s="1" t="s">
        <v>7</v>
      </c>
      <c r="D238" s="72"/>
      <c r="E238" s="72"/>
      <c r="F238" s="78"/>
    </row>
    <row r="239" spans="1:6" x14ac:dyDescent="0.25">
      <c r="A239" s="8" t="s">
        <v>479</v>
      </c>
      <c r="B239" s="1" t="s">
        <v>480</v>
      </c>
      <c r="C239" s="1" t="s">
        <v>7</v>
      </c>
      <c r="D239" s="72"/>
      <c r="E239" s="72"/>
      <c r="F239" s="78"/>
    </row>
    <row r="240" spans="1:6" x14ac:dyDescent="0.25">
      <c r="A240" s="8" t="s">
        <v>481</v>
      </c>
      <c r="B240" s="1" t="s">
        <v>482</v>
      </c>
      <c r="C240" s="1" t="s">
        <v>27</v>
      </c>
      <c r="D240" s="72"/>
      <c r="E240" s="72"/>
      <c r="F240" s="78"/>
    </row>
    <row r="241" spans="1:6" x14ac:dyDescent="0.25">
      <c r="A241" s="8" t="s">
        <v>483</v>
      </c>
      <c r="B241" s="1" t="s">
        <v>484</v>
      </c>
      <c r="C241" s="1" t="s">
        <v>7</v>
      </c>
      <c r="D241" s="72"/>
      <c r="E241" s="72"/>
      <c r="F241" s="78"/>
    </row>
    <row r="242" spans="1:6" x14ac:dyDescent="0.25">
      <c r="A242" s="8" t="s">
        <v>485</v>
      </c>
      <c r="B242" s="1" t="s">
        <v>486</v>
      </c>
      <c r="C242" s="1" t="s">
        <v>7</v>
      </c>
      <c r="D242" s="72"/>
      <c r="E242" s="72"/>
      <c r="F242" s="78"/>
    </row>
    <row r="243" spans="1:6" x14ac:dyDescent="0.25">
      <c r="A243" s="8" t="s">
        <v>487</v>
      </c>
      <c r="B243" s="1" t="s">
        <v>488</v>
      </c>
      <c r="C243" s="1" t="s">
        <v>4</v>
      </c>
      <c r="D243" s="72"/>
      <c r="E243" s="72"/>
      <c r="F243" s="78"/>
    </row>
    <row r="244" spans="1:6" x14ac:dyDescent="0.25">
      <c r="A244" s="8" t="s">
        <v>489</v>
      </c>
      <c r="B244" s="1" t="s">
        <v>490</v>
      </c>
      <c r="C244" s="1" t="s">
        <v>7</v>
      </c>
      <c r="D244" s="72"/>
      <c r="E244" s="72"/>
      <c r="F244" s="78"/>
    </row>
    <row r="245" spans="1:6" x14ac:dyDescent="0.25">
      <c r="A245" s="8" t="s">
        <v>491</v>
      </c>
      <c r="B245" s="1" t="s">
        <v>492</v>
      </c>
      <c r="C245" s="1" t="s">
        <v>7</v>
      </c>
      <c r="D245" s="72"/>
      <c r="E245" s="72"/>
      <c r="F245" s="78"/>
    </row>
    <row r="246" spans="1:6" x14ac:dyDescent="0.25">
      <c r="A246" s="8" t="s">
        <v>493</v>
      </c>
      <c r="B246" s="1" t="s">
        <v>494</v>
      </c>
      <c r="C246" s="1" t="s">
        <v>7</v>
      </c>
      <c r="D246" s="72"/>
      <c r="E246" s="72"/>
      <c r="F246" s="78"/>
    </row>
    <row r="247" spans="1:6" x14ac:dyDescent="0.25">
      <c r="A247" s="8" t="s">
        <v>495</v>
      </c>
      <c r="B247" s="1" t="s">
        <v>496</v>
      </c>
      <c r="C247" s="1" t="s">
        <v>14</v>
      </c>
      <c r="D247" s="72"/>
      <c r="E247" s="72"/>
      <c r="F247" s="78"/>
    </row>
    <row r="248" spans="1:6" ht="15.75" thickBot="1" x14ac:dyDescent="0.3">
      <c r="A248" s="10" t="s">
        <v>497</v>
      </c>
      <c r="B248" s="11" t="s">
        <v>498</v>
      </c>
      <c r="C248" s="11" t="s">
        <v>1</v>
      </c>
      <c r="D248" s="75"/>
      <c r="E248" s="75"/>
      <c r="F248" s="79"/>
    </row>
    <row r="249" spans="1:6" x14ac:dyDescent="0.25">
      <c r="A249" s="5" t="s">
        <v>499</v>
      </c>
      <c r="B249" s="6" t="s">
        <v>500</v>
      </c>
      <c r="C249" s="6" t="s">
        <v>1</v>
      </c>
      <c r="D249" s="76"/>
      <c r="E249" s="76"/>
      <c r="F249" s="77"/>
    </row>
    <row r="250" spans="1:6" x14ac:dyDescent="0.25">
      <c r="A250" s="8" t="s">
        <v>501</v>
      </c>
      <c r="B250" s="1" t="s">
        <v>502</v>
      </c>
      <c r="C250" s="1" t="s">
        <v>7</v>
      </c>
      <c r="D250" s="72"/>
      <c r="E250" s="72"/>
      <c r="F250" s="78"/>
    </row>
    <row r="251" spans="1:6" x14ac:dyDescent="0.25">
      <c r="A251" s="8" t="s">
        <v>503</v>
      </c>
      <c r="B251" s="1" t="s">
        <v>504</v>
      </c>
      <c r="C251" s="1" t="s">
        <v>4</v>
      </c>
      <c r="D251" s="72"/>
      <c r="E251" s="72"/>
      <c r="F251" s="78"/>
    </row>
    <row r="252" spans="1:6" x14ac:dyDescent="0.25">
      <c r="A252" s="8" t="s">
        <v>505</v>
      </c>
      <c r="B252" s="1" t="s">
        <v>506</v>
      </c>
      <c r="C252" s="1" t="s">
        <v>14</v>
      </c>
      <c r="D252" s="72"/>
      <c r="E252" s="72"/>
      <c r="F252" s="78"/>
    </row>
    <row r="253" spans="1:6" x14ac:dyDescent="0.25">
      <c r="A253" s="8" t="s">
        <v>507</v>
      </c>
      <c r="B253" s="1" t="s">
        <v>508</v>
      </c>
      <c r="C253" s="1" t="s">
        <v>7</v>
      </c>
      <c r="D253" s="72"/>
      <c r="E253" s="72"/>
      <c r="F253" s="78"/>
    </row>
    <row r="254" spans="1:6" x14ac:dyDescent="0.25">
      <c r="A254" s="8" t="s">
        <v>509</v>
      </c>
      <c r="B254" s="1" t="s">
        <v>510</v>
      </c>
      <c r="C254" s="1" t="s">
        <v>7</v>
      </c>
      <c r="D254" s="72"/>
      <c r="E254" s="72"/>
      <c r="F254" s="78"/>
    </row>
    <row r="255" spans="1:6" x14ac:dyDescent="0.25">
      <c r="A255" s="8" t="s">
        <v>511</v>
      </c>
      <c r="B255" s="1" t="s">
        <v>512</v>
      </c>
      <c r="C255" s="1" t="s">
        <v>4</v>
      </c>
      <c r="D255" s="72"/>
      <c r="E255" s="72"/>
      <c r="F255" s="78"/>
    </row>
    <row r="256" spans="1:6" x14ac:dyDescent="0.25">
      <c r="A256" s="8" t="s">
        <v>513</v>
      </c>
      <c r="B256" s="1" t="s">
        <v>514</v>
      </c>
      <c r="C256" s="1" t="s">
        <v>7</v>
      </c>
      <c r="D256" s="72"/>
      <c r="E256" s="72"/>
      <c r="F256" s="78"/>
    </row>
    <row r="257" spans="1:6" x14ac:dyDescent="0.25">
      <c r="A257" s="8" t="s">
        <v>515</v>
      </c>
      <c r="B257" s="1" t="s">
        <v>516</v>
      </c>
      <c r="C257" s="1" t="s">
        <v>7</v>
      </c>
      <c r="D257" s="72"/>
      <c r="E257" s="72"/>
      <c r="F257" s="78"/>
    </row>
    <row r="258" spans="1:6" x14ac:dyDescent="0.25">
      <c r="A258" s="8" t="s">
        <v>517</v>
      </c>
      <c r="B258" s="1" t="s">
        <v>518</v>
      </c>
      <c r="C258" s="1" t="s">
        <v>7</v>
      </c>
      <c r="D258" s="72"/>
      <c r="E258" s="72"/>
      <c r="F258" s="78"/>
    </row>
    <row r="259" spans="1:6" x14ac:dyDescent="0.25">
      <c r="A259" s="8" t="s">
        <v>519</v>
      </c>
      <c r="B259" s="1" t="s">
        <v>520</v>
      </c>
      <c r="C259" s="1" t="s">
        <v>27</v>
      </c>
      <c r="D259" s="72"/>
      <c r="E259" s="72"/>
      <c r="F259" s="78"/>
    </row>
    <row r="260" spans="1:6" x14ac:dyDescent="0.25">
      <c r="A260" s="8" t="s">
        <v>521</v>
      </c>
      <c r="B260" s="1" t="s">
        <v>522</v>
      </c>
      <c r="C260" s="1" t="s">
        <v>7</v>
      </c>
      <c r="D260" s="72"/>
      <c r="E260" s="72"/>
      <c r="F260" s="78"/>
    </row>
    <row r="261" spans="1:6" x14ac:dyDescent="0.25">
      <c r="A261" s="8" t="s">
        <v>523</v>
      </c>
      <c r="B261" s="1" t="s">
        <v>524</v>
      </c>
      <c r="C261" s="1" t="s">
        <v>14</v>
      </c>
      <c r="D261" s="72"/>
      <c r="E261" s="72"/>
      <c r="F261" s="78"/>
    </row>
    <row r="262" spans="1:6" x14ac:dyDescent="0.25">
      <c r="A262" s="8" t="s">
        <v>525</v>
      </c>
      <c r="B262" s="1" t="s">
        <v>526</v>
      </c>
      <c r="C262" s="1" t="s">
        <v>7</v>
      </c>
      <c r="D262" s="72"/>
      <c r="E262" s="72"/>
      <c r="F262" s="78"/>
    </row>
    <row r="263" spans="1:6" x14ac:dyDescent="0.25">
      <c r="A263" s="8" t="s">
        <v>527</v>
      </c>
      <c r="B263" s="1" t="s">
        <v>528</v>
      </c>
      <c r="C263" s="1" t="s">
        <v>7</v>
      </c>
      <c r="D263" s="72"/>
      <c r="E263" s="72"/>
      <c r="F263" s="78"/>
    </row>
    <row r="264" spans="1:6" x14ac:dyDescent="0.25">
      <c r="A264" s="8" t="s">
        <v>529</v>
      </c>
      <c r="B264" s="1" t="s">
        <v>530</v>
      </c>
      <c r="C264" s="1" t="s">
        <v>7</v>
      </c>
      <c r="D264" s="72"/>
      <c r="E264" s="72"/>
      <c r="F264" s="78"/>
    </row>
    <row r="265" spans="1:6" x14ac:dyDescent="0.25">
      <c r="A265" s="8" t="s">
        <v>531</v>
      </c>
      <c r="B265" s="1" t="s">
        <v>532</v>
      </c>
      <c r="C265" s="1" t="s">
        <v>7</v>
      </c>
      <c r="D265" s="72"/>
      <c r="E265" s="72"/>
      <c r="F265" s="78"/>
    </row>
    <row r="266" spans="1:6" x14ac:dyDescent="0.25">
      <c r="A266" s="8" t="s">
        <v>533</v>
      </c>
      <c r="B266" s="1" t="s">
        <v>534</v>
      </c>
      <c r="C266" s="1" t="s">
        <v>7</v>
      </c>
      <c r="D266" s="72"/>
      <c r="E266" s="72"/>
      <c r="F266" s="78"/>
    </row>
    <row r="267" spans="1:6" x14ac:dyDescent="0.25">
      <c r="A267" s="8" t="s">
        <v>535</v>
      </c>
      <c r="B267" s="1" t="s">
        <v>536</v>
      </c>
      <c r="C267" s="1" t="s">
        <v>7</v>
      </c>
      <c r="D267" s="72"/>
      <c r="E267" s="72"/>
      <c r="F267" s="78"/>
    </row>
    <row r="268" spans="1:6" x14ac:dyDescent="0.25">
      <c r="A268" s="8" t="s">
        <v>537</v>
      </c>
      <c r="B268" s="1" t="s">
        <v>538</v>
      </c>
      <c r="C268" s="1" t="s">
        <v>7</v>
      </c>
      <c r="D268" s="72"/>
      <c r="E268" s="72"/>
      <c r="F268" s="78"/>
    </row>
    <row r="269" spans="1:6" x14ac:dyDescent="0.25">
      <c r="A269" s="8" t="s">
        <v>539</v>
      </c>
      <c r="B269" s="1" t="s">
        <v>540</v>
      </c>
      <c r="C269" s="1" t="s">
        <v>7</v>
      </c>
      <c r="D269" s="72"/>
      <c r="E269" s="72"/>
      <c r="F269" s="78"/>
    </row>
    <row r="270" spans="1:6" x14ac:dyDescent="0.25">
      <c r="A270" s="8" t="s">
        <v>541</v>
      </c>
      <c r="B270" s="1" t="s">
        <v>542</v>
      </c>
      <c r="C270" s="1" t="s">
        <v>7</v>
      </c>
      <c r="D270" s="72"/>
      <c r="E270" s="72"/>
      <c r="F270" s="78"/>
    </row>
    <row r="271" spans="1:6" x14ac:dyDescent="0.25">
      <c r="A271" s="8" t="s">
        <v>543</v>
      </c>
      <c r="B271" s="1" t="s">
        <v>544</v>
      </c>
      <c r="C271" s="1" t="s">
        <v>7</v>
      </c>
      <c r="D271" s="72"/>
      <c r="E271" s="72"/>
      <c r="F271" s="78"/>
    </row>
    <row r="272" spans="1:6" x14ac:dyDescent="0.25">
      <c r="A272" s="8" t="s">
        <v>545</v>
      </c>
      <c r="B272" s="1" t="s">
        <v>546</v>
      </c>
      <c r="C272" s="1" t="s">
        <v>7</v>
      </c>
      <c r="D272" s="72"/>
      <c r="E272" s="72"/>
      <c r="F272" s="78"/>
    </row>
    <row r="273" spans="1:6" x14ac:dyDescent="0.25">
      <c r="A273" s="8" t="s">
        <v>547</v>
      </c>
      <c r="B273" s="1" t="s">
        <v>548</v>
      </c>
      <c r="C273" s="1" t="s">
        <v>27</v>
      </c>
      <c r="D273" s="72"/>
      <c r="E273" s="72"/>
      <c r="F273" s="78"/>
    </row>
    <row r="274" spans="1:6" x14ac:dyDescent="0.25">
      <c r="A274" s="8" t="s">
        <v>549</v>
      </c>
      <c r="B274" s="1" t="s">
        <v>550</v>
      </c>
      <c r="C274" s="1" t="s">
        <v>7</v>
      </c>
      <c r="D274" s="72"/>
      <c r="E274" s="72"/>
      <c r="F274" s="78"/>
    </row>
    <row r="275" spans="1:6" x14ac:dyDescent="0.25">
      <c r="A275" s="8" t="s">
        <v>551</v>
      </c>
      <c r="B275" s="1" t="s">
        <v>552</v>
      </c>
      <c r="C275" s="1" t="s">
        <v>14</v>
      </c>
      <c r="D275" s="72"/>
      <c r="E275" s="72"/>
      <c r="F275" s="78"/>
    </row>
    <row r="276" spans="1:6" x14ac:dyDescent="0.25">
      <c r="A276" s="8" t="s">
        <v>553</v>
      </c>
      <c r="B276" s="1" t="s">
        <v>554</v>
      </c>
      <c r="C276" s="1" t="s">
        <v>7</v>
      </c>
      <c r="D276" s="72"/>
      <c r="E276" s="72"/>
      <c r="F276" s="78"/>
    </row>
    <row r="277" spans="1:6" x14ac:dyDescent="0.25">
      <c r="A277" s="8" t="s">
        <v>555</v>
      </c>
      <c r="B277" s="1" t="s">
        <v>556</v>
      </c>
      <c r="C277" s="1" t="s">
        <v>7</v>
      </c>
      <c r="D277" s="72"/>
      <c r="E277" s="72"/>
      <c r="F277" s="78"/>
    </row>
    <row r="278" spans="1:6" x14ac:dyDescent="0.25">
      <c r="A278" s="8" t="s">
        <v>557</v>
      </c>
      <c r="B278" s="1" t="s">
        <v>558</v>
      </c>
      <c r="C278" s="1" t="s">
        <v>4</v>
      </c>
      <c r="D278" s="72"/>
      <c r="E278" s="72"/>
      <c r="F278" s="78"/>
    </row>
    <row r="279" spans="1:6" x14ac:dyDescent="0.25">
      <c r="A279" s="8" t="s">
        <v>559</v>
      </c>
      <c r="B279" s="1" t="s">
        <v>560</v>
      </c>
      <c r="C279" s="1" t="s">
        <v>7</v>
      </c>
      <c r="D279" s="72"/>
      <c r="E279" s="72"/>
      <c r="F279" s="78"/>
    </row>
    <row r="280" spans="1:6" x14ac:dyDescent="0.25">
      <c r="A280" s="8" t="s">
        <v>561</v>
      </c>
      <c r="B280" s="1" t="s">
        <v>562</v>
      </c>
      <c r="C280" s="1" t="s">
        <v>7</v>
      </c>
      <c r="D280" s="72"/>
      <c r="E280" s="72"/>
      <c r="F280" s="78"/>
    </row>
    <row r="281" spans="1:6" x14ac:dyDescent="0.25">
      <c r="A281" s="8" t="s">
        <v>563</v>
      </c>
      <c r="B281" s="1" t="s">
        <v>564</v>
      </c>
      <c r="C281" s="1" t="s">
        <v>7</v>
      </c>
      <c r="D281" s="72"/>
      <c r="E281" s="72"/>
      <c r="F281" s="78"/>
    </row>
    <row r="282" spans="1:6" x14ac:dyDescent="0.25">
      <c r="A282" s="8" t="s">
        <v>565</v>
      </c>
      <c r="B282" s="1" t="s">
        <v>566</v>
      </c>
      <c r="C282" s="1" t="s">
        <v>7</v>
      </c>
      <c r="D282" s="72"/>
      <c r="E282" s="72"/>
      <c r="F282" s="78"/>
    </row>
    <row r="283" spans="1:6" x14ac:dyDescent="0.25">
      <c r="A283" s="8" t="s">
        <v>567</v>
      </c>
      <c r="B283" s="1" t="s">
        <v>568</v>
      </c>
      <c r="C283" s="1" t="s">
        <v>7</v>
      </c>
      <c r="D283" s="72"/>
      <c r="E283" s="72"/>
      <c r="F283" s="78"/>
    </row>
    <row r="284" spans="1:6" x14ac:dyDescent="0.25">
      <c r="A284" s="8" t="s">
        <v>569</v>
      </c>
      <c r="B284" s="1" t="s">
        <v>570</v>
      </c>
      <c r="C284" s="1" t="s">
        <v>7</v>
      </c>
      <c r="D284" s="72"/>
      <c r="E284" s="72"/>
      <c r="F284" s="78"/>
    </row>
    <row r="285" spans="1:6" x14ac:dyDescent="0.25">
      <c r="A285" s="8" t="s">
        <v>571</v>
      </c>
      <c r="B285" s="1" t="s">
        <v>572</v>
      </c>
      <c r="C285" s="1" t="s">
        <v>4</v>
      </c>
      <c r="D285" s="72"/>
      <c r="E285" s="72"/>
      <c r="F285" s="78"/>
    </row>
    <row r="286" spans="1:6" x14ac:dyDescent="0.25">
      <c r="A286" s="8" t="s">
        <v>573</v>
      </c>
      <c r="B286" s="1" t="s">
        <v>574</v>
      </c>
      <c r="C286" s="1" t="s">
        <v>7</v>
      </c>
      <c r="D286" s="72"/>
      <c r="E286" s="72"/>
      <c r="F286" s="78"/>
    </row>
    <row r="287" spans="1:6" x14ac:dyDescent="0.25">
      <c r="A287" s="8" t="s">
        <v>575</v>
      </c>
      <c r="B287" s="1" t="s">
        <v>576</v>
      </c>
      <c r="C287" s="1" t="s">
        <v>14</v>
      </c>
      <c r="D287" s="72"/>
      <c r="E287" s="72"/>
      <c r="F287" s="78"/>
    </row>
    <row r="288" spans="1:6" x14ac:dyDescent="0.25">
      <c r="A288" s="8" t="s">
        <v>577</v>
      </c>
      <c r="B288" s="1" t="s">
        <v>578</v>
      </c>
      <c r="C288" s="1" t="s">
        <v>4</v>
      </c>
      <c r="D288" s="72"/>
      <c r="E288" s="72"/>
      <c r="F288" s="78"/>
    </row>
    <row r="289" spans="1:6" x14ac:dyDescent="0.25">
      <c r="A289" s="8" t="s">
        <v>579</v>
      </c>
      <c r="B289" s="1" t="s">
        <v>580</v>
      </c>
      <c r="C289" s="1" t="s">
        <v>7</v>
      </c>
      <c r="D289" s="72"/>
      <c r="E289" s="72"/>
      <c r="F289" s="78"/>
    </row>
    <row r="290" spans="1:6" x14ac:dyDescent="0.25">
      <c r="A290" s="8" t="s">
        <v>581</v>
      </c>
      <c r="B290" s="1" t="s">
        <v>582</v>
      </c>
      <c r="C290" s="1" t="s">
        <v>7</v>
      </c>
      <c r="D290" s="72"/>
      <c r="E290" s="72"/>
      <c r="F290" s="78"/>
    </row>
    <row r="291" spans="1:6" x14ac:dyDescent="0.25">
      <c r="A291" s="8" t="s">
        <v>583</v>
      </c>
      <c r="B291" s="1" t="s">
        <v>584</v>
      </c>
      <c r="C291" s="1" t="s">
        <v>7</v>
      </c>
      <c r="D291" s="72"/>
      <c r="E291" s="72"/>
      <c r="F291" s="78"/>
    </row>
    <row r="292" spans="1:6" x14ac:dyDescent="0.25">
      <c r="A292" s="8" t="s">
        <v>585</v>
      </c>
      <c r="B292" s="1" t="s">
        <v>586</v>
      </c>
      <c r="C292" s="1" t="s">
        <v>27</v>
      </c>
      <c r="D292" s="72"/>
      <c r="E292" s="72"/>
      <c r="F292" s="78"/>
    </row>
    <row r="293" spans="1:6" x14ac:dyDescent="0.25">
      <c r="A293" s="8" t="s">
        <v>587</v>
      </c>
      <c r="B293" s="1" t="s">
        <v>588</v>
      </c>
      <c r="C293" s="1" t="s">
        <v>7</v>
      </c>
      <c r="D293" s="72"/>
      <c r="E293" s="72"/>
      <c r="F293" s="78"/>
    </row>
    <row r="294" spans="1:6" x14ac:dyDescent="0.25">
      <c r="A294" s="8" t="s">
        <v>589</v>
      </c>
      <c r="B294" s="1" t="s">
        <v>590</v>
      </c>
      <c r="C294" s="1" t="s">
        <v>4</v>
      </c>
      <c r="D294" s="72"/>
      <c r="E294" s="72"/>
      <c r="F294" s="78"/>
    </row>
    <row r="295" spans="1:6" x14ac:dyDescent="0.25">
      <c r="A295" s="8" t="s">
        <v>591</v>
      </c>
      <c r="B295" s="1" t="s">
        <v>592</v>
      </c>
      <c r="C295" s="1" t="s">
        <v>7</v>
      </c>
      <c r="D295" s="72"/>
      <c r="E295" s="72"/>
      <c r="F295" s="78"/>
    </row>
    <row r="296" spans="1:6" x14ac:dyDescent="0.25">
      <c r="A296" s="8" t="s">
        <v>593</v>
      </c>
      <c r="B296" s="1" t="s">
        <v>594</v>
      </c>
      <c r="C296" s="1" t="s">
        <v>4</v>
      </c>
      <c r="D296" s="72"/>
      <c r="E296" s="72"/>
      <c r="F296" s="78"/>
    </row>
    <row r="297" spans="1:6" x14ac:dyDescent="0.25">
      <c r="A297" s="8" t="s">
        <v>595</v>
      </c>
      <c r="B297" s="1" t="s">
        <v>596</v>
      </c>
      <c r="C297" s="1" t="s">
        <v>14</v>
      </c>
      <c r="D297" s="72"/>
      <c r="E297" s="72"/>
      <c r="F297" s="78"/>
    </row>
    <row r="298" spans="1:6" x14ac:dyDescent="0.25">
      <c r="A298" s="8" t="s">
        <v>597</v>
      </c>
      <c r="B298" s="1" t="s">
        <v>598</v>
      </c>
      <c r="C298" s="1" t="s">
        <v>14</v>
      </c>
      <c r="D298" s="72"/>
      <c r="E298" s="72"/>
      <c r="F298" s="78"/>
    </row>
    <row r="299" spans="1:6" x14ac:dyDescent="0.25">
      <c r="A299" s="8" t="s">
        <v>599</v>
      </c>
      <c r="B299" s="1" t="s">
        <v>600</v>
      </c>
      <c r="C299" s="1" t="s">
        <v>7</v>
      </c>
      <c r="D299" s="72"/>
      <c r="E299" s="72"/>
      <c r="F299" s="78"/>
    </row>
    <row r="300" spans="1:6" x14ac:dyDescent="0.25">
      <c r="A300" s="8" t="s">
        <v>601</v>
      </c>
      <c r="B300" s="1" t="s">
        <v>602</v>
      </c>
      <c r="C300" s="1" t="s">
        <v>14</v>
      </c>
      <c r="D300" s="72"/>
      <c r="E300" s="72"/>
      <c r="F300" s="78"/>
    </row>
    <row r="301" spans="1:6" x14ac:dyDescent="0.25">
      <c r="A301" s="8" t="s">
        <v>603</v>
      </c>
      <c r="B301" s="1" t="s">
        <v>604</v>
      </c>
      <c r="C301" s="1" t="s">
        <v>7</v>
      </c>
      <c r="D301" s="72"/>
      <c r="E301" s="72"/>
      <c r="F301" s="78"/>
    </row>
    <row r="302" spans="1:6" x14ac:dyDescent="0.25">
      <c r="A302" s="8" t="s">
        <v>605</v>
      </c>
      <c r="B302" s="1" t="s">
        <v>606</v>
      </c>
      <c r="C302" s="1" t="s">
        <v>7</v>
      </c>
      <c r="D302" s="72"/>
      <c r="E302" s="72"/>
      <c r="F302" s="78"/>
    </row>
    <row r="303" spans="1:6" x14ac:dyDescent="0.25">
      <c r="A303" s="8" t="s">
        <v>607</v>
      </c>
      <c r="B303" s="1" t="s">
        <v>608</v>
      </c>
      <c r="C303" s="1" t="s">
        <v>27</v>
      </c>
      <c r="D303" s="72"/>
      <c r="E303" s="72"/>
      <c r="F303" s="78"/>
    </row>
    <row r="304" spans="1:6" x14ac:dyDescent="0.25">
      <c r="A304" s="8" t="s">
        <v>609</v>
      </c>
      <c r="B304" s="1" t="s">
        <v>610</v>
      </c>
      <c r="C304" s="1" t="s">
        <v>7</v>
      </c>
      <c r="D304" s="72"/>
      <c r="E304" s="72"/>
      <c r="F304" s="78"/>
    </row>
    <row r="305" spans="1:6" x14ac:dyDescent="0.25">
      <c r="A305" s="8" t="s">
        <v>611</v>
      </c>
      <c r="B305" s="1" t="s">
        <v>612</v>
      </c>
      <c r="C305" s="1" t="s">
        <v>7</v>
      </c>
      <c r="D305" s="72"/>
      <c r="E305" s="72"/>
      <c r="F305" s="78"/>
    </row>
    <row r="306" spans="1:6" x14ac:dyDescent="0.25">
      <c r="A306" s="8" t="s">
        <v>613</v>
      </c>
      <c r="B306" s="1" t="s">
        <v>614</v>
      </c>
      <c r="C306" s="1" t="s">
        <v>7</v>
      </c>
      <c r="D306" s="72"/>
      <c r="E306" s="72"/>
      <c r="F306" s="78"/>
    </row>
    <row r="307" spans="1:6" x14ac:dyDescent="0.25">
      <c r="A307" s="8" t="s">
        <v>615</v>
      </c>
      <c r="B307" s="1" t="s">
        <v>616</v>
      </c>
      <c r="C307" s="1" t="s">
        <v>7</v>
      </c>
      <c r="D307" s="72"/>
      <c r="E307" s="72"/>
      <c r="F307" s="78"/>
    </row>
    <row r="308" spans="1:6" x14ac:dyDescent="0.25">
      <c r="A308" s="8" t="s">
        <v>617</v>
      </c>
      <c r="B308" s="1" t="s">
        <v>618</v>
      </c>
      <c r="C308" s="1" t="s">
        <v>7</v>
      </c>
      <c r="D308" s="72"/>
      <c r="E308" s="72"/>
      <c r="F308" s="78"/>
    </row>
    <row r="309" spans="1:6" x14ac:dyDescent="0.25">
      <c r="A309" s="8" t="s">
        <v>619</v>
      </c>
      <c r="B309" s="1" t="s">
        <v>620</v>
      </c>
      <c r="C309" s="1" t="s">
        <v>7</v>
      </c>
      <c r="D309" s="72"/>
      <c r="E309" s="72"/>
      <c r="F309" s="78"/>
    </row>
    <row r="310" spans="1:6" x14ac:dyDescent="0.25">
      <c r="A310" s="8" t="s">
        <v>621</v>
      </c>
      <c r="B310" s="1" t="s">
        <v>622</v>
      </c>
      <c r="C310" s="1" t="s">
        <v>4</v>
      </c>
      <c r="D310" s="72"/>
      <c r="E310" s="72"/>
      <c r="F310" s="78"/>
    </row>
    <row r="311" spans="1:6" x14ac:dyDescent="0.25">
      <c r="A311" s="8" t="s">
        <v>623</v>
      </c>
      <c r="B311" s="1" t="s">
        <v>624</v>
      </c>
      <c r="C311" s="1" t="s">
        <v>7</v>
      </c>
      <c r="D311" s="72"/>
      <c r="E311" s="72"/>
      <c r="F311" s="78"/>
    </row>
    <row r="312" spans="1:6" x14ac:dyDescent="0.25">
      <c r="A312" s="8" t="s">
        <v>625</v>
      </c>
      <c r="B312" s="1" t="s">
        <v>626</v>
      </c>
      <c r="C312" s="1" t="s">
        <v>7</v>
      </c>
      <c r="D312" s="72"/>
      <c r="E312" s="72"/>
      <c r="F312" s="78"/>
    </row>
    <row r="313" spans="1:6" x14ac:dyDescent="0.25">
      <c r="A313" s="8" t="s">
        <v>627</v>
      </c>
      <c r="B313" s="1" t="s">
        <v>628</v>
      </c>
      <c r="C313" s="1" t="s">
        <v>7</v>
      </c>
      <c r="D313" s="72"/>
      <c r="E313" s="72"/>
      <c r="F313" s="78"/>
    </row>
    <row r="314" spans="1:6" x14ac:dyDescent="0.25">
      <c r="A314" s="8" t="s">
        <v>629</v>
      </c>
      <c r="B314" s="1" t="s">
        <v>630</v>
      </c>
      <c r="C314" s="1" t="s">
        <v>7</v>
      </c>
      <c r="D314" s="72"/>
      <c r="E314" s="72"/>
      <c r="F314" s="78"/>
    </row>
    <row r="315" spans="1:6" x14ac:dyDescent="0.25">
      <c r="A315" s="8" t="s">
        <v>631</v>
      </c>
      <c r="B315" s="1" t="s">
        <v>632</v>
      </c>
      <c r="C315" s="1" t="s">
        <v>7</v>
      </c>
      <c r="D315" s="72"/>
      <c r="E315" s="72"/>
      <c r="F315" s="78"/>
    </row>
    <row r="316" spans="1:6" x14ac:dyDescent="0.25">
      <c r="A316" s="8" t="s">
        <v>633</v>
      </c>
      <c r="B316" s="1" t="s">
        <v>634</v>
      </c>
      <c r="C316" s="1" t="s">
        <v>7</v>
      </c>
      <c r="D316" s="72"/>
      <c r="E316" s="72"/>
      <c r="F316" s="78"/>
    </row>
    <row r="317" spans="1:6" x14ac:dyDescent="0.25">
      <c r="A317" s="8" t="s">
        <v>635</v>
      </c>
      <c r="B317" s="1" t="s">
        <v>636</v>
      </c>
      <c r="C317" s="1" t="s">
        <v>7</v>
      </c>
      <c r="D317" s="72"/>
      <c r="E317" s="72"/>
      <c r="F317" s="78"/>
    </row>
    <row r="318" spans="1:6" x14ac:dyDescent="0.25">
      <c r="A318" s="8" t="s">
        <v>637</v>
      </c>
      <c r="B318" s="1" t="s">
        <v>638</v>
      </c>
      <c r="C318" s="1" t="s">
        <v>7</v>
      </c>
      <c r="D318" s="72"/>
      <c r="E318" s="72"/>
      <c r="F318" s="78"/>
    </row>
    <row r="319" spans="1:6" x14ac:dyDescent="0.25">
      <c r="A319" s="8" t="s">
        <v>639</v>
      </c>
      <c r="B319" s="1" t="s">
        <v>640</v>
      </c>
      <c r="C319" s="1" t="s">
        <v>7</v>
      </c>
      <c r="D319" s="72"/>
      <c r="E319" s="72"/>
      <c r="F319" s="78"/>
    </row>
    <row r="320" spans="1:6" x14ac:dyDescent="0.25">
      <c r="A320" s="8" t="s">
        <v>641</v>
      </c>
      <c r="B320" s="1" t="s">
        <v>642</v>
      </c>
      <c r="C320" s="1" t="s">
        <v>27</v>
      </c>
      <c r="D320" s="72"/>
      <c r="E320" s="72"/>
      <c r="F320" s="78"/>
    </row>
    <row r="321" spans="1:6" x14ac:dyDescent="0.25">
      <c r="A321" s="8" t="s">
        <v>643</v>
      </c>
      <c r="B321" s="1" t="s">
        <v>644</v>
      </c>
      <c r="C321" s="1" t="s">
        <v>4</v>
      </c>
      <c r="D321" s="72"/>
      <c r="E321" s="72"/>
      <c r="F321" s="78"/>
    </row>
    <row r="322" spans="1:6" x14ac:dyDescent="0.25">
      <c r="A322" s="8" t="s">
        <v>645</v>
      </c>
      <c r="B322" s="1" t="s">
        <v>646</v>
      </c>
      <c r="C322" s="1" t="s">
        <v>4</v>
      </c>
      <c r="D322" s="72"/>
      <c r="E322" s="72"/>
      <c r="F322" s="78"/>
    </row>
    <row r="323" spans="1:6" x14ac:dyDescent="0.25">
      <c r="A323" s="8" t="s">
        <v>647</v>
      </c>
      <c r="B323" s="1" t="s">
        <v>648</v>
      </c>
      <c r="C323" s="1" t="s">
        <v>7</v>
      </c>
      <c r="D323" s="72"/>
      <c r="E323" s="72"/>
      <c r="F323" s="78"/>
    </row>
    <row r="324" spans="1:6" x14ac:dyDescent="0.25">
      <c r="A324" s="8" t="s">
        <v>649</v>
      </c>
      <c r="B324" s="1" t="s">
        <v>650</v>
      </c>
      <c r="C324" s="1" t="s">
        <v>27</v>
      </c>
      <c r="D324" s="72"/>
      <c r="E324" s="72"/>
      <c r="F324" s="78"/>
    </row>
    <row r="325" spans="1:6" x14ac:dyDescent="0.25">
      <c r="A325" s="8" t="s">
        <v>651</v>
      </c>
      <c r="B325" s="1" t="s">
        <v>652</v>
      </c>
      <c r="C325" s="1" t="s">
        <v>14</v>
      </c>
      <c r="D325" s="72"/>
      <c r="E325" s="72"/>
      <c r="F325" s="78"/>
    </row>
    <row r="326" spans="1:6" x14ac:dyDescent="0.25">
      <c r="A326" s="8" t="s">
        <v>653</v>
      </c>
      <c r="B326" s="1" t="s">
        <v>654</v>
      </c>
      <c r="C326" s="1" t="s">
        <v>27</v>
      </c>
      <c r="D326" s="72"/>
      <c r="E326" s="72"/>
      <c r="F326" s="78"/>
    </row>
    <row r="327" spans="1:6" x14ac:dyDescent="0.25">
      <c r="A327" s="8" t="s">
        <v>655</v>
      </c>
      <c r="B327" s="1" t="s">
        <v>656</v>
      </c>
      <c r="C327" s="1" t="s">
        <v>14</v>
      </c>
      <c r="D327" s="72"/>
      <c r="E327" s="72"/>
      <c r="F327" s="78"/>
    </row>
    <row r="328" spans="1:6" x14ac:dyDescent="0.25">
      <c r="A328" s="8" t="s">
        <v>657</v>
      </c>
      <c r="B328" s="1" t="s">
        <v>658</v>
      </c>
      <c r="C328" s="1" t="s">
        <v>27</v>
      </c>
      <c r="D328" s="72"/>
      <c r="E328" s="72"/>
      <c r="F328" s="78"/>
    </row>
    <row r="329" spans="1:6" x14ac:dyDescent="0.25">
      <c r="A329" s="8" t="s">
        <v>659</v>
      </c>
      <c r="B329" s="1" t="s">
        <v>660</v>
      </c>
      <c r="C329" s="1" t="s">
        <v>27</v>
      </c>
      <c r="D329" s="72"/>
      <c r="E329" s="72"/>
      <c r="F329" s="78"/>
    </row>
    <row r="330" spans="1:6" x14ac:dyDescent="0.25">
      <c r="A330" s="8" t="s">
        <v>661</v>
      </c>
      <c r="B330" s="1" t="s">
        <v>662</v>
      </c>
      <c r="C330" s="1" t="s">
        <v>27</v>
      </c>
      <c r="D330" s="72"/>
      <c r="E330" s="72"/>
      <c r="F330" s="78"/>
    </row>
    <row r="331" spans="1:6" x14ac:dyDescent="0.25">
      <c r="A331" s="8" t="s">
        <v>663</v>
      </c>
      <c r="B331" s="1" t="s">
        <v>664</v>
      </c>
      <c r="C331" s="1" t="s">
        <v>7</v>
      </c>
      <c r="D331" s="72"/>
      <c r="E331" s="72"/>
      <c r="F331" s="78"/>
    </row>
    <row r="332" spans="1:6" x14ac:dyDescent="0.25">
      <c r="A332" s="8" t="s">
        <v>665</v>
      </c>
      <c r="B332" s="1" t="s">
        <v>666</v>
      </c>
      <c r="C332" s="1" t="s">
        <v>27</v>
      </c>
      <c r="D332" s="72"/>
      <c r="E332" s="72"/>
      <c r="F332" s="78"/>
    </row>
    <row r="333" spans="1:6" x14ac:dyDescent="0.25">
      <c r="A333" s="8" t="s">
        <v>667</v>
      </c>
      <c r="B333" s="1" t="s">
        <v>668</v>
      </c>
      <c r="C333" s="1" t="s">
        <v>7</v>
      </c>
      <c r="D333" s="72"/>
      <c r="E333" s="72"/>
      <c r="F333" s="78"/>
    </row>
    <row r="334" spans="1:6" x14ac:dyDescent="0.25">
      <c r="A334" s="8" t="s">
        <v>669</v>
      </c>
      <c r="B334" s="1" t="s">
        <v>670</v>
      </c>
      <c r="C334" s="1" t="s">
        <v>27</v>
      </c>
      <c r="D334" s="72"/>
      <c r="E334" s="72"/>
      <c r="F334" s="78"/>
    </row>
    <row r="335" spans="1:6" x14ac:dyDescent="0.25">
      <c r="A335" s="8" t="s">
        <v>671</v>
      </c>
      <c r="B335" s="1" t="s">
        <v>672</v>
      </c>
      <c r="C335" s="1" t="s">
        <v>27</v>
      </c>
      <c r="D335" s="72"/>
      <c r="E335" s="72"/>
      <c r="F335" s="78"/>
    </row>
    <row r="336" spans="1:6" x14ac:dyDescent="0.25">
      <c r="A336" s="8" t="s">
        <v>673</v>
      </c>
      <c r="B336" s="1" t="s">
        <v>674</v>
      </c>
      <c r="C336" s="1" t="s">
        <v>7</v>
      </c>
      <c r="D336" s="72"/>
      <c r="E336" s="72"/>
      <c r="F336" s="78"/>
    </row>
    <row r="337" spans="1:6" x14ac:dyDescent="0.25">
      <c r="A337" s="8" t="s">
        <v>675</v>
      </c>
      <c r="B337" s="1" t="s">
        <v>676</v>
      </c>
      <c r="C337" s="1" t="s">
        <v>27</v>
      </c>
      <c r="D337" s="72"/>
      <c r="E337" s="72"/>
      <c r="F337" s="78"/>
    </row>
    <row r="338" spans="1:6" x14ac:dyDescent="0.25">
      <c r="A338" s="8" t="s">
        <v>677</v>
      </c>
      <c r="B338" s="1" t="s">
        <v>678</v>
      </c>
      <c r="C338" s="1" t="s">
        <v>7</v>
      </c>
      <c r="D338" s="72"/>
      <c r="E338" s="72"/>
      <c r="F338" s="78"/>
    </row>
    <row r="339" spans="1:6" x14ac:dyDescent="0.25">
      <c r="A339" s="8" t="s">
        <v>679</v>
      </c>
      <c r="B339" s="1" t="s">
        <v>680</v>
      </c>
      <c r="C339" s="1" t="s">
        <v>27</v>
      </c>
      <c r="D339" s="72"/>
      <c r="E339" s="72"/>
      <c r="F339" s="78"/>
    </row>
    <row r="340" spans="1:6" x14ac:dyDescent="0.25">
      <c r="A340" s="8" t="s">
        <v>681</v>
      </c>
      <c r="B340" s="1" t="s">
        <v>682</v>
      </c>
      <c r="C340" s="1" t="s">
        <v>27</v>
      </c>
      <c r="D340" s="72"/>
      <c r="E340" s="72"/>
      <c r="F340" s="78"/>
    </row>
    <row r="341" spans="1:6" x14ac:dyDescent="0.25">
      <c r="A341" s="8" t="s">
        <v>683</v>
      </c>
      <c r="B341" s="1" t="s">
        <v>684</v>
      </c>
      <c r="C341" s="1" t="s">
        <v>7</v>
      </c>
      <c r="D341" s="72"/>
      <c r="E341" s="72"/>
      <c r="F341" s="78"/>
    </row>
    <row r="342" spans="1:6" x14ac:dyDescent="0.25">
      <c r="A342" s="8" t="s">
        <v>685</v>
      </c>
      <c r="B342" s="1" t="s">
        <v>686</v>
      </c>
      <c r="C342" s="1" t="s">
        <v>7</v>
      </c>
      <c r="D342" s="72"/>
      <c r="E342" s="72"/>
      <c r="F342" s="78"/>
    </row>
    <row r="343" spans="1:6" x14ac:dyDescent="0.25">
      <c r="A343" s="8" t="s">
        <v>687</v>
      </c>
      <c r="B343" s="1" t="s">
        <v>688</v>
      </c>
      <c r="C343" s="1" t="s">
        <v>27</v>
      </c>
      <c r="D343" s="72"/>
      <c r="E343" s="72"/>
      <c r="F343" s="78"/>
    </row>
    <row r="344" spans="1:6" x14ac:dyDescent="0.25">
      <c r="A344" s="8" t="s">
        <v>689</v>
      </c>
      <c r="B344" s="1" t="s">
        <v>690</v>
      </c>
      <c r="C344" s="1" t="s">
        <v>7</v>
      </c>
      <c r="D344" s="72"/>
      <c r="E344" s="72"/>
      <c r="F344" s="78"/>
    </row>
    <row r="345" spans="1:6" x14ac:dyDescent="0.25">
      <c r="A345" s="8" t="s">
        <v>691</v>
      </c>
      <c r="B345" s="1" t="s">
        <v>692</v>
      </c>
      <c r="C345" s="1" t="s">
        <v>7</v>
      </c>
      <c r="D345" s="72"/>
      <c r="E345" s="72"/>
      <c r="F345" s="78"/>
    </row>
    <row r="346" spans="1:6" x14ac:dyDescent="0.25">
      <c r="A346" s="8" t="s">
        <v>693</v>
      </c>
      <c r="B346" s="1" t="s">
        <v>694</v>
      </c>
      <c r="C346" s="1" t="s">
        <v>7</v>
      </c>
      <c r="D346" s="72"/>
      <c r="E346" s="72"/>
      <c r="F346" s="78"/>
    </row>
    <row r="347" spans="1:6" x14ac:dyDescent="0.25">
      <c r="A347" s="8" t="s">
        <v>695</v>
      </c>
      <c r="B347" s="1" t="s">
        <v>696</v>
      </c>
      <c r="C347" s="1" t="s">
        <v>7</v>
      </c>
      <c r="D347" s="72"/>
      <c r="E347" s="72"/>
      <c r="F347" s="78"/>
    </row>
    <row r="348" spans="1:6" x14ac:dyDescent="0.25">
      <c r="A348" s="8" t="s">
        <v>697</v>
      </c>
      <c r="B348" s="1" t="s">
        <v>698</v>
      </c>
      <c r="C348" s="1" t="s">
        <v>7</v>
      </c>
      <c r="D348" s="72"/>
      <c r="E348" s="72"/>
      <c r="F348" s="78"/>
    </row>
    <row r="349" spans="1:6" x14ac:dyDescent="0.25">
      <c r="A349" s="8" t="s">
        <v>699</v>
      </c>
      <c r="B349" s="1" t="s">
        <v>700</v>
      </c>
      <c r="C349" s="1" t="s">
        <v>7</v>
      </c>
      <c r="D349" s="72"/>
      <c r="E349" s="72"/>
      <c r="F349" s="78"/>
    </row>
    <row r="350" spans="1:6" x14ac:dyDescent="0.25">
      <c r="A350" s="8" t="s">
        <v>701</v>
      </c>
      <c r="B350" s="1" t="s">
        <v>702</v>
      </c>
      <c r="C350" s="1" t="s">
        <v>7</v>
      </c>
      <c r="D350" s="72"/>
      <c r="E350" s="72"/>
      <c r="F350" s="78"/>
    </row>
    <row r="351" spans="1:6" x14ac:dyDescent="0.25">
      <c r="A351" s="8" t="s">
        <v>703</v>
      </c>
      <c r="B351" s="1" t="s">
        <v>704</v>
      </c>
      <c r="C351" s="1" t="s">
        <v>14</v>
      </c>
      <c r="D351" s="72"/>
      <c r="E351" s="72"/>
      <c r="F351" s="78"/>
    </row>
    <row r="352" spans="1:6" x14ac:dyDescent="0.25">
      <c r="A352" s="8" t="s">
        <v>705</v>
      </c>
      <c r="B352" s="1" t="s">
        <v>706</v>
      </c>
      <c r="C352" s="1" t="s">
        <v>7</v>
      </c>
      <c r="D352" s="72"/>
      <c r="E352" s="72"/>
      <c r="F352" s="78"/>
    </row>
    <row r="353" spans="1:6" x14ac:dyDescent="0.25">
      <c r="A353" s="8" t="s">
        <v>707</v>
      </c>
      <c r="B353" s="1" t="s">
        <v>708</v>
      </c>
      <c r="C353" s="1" t="s">
        <v>7</v>
      </c>
      <c r="D353" s="72"/>
      <c r="E353" s="72"/>
      <c r="F353" s="78"/>
    </row>
    <row r="354" spans="1:6" x14ac:dyDescent="0.25">
      <c r="A354" s="8" t="s">
        <v>709</v>
      </c>
      <c r="B354" s="1" t="s">
        <v>710</v>
      </c>
      <c r="C354" s="1" t="s">
        <v>7</v>
      </c>
      <c r="D354" s="72"/>
      <c r="E354" s="72"/>
      <c r="F354" s="78"/>
    </row>
    <row r="355" spans="1:6" x14ac:dyDescent="0.25">
      <c r="A355" s="8" t="s">
        <v>711</v>
      </c>
      <c r="B355" s="1" t="s">
        <v>712</v>
      </c>
      <c r="C355" s="1" t="s">
        <v>7</v>
      </c>
      <c r="D355" s="72"/>
      <c r="E355" s="72"/>
      <c r="F355" s="78"/>
    </row>
    <row r="356" spans="1:6" x14ac:dyDescent="0.25">
      <c r="A356" s="8" t="s">
        <v>713</v>
      </c>
      <c r="B356" s="1" t="s">
        <v>714</v>
      </c>
      <c r="C356" s="1" t="s">
        <v>7</v>
      </c>
      <c r="D356" s="72"/>
      <c r="E356" s="72"/>
      <c r="F356" s="78"/>
    </row>
    <row r="357" spans="1:6" x14ac:dyDescent="0.25">
      <c r="A357" s="8" t="s">
        <v>715</v>
      </c>
      <c r="B357" s="1" t="s">
        <v>716</v>
      </c>
      <c r="C357" s="1" t="s">
        <v>7</v>
      </c>
      <c r="D357" s="72"/>
      <c r="E357" s="72"/>
      <c r="F357" s="78"/>
    </row>
    <row r="358" spans="1:6" x14ac:dyDescent="0.25">
      <c r="A358" s="8" t="s">
        <v>717</v>
      </c>
      <c r="B358" s="1" t="s">
        <v>306</v>
      </c>
      <c r="C358" s="1" t="s">
        <v>7</v>
      </c>
      <c r="D358" s="72"/>
      <c r="E358" s="72"/>
      <c r="F358" s="78"/>
    </row>
    <row r="359" spans="1:6" x14ac:dyDescent="0.25">
      <c r="A359" s="8" t="s">
        <v>718</v>
      </c>
      <c r="B359" s="1" t="s">
        <v>719</v>
      </c>
      <c r="C359" s="1" t="s">
        <v>7</v>
      </c>
      <c r="D359" s="72"/>
      <c r="E359" s="72"/>
      <c r="F359" s="78"/>
    </row>
    <row r="360" spans="1:6" x14ac:dyDescent="0.25">
      <c r="A360" s="8" t="s">
        <v>720</v>
      </c>
      <c r="B360" s="1" t="s">
        <v>721</v>
      </c>
      <c r="C360" s="1" t="s">
        <v>7</v>
      </c>
      <c r="D360" s="72"/>
      <c r="E360" s="72"/>
      <c r="F360" s="78"/>
    </row>
    <row r="361" spans="1:6" x14ac:dyDescent="0.25">
      <c r="A361" s="8" t="s">
        <v>722</v>
      </c>
      <c r="B361" s="1" t="s">
        <v>723</v>
      </c>
      <c r="C361" s="1" t="s">
        <v>7</v>
      </c>
      <c r="D361" s="72"/>
      <c r="E361" s="72"/>
      <c r="F361" s="78"/>
    </row>
    <row r="362" spans="1:6" x14ac:dyDescent="0.25">
      <c r="A362" s="8" t="s">
        <v>724</v>
      </c>
      <c r="B362" s="1" t="s">
        <v>725</v>
      </c>
      <c r="C362" s="1" t="s">
        <v>7</v>
      </c>
      <c r="D362" s="72"/>
      <c r="E362" s="72"/>
      <c r="F362" s="78"/>
    </row>
    <row r="363" spans="1:6" x14ac:dyDescent="0.25">
      <c r="A363" s="8" t="s">
        <v>726</v>
      </c>
      <c r="B363" s="1" t="s">
        <v>727</v>
      </c>
      <c r="C363" s="1" t="s">
        <v>7</v>
      </c>
      <c r="D363" s="72"/>
      <c r="E363" s="72"/>
      <c r="F363" s="78"/>
    </row>
    <row r="364" spans="1:6" x14ac:dyDescent="0.25">
      <c r="A364" s="8" t="s">
        <v>728</v>
      </c>
      <c r="B364" s="1" t="s">
        <v>729</v>
      </c>
      <c r="C364" s="1" t="s">
        <v>7</v>
      </c>
      <c r="D364" s="72"/>
      <c r="E364" s="72"/>
      <c r="F364" s="78"/>
    </row>
    <row r="365" spans="1:6" x14ac:dyDescent="0.25">
      <c r="A365" s="8" t="s">
        <v>730</v>
      </c>
      <c r="B365" s="1" t="s">
        <v>731</v>
      </c>
      <c r="C365" s="1" t="s">
        <v>7</v>
      </c>
      <c r="D365" s="72"/>
      <c r="E365" s="72"/>
      <c r="F365" s="78"/>
    </row>
    <row r="366" spans="1:6" x14ac:dyDescent="0.25">
      <c r="A366" s="8" t="s">
        <v>732</v>
      </c>
      <c r="B366" s="1" t="s">
        <v>733</v>
      </c>
      <c r="C366" s="1" t="s">
        <v>7</v>
      </c>
      <c r="D366" s="72"/>
      <c r="E366" s="72"/>
      <c r="F366" s="78"/>
    </row>
    <row r="367" spans="1:6" x14ac:dyDescent="0.25">
      <c r="A367" s="8" t="s">
        <v>734</v>
      </c>
      <c r="B367" s="1" t="s">
        <v>735</v>
      </c>
      <c r="C367" s="1" t="s">
        <v>7</v>
      </c>
      <c r="D367" s="72"/>
      <c r="E367" s="72"/>
      <c r="F367" s="78"/>
    </row>
    <row r="368" spans="1:6" x14ac:dyDescent="0.25">
      <c r="A368" s="8" t="s">
        <v>736</v>
      </c>
      <c r="B368" s="1" t="s">
        <v>737</v>
      </c>
      <c r="C368" s="1" t="s">
        <v>7</v>
      </c>
      <c r="D368" s="72"/>
      <c r="E368" s="72"/>
      <c r="F368" s="78"/>
    </row>
    <row r="369" spans="1:6" x14ac:dyDescent="0.25">
      <c r="A369" s="8" t="s">
        <v>738</v>
      </c>
      <c r="B369" s="1" t="s">
        <v>739</v>
      </c>
      <c r="C369" s="1" t="s">
        <v>7</v>
      </c>
      <c r="D369" s="72"/>
      <c r="E369" s="72"/>
      <c r="F369" s="78"/>
    </row>
    <row r="370" spans="1:6" x14ac:dyDescent="0.25">
      <c r="A370" s="8" t="s">
        <v>740</v>
      </c>
      <c r="B370" s="1" t="s">
        <v>741</v>
      </c>
      <c r="C370" s="1" t="s">
        <v>7</v>
      </c>
      <c r="D370" s="72"/>
      <c r="E370" s="72"/>
      <c r="F370" s="78"/>
    </row>
    <row r="371" spans="1:6" x14ac:dyDescent="0.25">
      <c r="A371" s="8" t="s">
        <v>742</v>
      </c>
      <c r="B371" s="1" t="s">
        <v>743</v>
      </c>
      <c r="C371" s="1" t="s">
        <v>7</v>
      </c>
      <c r="D371" s="72"/>
      <c r="E371" s="72"/>
      <c r="F371" s="78"/>
    </row>
    <row r="372" spans="1:6" x14ac:dyDescent="0.25">
      <c r="A372" s="8" t="s">
        <v>744</v>
      </c>
      <c r="B372" s="1" t="s">
        <v>745</v>
      </c>
      <c r="C372" s="1" t="s">
        <v>7</v>
      </c>
      <c r="D372" s="72"/>
      <c r="E372" s="72"/>
      <c r="F372" s="78"/>
    </row>
    <row r="373" spans="1:6" x14ac:dyDescent="0.25">
      <c r="A373" s="8" t="s">
        <v>746</v>
      </c>
      <c r="B373" s="1" t="s">
        <v>747</v>
      </c>
      <c r="C373" s="1" t="s">
        <v>7</v>
      </c>
      <c r="D373" s="72"/>
      <c r="E373" s="72"/>
      <c r="F373" s="78"/>
    </row>
    <row r="374" spans="1:6" x14ac:dyDescent="0.25">
      <c r="A374" s="8" t="s">
        <v>748</v>
      </c>
      <c r="B374" s="1" t="s">
        <v>749</v>
      </c>
      <c r="C374" s="1" t="s">
        <v>7</v>
      </c>
      <c r="D374" s="72"/>
      <c r="E374" s="72"/>
      <c r="F374" s="78"/>
    </row>
    <row r="375" spans="1:6" x14ac:dyDescent="0.25">
      <c r="A375" s="8" t="s">
        <v>750</v>
      </c>
      <c r="B375" s="1" t="s">
        <v>751</v>
      </c>
      <c r="C375" s="1" t="s">
        <v>7</v>
      </c>
      <c r="D375" s="72"/>
      <c r="E375" s="72"/>
      <c r="F375" s="78"/>
    </row>
    <row r="376" spans="1:6" x14ac:dyDescent="0.25">
      <c r="A376" s="8" t="s">
        <v>752</v>
      </c>
      <c r="B376" s="1" t="s">
        <v>753</v>
      </c>
      <c r="C376" s="1" t="s">
        <v>7</v>
      </c>
      <c r="D376" s="72"/>
      <c r="E376" s="72"/>
      <c r="F376" s="78"/>
    </row>
    <row r="377" spans="1:6" x14ac:dyDescent="0.25">
      <c r="A377" s="8" t="s">
        <v>754</v>
      </c>
      <c r="B377" s="1" t="s">
        <v>755</v>
      </c>
      <c r="C377" s="1" t="s">
        <v>7</v>
      </c>
      <c r="D377" s="72"/>
      <c r="E377" s="72"/>
      <c r="F377" s="78"/>
    </row>
    <row r="378" spans="1:6" x14ac:dyDescent="0.25">
      <c r="A378" s="8" t="s">
        <v>756</v>
      </c>
      <c r="B378" s="1" t="s">
        <v>757</v>
      </c>
      <c r="C378" s="1" t="s">
        <v>27</v>
      </c>
      <c r="D378" s="72"/>
      <c r="E378" s="72"/>
      <c r="F378" s="78"/>
    </row>
    <row r="379" spans="1:6" ht="15.75" thickBot="1" x14ac:dyDescent="0.3">
      <c r="A379" s="10" t="s">
        <v>758</v>
      </c>
      <c r="B379" s="11" t="s">
        <v>759</v>
      </c>
      <c r="C379" s="11" t="s">
        <v>1</v>
      </c>
      <c r="D379" s="75"/>
      <c r="E379" s="75"/>
      <c r="F379" s="79"/>
    </row>
    <row r="380" spans="1:6" x14ac:dyDescent="0.25">
      <c r="A380" s="5" t="s">
        <v>760</v>
      </c>
      <c r="B380" s="6" t="s">
        <v>761</v>
      </c>
      <c r="C380" s="6" t="s">
        <v>1</v>
      </c>
      <c r="D380" s="76"/>
      <c r="E380" s="76"/>
      <c r="F380" s="77"/>
    </row>
    <row r="381" spans="1:6" x14ac:dyDescent="0.25">
      <c r="A381" s="8" t="s">
        <v>762</v>
      </c>
      <c r="B381" s="1" t="s">
        <v>763</v>
      </c>
      <c r="C381" s="1" t="s">
        <v>7</v>
      </c>
      <c r="D381" s="72"/>
      <c r="E381" s="72"/>
      <c r="F381" s="78"/>
    </row>
    <row r="382" spans="1:6" x14ac:dyDescent="0.25">
      <c r="A382" s="8" t="s">
        <v>764</v>
      </c>
      <c r="B382" s="1" t="s">
        <v>765</v>
      </c>
      <c r="C382" s="1" t="s">
        <v>7</v>
      </c>
      <c r="D382" s="72"/>
      <c r="E382" s="72"/>
      <c r="F382" s="78"/>
    </row>
    <row r="383" spans="1:6" x14ac:dyDescent="0.25">
      <c r="A383" s="8" t="s">
        <v>766</v>
      </c>
      <c r="B383" s="1" t="s">
        <v>767</v>
      </c>
      <c r="C383" s="1" t="s">
        <v>14</v>
      </c>
      <c r="D383" s="72"/>
      <c r="E383" s="72"/>
      <c r="F383" s="78"/>
    </row>
    <row r="384" spans="1:6" x14ac:dyDescent="0.25">
      <c r="A384" s="8" t="s">
        <v>768</v>
      </c>
      <c r="B384" s="1" t="s">
        <v>769</v>
      </c>
      <c r="C384" s="1" t="s">
        <v>7</v>
      </c>
      <c r="D384" s="72"/>
      <c r="E384" s="72"/>
      <c r="F384" s="78"/>
    </row>
    <row r="385" spans="1:6" x14ac:dyDescent="0.25">
      <c r="A385" s="8" t="s">
        <v>770</v>
      </c>
      <c r="B385" s="1" t="s">
        <v>771</v>
      </c>
      <c r="C385" s="1" t="s">
        <v>27</v>
      </c>
      <c r="D385" s="72"/>
      <c r="E385" s="72"/>
      <c r="F385" s="78"/>
    </row>
    <row r="386" spans="1:6" x14ac:dyDescent="0.25">
      <c r="A386" s="8" t="s">
        <v>772</v>
      </c>
      <c r="B386" s="1" t="s">
        <v>773</v>
      </c>
      <c r="C386" s="1" t="s">
        <v>4</v>
      </c>
      <c r="D386" s="72"/>
      <c r="E386" s="72"/>
      <c r="F386" s="78"/>
    </row>
    <row r="387" spans="1:6" x14ac:dyDescent="0.25">
      <c r="A387" s="8" t="s">
        <v>774</v>
      </c>
      <c r="B387" s="1" t="s">
        <v>775</v>
      </c>
      <c r="C387" s="1" t="s">
        <v>7</v>
      </c>
      <c r="D387" s="72"/>
      <c r="E387" s="72"/>
      <c r="F387" s="78"/>
    </row>
    <row r="388" spans="1:6" x14ac:dyDescent="0.25">
      <c r="A388" s="8" t="s">
        <v>776</v>
      </c>
      <c r="B388" s="1" t="s">
        <v>777</v>
      </c>
      <c r="C388" s="1" t="s">
        <v>14</v>
      </c>
      <c r="D388" s="72"/>
      <c r="E388" s="72"/>
      <c r="F388" s="78"/>
    </row>
    <row r="389" spans="1:6" x14ac:dyDescent="0.25">
      <c r="A389" s="8" t="s">
        <v>778</v>
      </c>
      <c r="B389" s="1" t="s">
        <v>779</v>
      </c>
      <c r="C389" s="1" t="s">
        <v>7</v>
      </c>
      <c r="D389" s="72"/>
      <c r="E389" s="72"/>
      <c r="F389" s="78"/>
    </row>
    <row r="390" spans="1:6" x14ac:dyDescent="0.25">
      <c r="A390" s="8" t="s">
        <v>780</v>
      </c>
      <c r="B390" s="1" t="s">
        <v>781</v>
      </c>
      <c r="C390" s="1" t="s">
        <v>7</v>
      </c>
      <c r="D390" s="72"/>
      <c r="E390" s="72"/>
      <c r="F390" s="78"/>
    </row>
    <row r="391" spans="1:6" x14ac:dyDescent="0.25">
      <c r="A391" s="8" t="s">
        <v>782</v>
      </c>
      <c r="B391" s="1" t="s">
        <v>783</v>
      </c>
      <c r="C391" s="1" t="s">
        <v>14</v>
      </c>
      <c r="D391" s="72"/>
      <c r="E391" s="72"/>
      <c r="F391" s="78"/>
    </row>
    <row r="392" spans="1:6" x14ac:dyDescent="0.25">
      <c r="A392" s="8" t="s">
        <v>784</v>
      </c>
      <c r="B392" s="1" t="s">
        <v>785</v>
      </c>
      <c r="C392" s="1" t="s">
        <v>4</v>
      </c>
      <c r="D392" s="72"/>
      <c r="E392" s="72"/>
      <c r="F392" s="78"/>
    </row>
    <row r="393" spans="1:6" x14ac:dyDescent="0.25">
      <c r="A393" s="8" t="s">
        <v>786</v>
      </c>
      <c r="B393" s="1" t="s">
        <v>787</v>
      </c>
      <c r="C393" s="1" t="s">
        <v>7</v>
      </c>
      <c r="D393" s="72"/>
      <c r="E393" s="72"/>
      <c r="F393" s="78"/>
    </row>
    <row r="394" spans="1:6" x14ac:dyDescent="0.25">
      <c r="A394" s="8" t="s">
        <v>788</v>
      </c>
      <c r="B394" s="1" t="s">
        <v>789</v>
      </c>
      <c r="C394" s="1" t="s">
        <v>7</v>
      </c>
      <c r="D394" s="72"/>
      <c r="E394" s="72"/>
      <c r="F394" s="78"/>
    </row>
    <row r="395" spans="1:6" x14ac:dyDescent="0.25">
      <c r="A395" s="8" t="s">
        <v>790</v>
      </c>
      <c r="B395" s="1" t="s">
        <v>791</v>
      </c>
      <c r="C395" s="1" t="s">
        <v>7</v>
      </c>
      <c r="D395" s="72"/>
      <c r="E395" s="72"/>
      <c r="F395" s="78"/>
    </row>
    <row r="396" spans="1:6" x14ac:dyDescent="0.25">
      <c r="A396" s="8" t="s">
        <v>792</v>
      </c>
      <c r="B396" s="1" t="s">
        <v>793</v>
      </c>
      <c r="C396" s="1" t="s">
        <v>14</v>
      </c>
      <c r="D396" s="72"/>
      <c r="E396" s="72"/>
      <c r="F396" s="78"/>
    </row>
    <row r="397" spans="1:6" x14ac:dyDescent="0.25">
      <c r="A397" s="8" t="s">
        <v>794</v>
      </c>
      <c r="B397" s="1" t="s">
        <v>795</v>
      </c>
      <c r="C397" s="1" t="s">
        <v>7</v>
      </c>
      <c r="D397" s="72"/>
      <c r="E397" s="72"/>
      <c r="F397" s="78"/>
    </row>
    <row r="398" spans="1:6" x14ac:dyDescent="0.25">
      <c r="A398" s="8" t="s">
        <v>796</v>
      </c>
      <c r="B398" s="1" t="s">
        <v>797</v>
      </c>
      <c r="C398" s="1" t="s">
        <v>7</v>
      </c>
      <c r="D398" s="72"/>
      <c r="E398" s="72"/>
      <c r="F398" s="78"/>
    </row>
    <row r="399" spans="1:6" x14ac:dyDescent="0.25">
      <c r="A399" s="8" t="s">
        <v>798</v>
      </c>
      <c r="B399" s="1" t="s">
        <v>799</v>
      </c>
      <c r="C399" s="1" t="s">
        <v>7</v>
      </c>
      <c r="D399" s="72"/>
      <c r="E399" s="72"/>
      <c r="F399" s="78"/>
    </row>
    <row r="400" spans="1:6" x14ac:dyDescent="0.25">
      <c r="A400" s="8" t="s">
        <v>800</v>
      </c>
      <c r="B400" s="1" t="s">
        <v>801</v>
      </c>
      <c r="C400" s="1" t="s">
        <v>7</v>
      </c>
      <c r="D400" s="72"/>
      <c r="E400" s="72"/>
      <c r="F400" s="78"/>
    </row>
    <row r="401" spans="1:6" x14ac:dyDescent="0.25">
      <c r="A401" s="8" t="s">
        <v>802</v>
      </c>
      <c r="B401" s="1" t="s">
        <v>803</v>
      </c>
      <c r="C401" s="1" t="s">
        <v>7</v>
      </c>
      <c r="D401" s="72"/>
      <c r="E401" s="72"/>
      <c r="F401" s="78"/>
    </row>
    <row r="402" spans="1:6" x14ac:dyDescent="0.25">
      <c r="A402" s="8" t="s">
        <v>804</v>
      </c>
      <c r="B402" s="1" t="s">
        <v>805</v>
      </c>
      <c r="C402" s="1" t="s">
        <v>7</v>
      </c>
      <c r="D402" s="72"/>
      <c r="E402" s="72"/>
      <c r="F402" s="78"/>
    </row>
    <row r="403" spans="1:6" x14ac:dyDescent="0.25">
      <c r="A403" s="8" t="s">
        <v>806</v>
      </c>
      <c r="B403" s="1" t="s">
        <v>807</v>
      </c>
      <c r="C403" s="1" t="s">
        <v>7</v>
      </c>
      <c r="D403" s="72"/>
      <c r="E403" s="72"/>
      <c r="F403" s="78"/>
    </row>
    <row r="404" spans="1:6" x14ac:dyDescent="0.25">
      <c r="A404" s="8" t="s">
        <v>808</v>
      </c>
      <c r="B404" s="1" t="s">
        <v>809</v>
      </c>
      <c r="C404" s="1" t="s">
        <v>27</v>
      </c>
      <c r="D404" s="72"/>
      <c r="E404" s="72"/>
      <c r="F404" s="78"/>
    </row>
    <row r="405" spans="1:6" x14ac:dyDescent="0.25">
      <c r="A405" s="8" t="s">
        <v>810</v>
      </c>
      <c r="B405" s="1" t="s">
        <v>811</v>
      </c>
      <c r="C405" s="1" t="s">
        <v>27</v>
      </c>
      <c r="D405" s="72"/>
      <c r="E405" s="72"/>
      <c r="F405" s="78"/>
    </row>
    <row r="406" spans="1:6" x14ac:dyDescent="0.25">
      <c r="A406" s="8" t="s">
        <v>812</v>
      </c>
      <c r="B406" s="1" t="s">
        <v>813</v>
      </c>
      <c r="C406" s="1" t="s">
        <v>7</v>
      </c>
      <c r="D406" s="72"/>
      <c r="E406" s="72"/>
      <c r="F406" s="78"/>
    </row>
    <row r="407" spans="1:6" x14ac:dyDescent="0.25">
      <c r="A407" s="8" t="s">
        <v>814</v>
      </c>
      <c r="B407" s="1" t="s">
        <v>815</v>
      </c>
      <c r="C407" s="1" t="s">
        <v>7</v>
      </c>
      <c r="D407" s="72"/>
      <c r="E407" s="72"/>
      <c r="F407" s="78"/>
    </row>
    <row r="408" spans="1:6" x14ac:dyDescent="0.25">
      <c r="A408" s="8" t="s">
        <v>816</v>
      </c>
      <c r="B408" s="1" t="s">
        <v>817</v>
      </c>
      <c r="C408" s="1" t="s">
        <v>14</v>
      </c>
      <c r="D408" s="72"/>
      <c r="E408" s="72"/>
      <c r="F408" s="78"/>
    </row>
    <row r="409" spans="1:6" x14ac:dyDescent="0.25">
      <c r="A409" s="8" t="s">
        <v>818</v>
      </c>
      <c r="B409" s="1" t="s">
        <v>819</v>
      </c>
      <c r="C409" s="1" t="s">
        <v>7</v>
      </c>
      <c r="D409" s="72"/>
      <c r="E409" s="72"/>
      <c r="F409" s="78"/>
    </row>
    <row r="410" spans="1:6" x14ac:dyDescent="0.25">
      <c r="A410" s="8" t="s">
        <v>820</v>
      </c>
      <c r="B410" s="1" t="s">
        <v>821</v>
      </c>
      <c r="C410" s="1" t="s">
        <v>4</v>
      </c>
      <c r="D410" s="72"/>
      <c r="E410" s="72"/>
      <c r="F410" s="78"/>
    </row>
    <row r="411" spans="1:6" x14ac:dyDescent="0.25">
      <c r="A411" s="8" t="s">
        <v>822</v>
      </c>
      <c r="B411" s="1" t="s">
        <v>823</v>
      </c>
      <c r="C411" s="1" t="s">
        <v>7</v>
      </c>
      <c r="D411" s="72"/>
      <c r="E411" s="72"/>
      <c r="F411" s="78"/>
    </row>
    <row r="412" spans="1:6" x14ac:dyDescent="0.25">
      <c r="A412" s="8" t="s">
        <v>824</v>
      </c>
      <c r="B412" s="1" t="s">
        <v>825</v>
      </c>
      <c r="C412" s="1" t="s">
        <v>7</v>
      </c>
      <c r="D412" s="72"/>
      <c r="E412" s="72"/>
      <c r="F412" s="78"/>
    </row>
    <row r="413" spans="1:6" x14ac:dyDescent="0.25">
      <c r="A413" s="8" t="s">
        <v>826</v>
      </c>
      <c r="B413" s="1" t="s">
        <v>827</v>
      </c>
      <c r="C413" s="1" t="s">
        <v>14</v>
      </c>
      <c r="D413" s="72"/>
      <c r="E413" s="72"/>
      <c r="F413" s="78"/>
    </row>
    <row r="414" spans="1:6" x14ac:dyDescent="0.25">
      <c r="A414" s="8" t="s">
        <v>828</v>
      </c>
      <c r="B414" s="1" t="s">
        <v>829</v>
      </c>
      <c r="C414" s="1" t="s">
        <v>14</v>
      </c>
      <c r="D414" s="72"/>
      <c r="E414" s="72"/>
      <c r="F414" s="78"/>
    </row>
    <row r="415" spans="1:6" x14ac:dyDescent="0.25">
      <c r="A415" s="8" t="s">
        <v>830</v>
      </c>
      <c r="B415" s="1" t="s">
        <v>831</v>
      </c>
      <c r="C415" s="1" t="s">
        <v>27</v>
      </c>
      <c r="D415" s="72"/>
      <c r="E415" s="72"/>
      <c r="F415" s="78"/>
    </row>
    <row r="416" spans="1:6" x14ac:dyDescent="0.25">
      <c r="A416" s="8" t="s">
        <v>832</v>
      </c>
      <c r="B416" s="1" t="s">
        <v>833</v>
      </c>
      <c r="C416" s="1" t="s">
        <v>27</v>
      </c>
      <c r="D416" s="72"/>
      <c r="E416" s="72"/>
      <c r="F416" s="78"/>
    </row>
    <row r="417" spans="1:6" x14ac:dyDescent="0.25">
      <c r="A417" s="8" t="s">
        <v>834</v>
      </c>
      <c r="B417" s="1" t="s">
        <v>835</v>
      </c>
      <c r="C417" s="1" t="s">
        <v>4</v>
      </c>
      <c r="D417" s="72"/>
      <c r="E417" s="72"/>
      <c r="F417" s="78"/>
    </row>
    <row r="418" spans="1:6" x14ac:dyDescent="0.25">
      <c r="A418" s="8" t="s">
        <v>836</v>
      </c>
      <c r="B418" s="1" t="s">
        <v>837</v>
      </c>
      <c r="C418" s="1" t="s">
        <v>7</v>
      </c>
      <c r="D418" s="72"/>
      <c r="E418" s="72"/>
      <c r="F418" s="78"/>
    </row>
    <row r="419" spans="1:6" x14ac:dyDescent="0.25">
      <c r="A419" s="8" t="s">
        <v>838</v>
      </c>
      <c r="B419" s="1" t="s">
        <v>839</v>
      </c>
      <c r="C419" s="1" t="s">
        <v>27</v>
      </c>
      <c r="D419" s="72"/>
      <c r="E419" s="72"/>
      <c r="F419" s="78"/>
    </row>
    <row r="420" spans="1:6" x14ac:dyDescent="0.25">
      <c r="A420" s="8" t="s">
        <v>840</v>
      </c>
      <c r="B420" s="1" t="s">
        <v>841</v>
      </c>
      <c r="C420" s="1" t="s">
        <v>27</v>
      </c>
      <c r="D420" s="72"/>
      <c r="E420" s="72"/>
      <c r="F420" s="78"/>
    </row>
    <row r="421" spans="1:6" x14ac:dyDescent="0.25">
      <c r="A421" s="8" t="s">
        <v>842</v>
      </c>
      <c r="B421" s="1" t="s">
        <v>843</v>
      </c>
      <c r="C421" s="1" t="s">
        <v>7</v>
      </c>
      <c r="D421" s="72"/>
      <c r="E421" s="72"/>
      <c r="F421" s="78"/>
    </row>
    <row r="422" spans="1:6" x14ac:dyDescent="0.25">
      <c r="A422" s="8" t="s">
        <v>844</v>
      </c>
      <c r="B422" s="1" t="s">
        <v>845</v>
      </c>
      <c r="C422" s="1" t="s">
        <v>7</v>
      </c>
      <c r="D422" s="72"/>
      <c r="E422" s="72"/>
      <c r="F422" s="78"/>
    </row>
    <row r="423" spans="1:6" x14ac:dyDescent="0.25">
      <c r="A423" s="8" t="s">
        <v>846</v>
      </c>
      <c r="B423" s="1" t="s">
        <v>847</v>
      </c>
      <c r="C423" s="1" t="s">
        <v>7</v>
      </c>
      <c r="D423" s="72"/>
      <c r="E423" s="72"/>
      <c r="F423" s="78"/>
    </row>
    <row r="424" spans="1:6" x14ac:dyDescent="0.25">
      <c r="A424" s="8" t="s">
        <v>848</v>
      </c>
      <c r="B424" s="1" t="s">
        <v>849</v>
      </c>
      <c r="C424" s="1" t="s">
        <v>7</v>
      </c>
      <c r="D424" s="72"/>
      <c r="E424" s="72"/>
      <c r="F424" s="78"/>
    </row>
    <row r="425" spans="1:6" x14ac:dyDescent="0.25">
      <c r="A425" s="8" t="s">
        <v>850</v>
      </c>
      <c r="B425" s="1" t="s">
        <v>851</v>
      </c>
      <c r="C425" s="1" t="s">
        <v>7</v>
      </c>
      <c r="D425" s="72"/>
      <c r="E425" s="72"/>
      <c r="F425" s="78"/>
    </row>
    <row r="426" spans="1:6" x14ac:dyDescent="0.25">
      <c r="A426" s="8" t="s">
        <v>852</v>
      </c>
      <c r="B426" s="1" t="s">
        <v>853</v>
      </c>
      <c r="C426" s="1" t="s">
        <v>7</v>
      </c>
      <c r="D426" s="72"/>
      <c r="E426" s="72"/>
      <c r="F426" s="78"/>
    </row>
    <row r="427" spans="1:6" x14ac:dyDescent="0.25">
      <c r="A427" s="8" t="s">
        <v>854</v>
      </c>
      <c r="B427" s="1" t="s">
        <v>855</v>
      </c>
      <c r="C427" s="1" t="s">
        <v>7</v>
      </c>
      <c r="D427" s="72"/>
      <c r="E427" s="72"/>
      <c r="F427" s="78"/>
    </row>
    <row r="428" spans="1:6" x14ac:dyDescent="0.25">
      <c r="A428" s="8" t="s">
        <v>856</v>
      </c>
      <c r="B428" s="1" t="s">
        <v>857</v>
      </c>
      <c r="C428" s="1" t="s">
        <v>7</v>
      </c>
      <c r="D428" s="72"/>
      <c r="E428" s="72"/>
      <c r="F428" s="78"/>
    </row>
    <row r="429" spans="1:6" x14ac:dyDescent="0.25">
      <c r="A429" s="8" t="s">
        <v>858</v>
      </c>
      <c r="B429" s="1" t="s">
        <v>859</v>
      </c>
      <c r="C429" s="1" t="s">
        <v>7</v>
      </c>
      <c r="D429" s="72"/>
      <c r="E429" s="72"/>
      <c r="F429" s="78"/>
    </row>
    <row r="430" spans="1:6" x14ac:dyDescent="0.25">
      <c r="A430" s="8" t="s">
        <v>860</v>
      </c>
      <c r="B430" s="1" t="s">
        <v>861</v>
      </c>
      <c r="C430" s="1" t="s">
        <v>4</v>
      </c>
      <c r="D430" s="72"/>
      <c r="E430" s="72"/>
      <c r="F430" s="78"/>
    </row>
    <row r="431" spans="1:6" x14ac:dyDescent="0.25">
      <c r="A431" s="8" t="s">
        <v>862</v>
      </c>
      <c r="B431" s="1" t="s">
        <v>863</v>
      </c>
      <c r="C431" s="1" t="s">
        <v>27</v>
      </c>
      <c r="D431" s="72"/>
      <c r="E431" s="72"/>
      <c r="F431" s="78"/>
    </row>
    <row r="432" spans="1:6" x14ac:dyDescent="0.25">
      <c r="A432" s="8" t="s">
        <v>864</v>
      </c>
      <c r="B432" s="1" t="s">
        <v>865</v>
      </c>
      <c r="C432" s="1" t="s">
        <v>7</v>
      </c>
      <c r="D432" s="72"/>
      <c r="E432" s="72"/>
      <c r="F432" s="78"/>
    </row>
    <row r="433" spans="1:6" x14ac:dyDescent="0.25">
      <c r="A433" s="8" t="s">
        <v>866</v>
      </c>
      <c r="B433" s="1" t="s">
        <v>867</v>
      </c>
      <c r="C433" s="1" t="s">
        <v>7</v>
      </c>
      <c r="D433" s="72"/>
      <c r="E433" s="72"/>
      <c r="F433" s="78"/>
    </row>
    <row r="434" spans="1:6" x14ac:dyDescent="0.25">
      <c r="A434" s="8" t="s">
        <v>868</v>
      </c>
      <c r="B434" s="1" t="s">
        <v>869</v>
      </c>
      <c r="C434" s="1" t="s">
        <v>7</v>
      </c>
      <c r="D434" s="72"/>
      <c r="E434" s="72"/>
      <c r="F434" s="78"/>
    </row>
    <row r="435" spans="1:6" x14ac:dyDescent="0.25">
      <c r="A435" s="8" t="s">
        <v>870</v>
      </c>
      <c r="B435" s="1" t="s">
        <v>871</v>
      </c>
      <c r="C435" s="1" t="s">
        <v>7</v>
      </c>
      <c r="D435" s="72"/>
      <c r="E435" s="72"/>
      <c r="F435" s="78"/>
    </row>
    <row r="436" spans="1:6" x14ac:dyDescent="0.25">
      <c r="A436" s="8" t="s">
        <v>872</v>
      </c>
      <c r="B436" s="1" t="s">
        <v>873</v>
      </c>
      <c r="C436" s="1" t="s">
        <v>27</v>
      </c>
      <c r="D436" s="72"/>
      <c r="E436" s="72"/>
      <c r="F436" s="78"/>
    </row>
    <row r="437" spans="1:6" x14ac:dyDescent="0.25">
      <c r="A437" s="8" t="s">
        <v>874</v>
      </c>
      <c r="B437" s="1" t="s">
        <v>875</v>
      </c>
      <c r="C437" s="1" t="s">
        <v>7</v>
      </c>
      <c r="D437" s="72"/>
      <c r="E437" s="72"/>
      <c r="F437" s="78"/>
    </row>
    <row r="438" spans="1:6" x14ac:dyDescent="0.25">
      <c r="A438" s="8" t="s">
        <v>876</v>
      </c>
      <c r="B438" s="1" t="s">
        <v>877</v>
      </c>
      <c r="C438" s="1" t="s">
        <v>7</v>
      </c>
      <c r="D438" s="72"/>
      <c r="E438" s="72"/>
      <c r="F438" s="78"/>
    </row>
    <row r="439" spans="1:6" x14ac:dyDescent="0.25">
      <c r="A439" s="8" t="s">
        <v>878</v>
      </c>
      <c r="B439" s="1" t="s">
        <v>879</v>
      </c>
      <c r="C439" s="1" t="s">
        <v>7</v>
      </c>
      <c r="D439" s="72"/>
      <c r="E439" s="72"/>
      <c r="F439" s="78"/>
    </row>
    <row r="440" spans="1:6" x14ac:dyDescent="0.25">
      <c r="A440" s="8" t="s">
        <v>880</v>
      </c>
      <c r="B440" s="1" t="s">
        <v>881</v>
      </c>
      <c r="C440" s="1" t="s">
        <v>7</v>
      </c>
      <c r="D440" s="72"/>
      <c r="E440" s="72"/>
      <c r="F440" s="78"/>
    </row>
    <row r="441" spans="1:6" x14ac:dyDescent="0.25">
      <c r="A441" s="8" t="s">
        <v>882</v>
      </c>
      <c r="B441" s="1" t="s">
        <v>883</v>
      </c>
      <c r="C441" s="1" t="s">
        <v>7</v>
      </c>
      <c r="D441" s="72"/>
      <c r="E441" s="72"/>
      <c r="F441" s="78"/>
    </row>
    <row r="442" spans="1:6" x14ac:dyDescent="0.25">
      <c r="A442" s="8" t="s">
        <v>884</v>
      </c>
      <c r="B442" s="1" t="s">
        <v>885</v>
      </c>
      <c r="C442" s="1" t="s">
        <v>7</v>
      </c>
      <c r="D442" s="72"/>
      <c r="E442" s="72"/>
      <c r="F442" s="78"/>
    </row>
    <row r="443" spans="1:6" x14ac:dyDescent="0.25">
      <c r="A443" s="8" t="s">
        <v>886</v>
      </c>
      <c r="B443" s="1" t="s">
        <v>887</v>
      </c>
      <c r="C443" s="1" t="s">
        <v>14</v>
      </c>
      <c r="D443" s="72"/>
      <c r="E443" s="72"/>
      <c r="F443" s="78"/>
    </row>
    <row r="444" spans="1:6" x14ac:dyDescent="0.25">
      <c r="A444" s="8" t="s">
        <v>888</v>
      </c>
      <c r="B444" s="1" t="s">
        <v>889</v>
      </c>
      <c r="C444" s="1" t="s">
        <v>14</v>
      </c>
      <c r="D444" s="72"/>
      <c r="E444" s="72"/>
      <c r="F444" s="78"/>
    </row>
    <row r="445" spans="1:6" x14ac:dyDescent="0.25">
      <c r="A445" s="8" t="s">
        <v>890</v>
      </c>
      <c r="B445" s="1" t="s">
        <v>891</v>
      </c>
      <c r="C445" s="1" t="s">
        <v>7</v>
      </c>
      <c r="D445" s="72"/>
      <c r="E445" s="72"/>
      <c r="F445" s="78"/>
    </row>
    <row r="446" spans="1:6" x14ac:dyDescent="0.25">
      <c r="A446" s="8" t="s">
        <v>892</v>
      </c>
      <c r="B446" s="1" t="s">
        <v>893</v>
      </c>
      <c r="C446" s="1" t="s">
        <v>27</v>
      </c>
      <c r="D446" s="72"/>
      <c r="E446" s="72"/>
      <c r="F446" s="78"/>
    </row>
    <row r="447" spans="1:6" x14ac:dyDescent="0.25">
      <c r="A447" s="8" t="s">
        <v>894</v>
      </c>
      <c r="B447" s="1" t="s">
        <v>895</v>
      </c>
      <c r="C447" s="1" t="s">
        <v>27</v>
      </c>
      <c r="D447" s="72"/>
      <c r="E447" s="72"/>
      <c r="F447" s="78"/>
    </row>
    <row r="448" spans="1:6" x14ac:dyDescent="0.25">
      <c r="A448" s="8" t="s">
        <v>896</v>
      </c>
      <c r="B448" s="1" t="s">
        <v>897</v>
      </c>
      <c r="C448" s="1" t="s">
        <v>7</v>
      </c>
      <c r="D448" s="72"/>
      <c r="E448" s="72"/>
      <c r="F448" s="78"/>
    </row>
    <row r="449" spans="1:6" x14ac:dyDescent="0.25">
      <c r="A449" s="8" t="s">
        <v>898</v>
      </c>
      <c r="B449" s="1" t="s">
        <v>899</v>
      </c>
      <c r="C449" s="1" t="s">
        <v>27</v>
      </c>
      <c r="D449" s="72"/>
      <c r="E449" s="72"/>
      <c r="F449" s="78"/>
    </row>
    <row r="450" spans="1:6" x14ac:dyDescent="0.25">
      <c r="A450" s="8" t="s">
        <v>900</v>
      </c>
      <c r="B450" s="1" t="s">
        <v>901</v>
      </c>
      <c r="C450" s="1" t="s">
        <v>7</v>
      </c>
      <c r="D450" s="72"/>
      <c r="E450" s="72"/>
      <c r="F450" s="78"/>
    </row>
    <row r="451" spans="1:6" x14ac:dyDescent="0.25">
      <c r="A451" s="8" t="s">
        <v>902</v>
      </c>
      <c r="B451" s="1" t="s">
        <v>903</v>
      </c>
      <c r="C451" s="1" t="s">
        <v>27</v>
      </c>
      <c r="D451" s="72"/>
      <c r="E451" s="72"/>
      <c r="F451" s="78"/>
    </row>
    <row r="452" spans="1:6" x14ac:dyDescent="0.25">
      <c r="A452" s="8" t="s">
        <v>904</v>
      </c>
      <c r="B452" s="1" t="s">
        <v>905</v>
      </c>
      <c r="C452" s="1" t="s">
        <v>7</v>
      </c>
      <c r="D452" s="72"/>
      <c r="E452" s="72"/>
      <c r="F452" s="78"/>
    </row>
    <row r="453" spans="1:6" x14ac:dyDescent="0.25">
      <c r="A453" s="8" t="s">
        <v>906</v>
      </c>
      <c r="B453" s="1" t="s">
        <v>907</v>
      </c>
      <c r="C453" s="1" t="s">
        <v>27</v>
      </c>
      <c r="D453" s="72"/>
      <c r="E453" s="72"/>
      <c r="F453" s="78"/>
    </row>
    <row r="454" spans="1:6" x14ac:dyDescent="0.25">
      <c r="A454" s="8" t="s">
        <v>908</v>
      </c>
      <c r="B454" s="1" t="s">
        <v>909</v>
      </c>
      <c r="C454" s="1" t="s">
        <v>7</v>
      </c>
      <c r="D454" s="72"/>
      <c r="E454" s="72"/>
      <c r="F454" s="78"/>
    </row>
    <row r="455" spans="1:6" x14ac:dyDescent="0.25">
      <c r="A455" s="8" t="s">
        <v>910</v>
      </c>
      <c r="B455" s="1" t="s">
        <v>911</v>
      </c>
      <c r="C455" s="1" t="s">
        <v>7</v>
      </c>
      <c r="D455" s="72"/>
      <c r="E455" s="72"/>
      <c r="F455" s="78"/>
    </row>
    <row r="456" spans="1:6" x14ac:dyDescent="0.25">
      <c r="A456" s="8" t="s">
        <v>912</v>
      </c>
      <c r="B456" s="1" t="s">
        <v>913</v>
      </c>
      <c r="C456" s="1" t="s">
        <v>4</v>
      </c>
      <c r="D456" s="72"/>
      <c r="E456" s="72"/>
      <c r="F456" s="78"/>
    </row>
    <row r="457" spans="1:6" x14ac:dyDescent="0.25">
      <c r="A457" s="8" t="s">
        <v>914</v>
      </c>
      <c r="B457" s="1" t="s">
        <v>915</v>
      </c>
      <c r="C457" s="1" t="s">
        <v>7</v>
      </c>
      <c r="D457" s="72"/>
      <c r="E457" s="72"/>
      <c r="F457" s="78"/>
    </row>
    <row r="458" spans="1:6" x14ac:dyDescent="0.25">
      <c r="A458" s="8" t="s">
        <v>916</v>
      </c>
      <c r="B458" s="1" t="s">
        <v>917</v>
      </c>
      <c r="C458" s="1" t="s">
        <v>7</v>
      </c>
      <c r="D458" s="72"/>
      <c r="E458" s="72"/>
      <c r="F458" s="78"/>
    </row>
    <row r="459" spans="1:6" x14ac:dyDescent="0.25">
      <c r="A459" s="8" t="s">
        <v>918</v>
      </c>
      <c r="B459" s="1" t="s">
        <v>919</v>
      </c>
      <c r="C459" s="1" t="s">
        <v>7</v>
      </c>
      <c r="D459" s="72"/>
      <c r="E459" s="72"/>
      <c r="F459" s="78"/>
    </row>
    <row r="460" spans="1:6" x14ac:dyDescent="0.25">
      <c r="A460" s="8" t="s">
        <v>920</v>
      </c>
      <c r="B460" s="1" t="s">
        <v>921</v>
      </c>
      <c r="C460" s="1" t="s">
        <v>7</v>
      </c>
      <c r="D460" s="72"/>
      <c r="E460" s="72"/>
      <c r="F460" s="78"/>
    </row>
    <row r="461" spans="1:6" x14ac:dyDescent="0.25">
      <c r="A461" s="8" t="s">
        <v>922</v>
      </c>
      <c r="B461" s="1" t="s">
        <v>923</v>
      </c>
      <c r="C461" s="1" t="s">
        <v>7</v>
      </c>
      <c r="D461" s="72"/>
      <c r="E461" s="72"/>
      <c r="F461" s="78"/>
    </row>
    <row r="462" spans="1:6" x14ac:dyDescent="0.25">
      <c r="A462" s="8" t="s">
        <v>924</v>
      </c>
      <c r="B462" s="1" t="s">
        <v>925</v>
      </c>
      <c r="C462" s="1" t="s">
        <v>7</v>
      </c>
      <c r="D462" s="72"/>
      <c r="E462" s="72"/>
      <c r="F462" s="78"/>
    </row>
    <row r="463" spans="1:6" x14ac:dyDescent="0.25">
      <c r="A463" s="8" t="s">
        <v>926</v>
      </c>
      <c r="B463" s="1" t="s">
        <v>927</v>
      </c>
      <c r="C463" s="1" t="s">
        <v>7</v>
      </c>
      <c r="D463" s="72"/>
      <c r="E463" s="72"/>
      <c r="F463" s="78"/>
    </row>
    <row r="464" spans="1:6" x14ac:dyDescent="0.25">
      <c r="A464" s="8" t="s">
        <v>928</v>
      </c>
      <c r="B464" s="1" t="s">
        <v>929</v>
      </c>
      <c r="C464" s="1" t="s">
        <v>4</v>
      </c>
      <c r="D464" s="72"/>
      <c r="E464" s="72"/>
      <c r="F464" s="78"/>
    </row>
    <row r="465" spans="1:6" x14ac:dyDescent="0.25">
      <c r="A465" s="8" t="s">
        <v>930</v>
      </c>
      <c r="B465" s="1" t="s">
        <v>931</v>
      </c>
      <c r="C465" s="1" t="s">
        <v>7</v>
      </c>
      <c r="D465" s="72"/>
      <c r="E465" s="72"/>
      <c r="F465" s="78"/>
    </row>
    <row r="466" spans="1:6" x14ac:dyDescent="0.25">
      <c r="A466" s="8" t="s">
        <v>932</v>
      </c>
      <c r="B466" s="1" t="s">
        <v>933</v>
      </c>
      <c r="C466" s="1" t="s">
        <v>27</v>
      </c>
      <c r="D466" s="72"/>
      <c r="E466" s="72"/>
      <c r="F466" s="78"/>
    </row>
    <row r="467" spans="1:6" x14ac:dyDescent="0.25">
      <c r="A467" s="8" t="s">
        <v>934</v>
      </c>
      <c r="B467" s="1" t="s">
        <v>935</v>
      </c>
      <c r="C467" s="1" t="s">
        <v>7</v>
      </c>
      <c r="D467" s="72"/>
      <c r="E467" s="72"/>
      <c r="F467" s="78"/>
    </row>
    <row r="468" spans="1:6" x14ac:dyDescent="0.25">
      <c r="A468" s="8" t="s">
        <v>936</v>
      </c>
      <c r="B468" s="1" t="s">
        <v>937</v>
      </c>
      <c r="C468" s="1" t="s">
        <v>7</v>
      </c>
      <c r="D468" s="72"/>
      <c r="E468" s="72"/>
      <c r="F468" s="78"/>
    </row>
    <row r="469" spans="1:6" x14ac:dyDescent="0.25">
      <c r="A469" s="8" t="s">
        <v>938</v>
      </c>
      <c r="B469" s="1" t="s">
        <v>939</v>
      </c>
      <c r="C469" s="1" t="s">
        <v>7</v>
      </c>
      <c r="D469" s="72"/>
      <c r="E469" s="72"/>
      <c r="F469" s="78"/>
    </row>
    <row r="470" spans="1:6" x14ac:dyDescent="0.25">
      <c r="A470" s="8" t="s">
        <v>940</v>
      </c>
      <c r="B470" s="1" t="s">
        <v>941</v>
      </c>
      <c r="C470" s="1" t="s">
        <v>27</v>
      </c>
      <c r="D470" s="72"/>
      <c r="E470" s="72"/>
      <c r="F470" s="78"/>
    </row>
    <row r="471" spans="1:6" x14ac:dyDescent="0.25">
      <c r="A471" s="8" t="s">
        <v>942</v>
      </c>
      <c r="B471" s="1" t="s">
        <v>943</v>
      </c>
      <c r="C471" s="1" t="s">
        <v>27</v>
      </c>
      <c r="D471" s="72"/>
      <c r="E471" s="72"/>
      <c r="F471" s="78"/>
    </row>
    <row r="472" spans="1:6" x14ac:dyDescent="0.25">
      <c r="A472" s="8" t="s">
        <v>944</v>
      </c>
      <c r="B472" s="1" t="s">
        <v>945</v>
      </c>
      <c r="C472" s="1" t="s">
        <v>7</v>
      </c>
      <c r="D472" s="72"/>
      <c r="E472" s="72"/>
      <c r="F472" s="78"/>
    </row>
    <row r="473" spans="1:6" x14ac:dyDescent="0.25">
      <c r="A473" s="8" t="s">
        <v>946</v>
      </c>
      <c r="B473" s="1" t="s">
        <v>947</v>
      </c>
      <c r="C473" s="1" t="s">
        <v>7</v>
      </c>
      <c r="D473" s="72"/>
      <c r="E473" s="72"/>
      <c r="F473" s="78"/>
    </row>
    <row r="474" spans="1:6" x14ac:dyDescent="0.25">
      <c r="A474" s="8" t="s">
        <v>948</v>
      </c>
      <c r="B474" s="1" t="s">
        <v>949</v>
      </c>
      <c r="C474" s="1" t="s">
        <v>4</v>
      </c>
      <c r="D474" s="72"/>
      <c r="E474" s="72"/>
      <c r="F474" s="78"/>
    </row>
    <row r="475" spans="1:6" x14ac:dyDescent="0.25">
      <c r="A475" s="8" t="s">
        <v>950</v>
      </c>
      <c r="B475" s="1" t="s">
        <v>951</v>
      </c>
      <c r="C475" s="1" t="s">
        <v>7</v>
      </c>
      <c r="D475" s="72"/>
      <c r="E475" s="72"/>
      <c r="F475" s="78"/>
    </row>
    <row r="476" spans="1:6" x14ac:dyDescent="0.25">
      <c r="A476" s="8" t="s">
        <v>952</v>
      </c>
      <c r="B476" s="1" t="s">
        <v>953</v>
      </c>
      <c r="C476" s="1" t="s">
        <v>7</v>
      </c>
      <c r="D476" s="72"/>
      <c r="E476" s="72"/>
      <c r="F476" s="78"/>
    </row>
    <row r="477" spans="1:6" x14ac:dyDescent="0.25">
      <c r="A477" s="8" t="s">
        <v>954</v>
      </c>
      <c r="B477" s="1" t="s">
        <v>955</v>
      </c>
      <c r="C477" s="1" t="s">
        <v>7</v>
      </c>
      <c r="D477" s="72"/>
      <c r="E477" s="72"/>
      <c r="F477" s="78"/>
    </row>
    <row r="478" spans="1:6" x14ac:dyDescent="0.25">
      <c r="A478" s="8" t="s">
        <v>956</v>
      </c>
      <c r="B478" s="1" t="s">
        <v>957</v>
      </c>
      <c r="C478" s="1" t="s">
        <v>7</v>
      </c>
      <c r="D478" s="72"/>
      <c r="E478" s="72"/>
      <c r="F478" s="78"/>
    </row>
    <row r="479" spans="1:6" x14ac:dyDescent="0.25">
      <c r="A479" s="8" t="s">
        <v>958</v>
      </c>
      <c r="B479" s="1" t="s">
        <v>959</v>
      </c>
      <c r="C479" s="1" t="s">
        <v>7</v>
      </c>
      <c r="D479" s="72"/>
      <c r="E479" s="72"/>
      <c r="F479" s="78"/>
    </row>
    <row r="480" spans="1:6" x14ac:dyDescent="0.25">
      <c r="A480" s="8" t="s">
        <v>960</v>
      </c>
      <c r="B480" s="1" t="s">
        <v>961</v>
      </c>
      <c r="C480" s="1" t="s">
        <v>4</v>
      </c>
      <c r="D480" s="72"/>
      <c r="E480" s="72"/>
      <c r="F480" s="78"/>
    </row>
    <row r="481" spans="1:6" x14ac:dyDescent="0.25">
      <c r="A481" s="8" t="s">
        <v>962</v>
      </c>
      <c r="B481" s="1" t="s">
        <v>963</v>
      </c>
      <c r="C481" s="1" t="s">
        <v>14</v>
      </c>
      <c r="D481" s="72"/>
      <c r="E481" s="72"/>
      <c r="F481" s="78"/>
    </row>
    <row r="482" spans="1:6" x14ac:dyDescent="0.25">
      <c r="A482" s="8" t="s">
        <v>964</v>
      </c>
      <c r="B482" s="1" t="s">
        <v>965</v>
      </c>
      <c r="C482" s="1" t="s">
        <v>7</v>
      </c>
      <c r="D482" s="72"/>
      <c r="E482" s="72"/>
      <c r="F482" s="78"/>
    </row>
    <row r="483" spans="1:6" x14ac:dyDescent="0.25">
      <c r="A483" s="8" t="s">
        <v>966</v>
      </c>
      <c r="B483" s="1" t="s">
        <v>967</v>
      </c>
      <c r="C483" s="1" t="s">
        <v>4</v>
      </c>
      <c r="D483" s="72"/>
      <c r="E483" s="72"/>
      <c r="F483" s="78"/>
    </row>
    <row r="484" spans="1:6" ht="15.75" thickBot="1" x14ac:dyDescent="0.3">
      <c r="A484" s="10" t="s">
        <v>968</v>
      </c>
      <c r="B484" s="11" t="s">
        <v>969</v>
      </c>
      <c r="C484" s="11" t="s">
        <v>1</v>
      </c>
      <c r="D484" s="75"/>
      <c r="E484" s="75"/>
      <c r="F484" s="79"/>
    </row>
    <row r="485" spans="1:6" x14ac:dyDescent="0.25">
      <c r="A485" s="5" t="s">
        <v>970</v>
      </c>
      <c r="B485" s="6" t="s">
        <v>971</v>
      </c>
      <c r="C485" s="6" t="s">
        <v>1</v>
      </c>
      <c r="D485" s="76"/>
      <c r="E485" s="76"/>
      <c r="F485" s="77"/>
    </row>
    <row r="486" spans="1:6" x14ac:dyDescent="0.25">
      <c r="A486" s="8" t="s">
        <v>972</v>
      </c>
      <c r="B486" s="1" t="s">
        <v>973</v>
      </c>
      <c r="C486" s="1" t="s">
        <v>4</v>
      </c>
      <c r="D486" s="72"/>
      <c r="E486" s="72"/>
      <c r="F486" s="78"/>
    </row>
    <row r="487" spans="1:6" x14ac:dyDescent="0.25">
      <c r="A487" s="8" t="s">
        <v>974</v>
      </c>
      <c r="B487" s="1" t="s">
        <v>975</v>
      </c>
      <c r="C487" s="1" t="s">
        <v>7</v>
      </c>
      <c r="D487" s="72"/>
      <c r="E487" s="72"/>
      <c r="F487" s="78"/>
    </row>
    <row r="488" spans="1:6" x14ac:dyDescent="0.25">
      <c r="A488" s="8" t="s">
        <v>976</v>
      </c>
      <c r="B488" s="1" t="s">
        <v>977</v>
      </c>
      <c r="C488" s="1" t="s">
        <v>7</v>
      </c>
      <c r="D488" s="72"/>
      <c r="E488" s="72"/>
      <c r="F488" s="78"/>
    </row>
    <row r="489" spans="1:6" x14ac:dyDescent="0.25">
      <c r="A489" s="8" t="s">
        <v>978</v>
      </c>
      <c r="B489" s="1" t="s">
        <v>979</v>
      </c>
      <c r="C489" s="1" t="s">
        <v>7</v>
      </c>
      <c r="D489" s="72"/>
      <c r="E489" s="72"/>
      <c r="F489" s="78"/>
    </row>
    <row r="490" spans="1:6" x14ac:dyDescent="0.25">
      <c r="A490" s="8" t="s">
        <v>980</v>
      </c>
      <c r="B490" s="1" t="s">
        <v>981</v>
      </c>
      <c r="C490" s="1" t="s">
        <v>7</v>
      </c>
      <c r="D490" s="72"/>
      <c r="E490" s="72"/>
      <c r="F490" s="78"/>
    </row>
    <row r="491" spans="1:6" x14ac:dyDescent="0.25">
      <c r="A491" s="8" t="s">
        <v>982</v>
      </c>
      <c r="B491" s="1" t="s">
        <v>983</v>
      </c>
      <c r="C491" s="1" t="s">
        <v>14</v>
      </c>
      <c r="D491" s="72"/>
      <c r="E491" s="72"/>
      <c r="F491" s="78"/>
    </row>
    <row r="492" spans="1:6" x14ac:dyDescent="0.25">
      <c r="A492" s="8" t="s">
        <v>984</v>
      </c>
      <c r="B492" s="1" t="s">
        <v>985</v>
      </c>
      <c r="C492" s="1" t="s">
        <v>7</v>
      </c>
      <c r="D492" s="72"/>
      <c r="E492" s="72"/>
      <c r="F492" s="78"/>
    </row>
    <row r="493" spans="1:6" x14ac:dyDescent="0.25">
      <c r="A493" s="8" t="s">
        <v>986</v>
      </c>
      <c r="B493" s="1" t="s">
        <v>987</v>
      </c>
      <c r="C493" s="1" t="s">
        <v>27</v>
      </c>
      <c r="D493" s="72"/>
      <c r="E493" s="72"/>
      <c r="F493" s="78"/>
    </row>
    <row r="494" spans="1:6" x14ac:dyDescent="0.25">
      <c r="A494" s="8" t="s">
        <v>988</v>
      </c>
      <c r="B494" s="1" t="s">
        <v>989</v>
      </c>
      <c r="C494" s="1" t="s">
        <v>7</v>
      </c>
      <c r="D494" s="72"/>
      <c r="E494" s="72"/>
      <c r="F494" s="78"/>
    </row>
    <row r="495" spans="1:6" x14ac:dyDescent="0.25">
      <c r="A495" s="8" t="s">
        <v>990</v>
      </c>
      <c r="B495" s="1" t="s">
        <v>991</v>
      </c>
      <c r="C495" s="1" t="s">
        <v>7</v>
      </c>
      <c r="D495" s="72"/>
      <c r="E495" s="72"/>
      <c r="F495" s="78"/>
    </row>
    <row r="496" spans="1:6" x14ac:dyDescent="0.25">
      <c r="A496" s="8" t="s">
        <v>992</v>
      </c>
      <c r="B496" s="1" t="s">
        <v>993</v>
      </c>
      <c r="C496" s="1" t="s">
        <v>7</v>
      </c>
      <c r="D496" s="72"/>
      <c r="E496" s="72"/>
      <c r="F496" s="78"/>
    </row>
    <row r="497" spans="1:6" x14ac:dyDescent="0.25">
      <c r="A497" s="8" t="s">
        <v>994</v>
      </c>
      <c r="B497" s="1" t="s">
        <v>995</v>
      </c>
      <c r="C497" s="1" t="s">
        <v>7</v>
      </c>
      <c r="D497" s="72"/>
      <c r="E497" s="72"/>
      <c r="F497" s="78"/>
    </row>
    <row r="498" spans="1:6" x14ac:dyDescent="0.25">
      <c r="A498" s="8" t="s">
        <v>996</v>
      </c>
      <c r="B498" s="1" t="s">
        <v>997</v>
      </c>
      <c r="C498" s="1" t="s">
        <v>27</v>
      </c>
      <c r="D498" s="72"/>
      <c r="E498" s="72"/>
      <c r="F498" s="78"/>
    </row>
    <row r="499" spans="1:6" x14ac:dyDescent="0.25">
      <c r="A499" s="8" t="s">
        <v>998</v>
      </c>
      <c r="B499" s="1" t="s">
        <v>999</v>
      </c>
      <c r="C499" s="1" t="s">
        <v>7</v>
      </c>
      <c r="D499" s="72"/>
      <c r="E499" s="72"/>
      <c r="F499" s="78"/>
    </row>
    <row r="500" spans="1:6" x14ac:dyDescent="0.25">
      <c r="A500" s="8" t="s">
        <v>1000</v>
      </c>
      <c r="B500" s="1" t="s">
        <v>1001</v>
      </c>
      <c r="C500" s="1" t="s">
        <v>7</v>
      </c>
      <c r="D500" s="72"/>
      <c r="E500" s="72"/>
      <c r="F500" s="78"/>
    </row>
    <row r="501" spans="1:6" x14ac:dyDescent="0.25">
      <c r="A501" s="8" t="s">
        <v>1002</v>
      </c>
      <c r="B501" s="1" t="s">
        <v>1003</v>
      </c>
      <c r="C501" s="1" t="s">
        <v>7</v>
      </c>
      <c r="D501" s="72"/>
      <c r="E501" s="72"/>
      <c r="F501" s="78"/>
    </row>
    <row r="502" spans="1:6" x14ac:dyDescent="0.25">
      <c r="A502" s="8" t="s">
        <v>1004</v>
      </c>
      <c r="B502" s="1" t="s">
        <v>1005</v>
      </c>
      <c r="C502" s="1" t="s">
        <v>14</v>
      </c>
      <c r="D502" s="72"/>
      <c r="E502" s="72"/>
      <c r="F502" s="78"/>
    </row>
    <row r="503" spans="1:6" x14ac:dyDescent="0.25">
      <c r="A503" s="8" t="s">
        <v>1006</v>
      </c>
      <c r="B503" s="1" t="s">
        <v>1007</v>
      </c>
      <c r="C503" s="1" t="s">
        <v>4</v>
      </c>
      <c r="D503" s="72"/>
      <c r="E503" s="72"/>
      <c r="F503" s="78"/>
    </row>
    <row r="504" spans="1:6" x14ac:dyDescent="0.25">
      <c r="A504" s="8" t="s">
        <v>1008</v>
      </c>
      <c r="B504" s="1" t="s">
        <v>1009</v>
      </c>
      <c r="C504" s="1" t="s">
        <v>14</v>
      </c>
      <c r="D504" s="72"/>
      <c r="E504" s="72"/>
      <c r="F504" s="78"/>
    </row>
    <row r="505" spans="1:6" x14ac:dyDescent="0.25">
      <c r="A505" s="8" t="s">
        <v>1010</v>
      </c>
      <c r="B505" s="1" t="s">
        <v>1011</v>
      </c>
      <c r="C505" s="1" t="s">
        <v>27</v>
      </c>
      <c r="D505" s="72"/>
      <c r="E505" s="72"/>
      <c r="F505" s="78"/>
    </row>
    <row r="506" spans="1:6" x14ac:dyDescent="0.25">
      <c r="A506" s="8" t="s">
        <v>1012</v>
      </c>
      <c r="B506" s="1" t="s">
        <v>1013</v>
      </c>
      <c r="C506" s="1" t="s">
        <v>27</v>
      </c>
      <c r="D506" s="72"/>
      <c r="E506" s="72"/>
      <c r="F506" s="78"/>
    </row>
    <row r="507" spans="1:6" x14ac:dyDescent="0.25">
      <c r="A507" s="8" t="s">
        <v>1014</v>
      </c>
      <c r="B507" s="1" t="s">
        <v>1015</v>
      </c>
      <c r="C507" s="1" t="s">
        <v>7</v>
      </c>
      <c r="D507" s="72"/>
      <c r="E507" s="72"/>
      <c r="F507" s="78"/>
    </row>
    <row r="508" spans="1:6" x14ac:dyDescent="0.25">
      <c r="A508" s="8" t="s">
        <v>1016</v>
      </c>
      <c r="B508" s="1" t="s">
        <v>1017</v>
      </c>
      <c r="C508" s="1" t="s">
        <v>7</v>
      </c>
      <c r="D508" s="72"/>
      <c r="E508" s="72"/>
      <c r="F508" s="78"/>
    </row>
    <row r="509" spans="1:6" x14ac:dyDescent="0.25">
      <c r="A509" s="8" t="s">
        <v>1018</v>
      </c>
      <c r="B509" s="1" t="s">
        <v>1019</v>
      </c>
      <c r="C509" s="1" t="s">
        <v>7</v>
      </c>
      <c r="D509" s="72"/>
      <c r="E509" s="72"/>
      <c r="F509" s="78"/>
    </row>
    <row r="510" spans="1:6" x14ac:dyDescent="0.25">
      <c r="A510" s="8" t="s">
        <v>1020</v>
      </c>
      <c r="B510" s="1" t="s">
        <v>1021</v>
      </c>
      <c r="C510" s="1" t="s">
        <v>4</v>
      </c>
      <c r="D510" s="72"/>
      <c r="E510" s="72"/>
      <c r="F510" s="78"/>
    </row>
    <row r="511" spans="1:6" x14ac:dyDescent="0.25">
      <c r="A511" s="8" t="s">
        <v>1022</v>
      </c>
      <c r="B511" s="1" t="s">
        <v>1023</v>
      </c>
      <c r="C511" s="1" t="s">
        <v>27</v>
      </c>
      <c r="D511" s="72"/>
      <c r="E511" s="72"/>
      <c r="F511" s="78"/>
    </row>
    <row r="512" spans="1:6" x14ac:dyDescent="0.25">
      <c r="A512" s="8" t="s">
        <v>1024</v>
      </c>
      <c r="B512" s="1" t="s">
        <v>1025</v>
      </c>
      <c r="C512" s="1" t="s">
        <v>27</v>
      </c>
      <c r="D512" s="72"/>
      <c r="E512" s="72"/>
      <c r="F512" s="78"/>
    </row>
    <row r="513" spans="1:6" x14ac:dyDescent="0.25">
      <c r="A513" s="8" t="s">
        <v>1026</v>
      </c>
      <c r="B513" s="1" t="s">
        <v>1027</v>
      </c>
      <c r="C513" s="1" t="s">
        <v>7</v>
      </c>
      <c r="D513" s="72"/>
      <c r="E513" s="72"/>
      <c r="F513" s="78"/>
    </row>
    <row r="514" spans="1:6" x14ac:dyDescent="0.25">
      <c r="A514" s="8" t="s">
        <v>1028</v>
      </c>
      <c r="B514" s="1" t="s">
        <v>1029</v>
      </c>
      <c r="C514" s="1" t="s">
        <v>4</v>
      </c>
      <c r="D514" s="72"/>
      <c r="E514" s="72"/>
      <c r="F514" s="78"/>
    </row>
    <row r="515" spans="1:6" x14ac:dyDescent="0.25">
      <c r="A515" s="8" t="s">
        <v>1030</v>
      </c>
      <c r="B515" s="1" t="s">
        <v>1031</v>
      </c>
      <c r="C515" s="1" t="s">
        <v>7</v>
      </c>
      <c r="D515" s="72"/>
      <c r="E515" s="72"/>
      <c r="F515" s="78"/>
    </row>
    <row r="516" spans="1:6" x14ac:dyDescent="0.25">
      <c r="A516" s="8" t="s">
        <v>1032</v>
      </c>
      <c r="B516" s="1" t="s">
        <v>1033</v>
      </c>
      <c r="C516" s="1" t="s">
        <v>7</v>
      </c>
      <c r="D516" s="72"/>
      <c r="E516" s="72"/>
      <c r="F516" s="78"/>
    </row>
    <row r="517" spans="1:6" x14ac:dyDescent="0.25">
      <c r="A517" s="8" t="s">
        <v>1034</v>
      </c>
      <c r="B517" s="1" t="s">
        <v>1035</v>
      </c>
      <c r="C517" s="1" t="s">
        <v>7</v>
      </c>
      <c r="D517" s="72"/>
      <c r="E517" s="72"/>
      <c r="F517" s="78"/>
    </row>
    <row r="518" spans="1:6" x14ac:dyDescent="0.25">
      <c r="A518" s="8" t="s">
        <v>1036</v>
      </c>
      <c r="B518" s="1" t="s">
        <v>1037</v>
      </c>
      <c r="C518" s="1" t="s">
        <v>7</v>
      </c>
      <c r="D518" s="72"/>
      <c r="E518" s="72"/>
      <c r="F518" s="78"/>
    </row>
    <row r="519" spans="1:6" x14ac:dyDescent="0.25">
      <c r="A519" s="8" t="s">
        <v>1038</v>
      </c>
      <c r="B519" s="1" t="s">
        <v>1039</v>
      </c>
      <c r="C519" s="1" t="s">
        <v>14</v>
      </c>
      <c r="D519" s="72"/>
      <c r="E519" s="72"/>
      <c r="F519" s="78"/>
    </row>
    <row r="520" spans="1:6" x14ac:dyDescent="0.25">
      <c r="A520" s="8" t="s">
        <v>1040</v>
      </c>
      <c r="B520" s="1" t="s">
        <v>1041</v>
      </c>
      <c r="C520" s="1" t="s">
        <v>7</v>
      </c>
      <c r="D520" s="72"/>
      <c r="E520" s="72"/>
      <c r="F520" s="78"/>
    </row>
    <row r="521" spans="1:6" x14ac:dyDescent="0.25">
      <c r="A521" s="8" t="s">
        <v>1042</v>
      </c>
      <c r="B521" s="1" t="s">
        <v>1043</v>
      </c>
      <c r="C521" s="1" t="s">
        <v>7</v>
      </c>
      <c r="D521" s="72"/>
      <c r="E521" s="72"/>
      <c r="F521" s="78"/>
    </row>
    <row r="522" spans="1:6" x14ac:dyDescent="0.25">
      <c r="A522" s="8" t="s">
        <v>1044</v>
      </c>
      <c r="B522" s="1" t="s">
        <v>1045</v>
      </c>
      <c r="C522" s="1" t="s">
        <v>27</v>
      </c>
      <c r="D522" s="72"/>
      <c r="E522" s="72"/>
      <c r="F522" s="78"/>
    </row>
    <row r="523" spans="1:6" x14ac:dyDescent="0.25">
      <c r="A523" s="8" t="s">
        <v>1046</v>
      </c>
      <c r="B523" s="1" t="s">
        <v>1047</v>
      </c>
      <c r="C523" s="1" t="s">
        <v>7</v>
      </c>
      <c r="D523" s="72"/>
      <c r="E523" s="72"/>
      <c r="F523" s="78"/>
    </row>
    <row r="524" spans="1:6" x14ac:dyDescent="0.25">
      <c r="A524" s="8" t="s">
        <v>1048</v>
      </c>
      <c r="B524" s="1" t="s">
        <v>1049</v>
      </c>
      <c r="C524" s="1" t="s">
        <v>7</v>
      </c>
      <c r="D524" s="72"/>
      <c r="E524" s="72"/>
      <c r="F524" s="78"/>
    </row>
    <row r="525" spans="1:6" x14ac:dyDescent="0.25">
      <c r="A525" s="8" t="s">
        <v>1050</v>
      </c>
      <c r="B525" s="1" t="s">
        <v>1051</v>
      </c>
      <c r="C525" s="1" t="s">
        <v>7</v>
      </c>
      <c r="D525" s="72"/>
      <c r="E525" s="72"/>
      <c r="F525" s="78"/>
    </row>
    <row r="526" spans="1:6" x14ac:dyDescent="0.25">
      <c r="A526" s="8" t="s">
        <v>1052</v>
      </c>
      <c r="B526" s="1" t="s">
        <v>1053</v>
      </c>
      <c r="C526" s="1" t="s">
        <v>7</v>
      </c>
      <c r="D526" s="72"/>
      <c r="E526" s="72"/>
      <c r="F526" s="78"/>
    </row>
    <row r="527" spans="1:6" x14ac:dyDescent="0.25">
      <c r="A527" s="8" t="s">
        <v>1054</v>
      </c>
      <c r="B527" s="1" t="s">
        <v>1055</v>
      </c>
      <c r="C527" s="1" t="s">
        <v>7</v>
      </c>
      <c r="D527" s="72"/>
      <c r="E527" s="72"/>
      <c r="F527" s="78"/>
    </row>
    <row r="528" spans="1:6" x14ac:dyDescent="0.25">
      <c r="A528" s="8" t="s">
        <v>1056</v>
      </c>
      <c r="B528" s="1" t="s">
        <v>1057</v>
      </c>
      <c r="C528" s="1" t="s">
        <v>7</v>
      </c>
      <c r="D528" s="72"/>
      <c r="E528" s="72"/>
      <c r="F528" s="78"/>
    </row>
    <row r="529" spans="1:6" x14ac:dyDescent="0.25">
      <c r="A529" s="8" t="s">
        <v>1058</v>
      </c>
      <c r="B529" s="1" t="s">
        <v>1059</v>
      </c>
      <c r="C529" s="1" t="s">
        <v>7</v>
      </c>
      <c r="D529" s="72"/>
      <c r="E529" s="72"/>
      <c r="F529" s="78"/>
    </row>
    <row r="530" spans="1:6" x14ac:dyDescent="0.25">
      <c r="A530" s="8" t="s">
        <v>1060</v>
      </c>
      <c r="B530" s="1" t="s">
        <v>1061</v>
      </c>
      <c r="C530" s="1" t="s">
        <v>7</v>
      </c>
      <c r="D530" s="72"/>
      <c r="E530" s="72"/>
      <c r="F530" s="78"/>
    </row>
    <row r="531" spans="1:6" x14ac:dyDescent="0.25">
      <c r="A531" s="8" t="s">
        <v>1062</v>
      </c>
      <c r="B531" s="1" t="s">
        <v>1063</v>
      </c>
      <c r="C531" s="1" t="s">
        <v>27</v>
      </c>
      <c r="D531" s="72"/>
      <c r="E531" s="72"/>
      <c r="F531" s="78"/>
    </row>
    <row r="532" spans="1:6" x14ac:dyDescent="0.25">
      <c r="A532" s="8" t="s">
        <v>1064</v>
      </c>
      <c r="B532" s="1" t="s">
        <v>1065</v>
      </c>
      <c r="C532" s="1" t="s">
        <v>14</v>
      </c>
      <c r="D532" s="72"/>
      <c r="E532" s="72"/>
      <c r="F532" s="78"/>
    </row>
    <row r="533" spans="1:6" x14ac:dyDescent="0.25">
      <c r="A533" s="8" t="s">
        <v>1066</v>
      </c>
      <c r="B533" s="1" t="s">
        <v>1067</v>
      </c>
      <c r="C533" s="1" t="s">
        <v>7</v>
      </c>
      <c r="D533" s="72"/>
      <c r="E533" s="72"/>
      <c r="F533" s="78"/>
    </row>
    <row r="534" spans="1:6" x14ac:dyDescent="0.25">
      <c r="A534" s="8" t="s">
        <v>1068</v>
      </c>
      <c r="B534" s="1" t="s">
        <v>1069</v>
      </c>
      <c r="C534" s="1" t="s">
        <v>4</v>
      </c>
      <c r="D534" s="72"/>
      <c r="E534" s="72"/>
      <c r="F534" s="78"/>
    </row>
    <row r="535" spans="1:6" x14ac:dyDescent="0.25">
      <c r="A535" s="8" t="s">
        <v>1070</v>
      </c>
      <c r="B535" s="1" t="s">
        <v>1071</v>
      </c>
      <c r="C535" s="1" t="s">
        <v>4</v>
      </c>
      <c r="D535" s="72"/>
      <c r="E535" s="72"/>
      <c r="F535" s="78"/>
    </row>
    <row r="536" spans="1:6" x14ac:dyDescent="0.25">
      <c r="A536" s="8" t="s">
        <v>1072</v>
      </c>
      <c r="B536" s="1" t="s">
        <v>1073</v>
      </c>
      <c r="C536" s="1" t="s">
        <v>7</v>
      </c>
      <c r="D536" s="72"/>
      <c r="E536" s="72"/>
      <c r="F536" s="78"/>
    </row>
    <row r="537" spans="1:6" x14ac:dyDescent="0.25">
      <c r="A537" s="8" t="s">
        <v>1074</v>
      </c>
      <c r="B537" s="1" t="s">
        <v>1075</v>
      </c>
      <c r="C537" s="1" t="s">
        <v>7</v>
      </c>
      <c r="D537" s="72"/>
      <c r="E537" s="72"/>
      <c r="F537" s="78"/>
    </row>
    <row r="538" spans="1:6" x14ac:dyDescent="0.25">
      <c r="A538" s="8" t="s">
        <v>1076</v>
      </c>
      <c r="B538" s="1" t="s">
        <v>1077</v>
      </c>
      <c r="C538" s="1" t="s">
        <v>7</v>
      </c>
      <c r="D538" s="72"/>
      <c r="E538" s="72"/>
      <c r="F538" s="78"/>
    </row>
    <row r="539" spans="1:6" x14ac:dyDescent="0.25">
      <c r="A539" s="8" t="s">
        <v>1078</v>
      </c>
      <c r="B539" s="1" t="s">
        <v>1079</v>
      </c>
      <c r="C539" s="1" t="s">
        <v>7</v>
      </c>
      <c r="D539" s="72"/>
      <c r="E539" s="72"/>
      <c r="F539" s="78"/>
    </row>
    <row r="540" spans="1:6" x14ac:dyDescent="0.25">
      <c r="A540" s="8" t="s">
        <v>1080</v>
      </c>
      <c r="B540" s="1" t="s">
        <v>1081</v>
      </c>
      <c r="C540" s="1" t="s">
        <v>7</v>
      </c>
      <c r="D540" s="72"/>
      <c r="E540" s="72"/>
      <c r="F540" s="78"/>
    </row>
    <row r="541" spans="1:6" x14ac:dyDescent="0.25">
      <c r="A541" s="8" t="s">
        <v>1082</v>
      </c>
      <c r="B541" s="1" t="s">
        <v>1083</v>
      </c>
      <c r="C541" s="1" t="s">
        <v>7</v>
      </c>
      <c r="D541" s="72"/>
      <c r="E541" s="72"/>
      <c r="F541" s="78"/>
    </row>
    <row r="542" spans="1:6" x14ac:dyDescent="0.25">
      <c r="A542" s="8" t="s">
        <v>1084</v>
      </c>
      <c r="B542" s="1" t="s">
        <v>1085</v>
      </c>
      <c r="C542" s="1" t="s">
        <v>7</v>
      </c>
      <c r="D542" s="72"/>
      <c r="E542" s="72"/>
      <c r="F542" s="78"/>
    </row>
    <row r="543" spans="1:6" x14ac:dyDescent="0.25">
      <c r="A543" s="8" t="s">
        <v>1086</v>
      </c>
      <c r="B543" s="1" t="s">
        <v>1087</v>
      </c>
      <c r="C543" s="1" t="s">
        <v>7</v>
      </c>
      <c r="D543" s="72"/>
      <c r="E543" s="72"/>
      <c r="F543" s="78"/>
    </row>
    <row r="544" spans="1:6" x14ac:dyDescent="0.25">
      <c r="A544" s="8" t="s">
        <v>1088</v>
      </c>
      <c r="B544" s="1" t="s">
        <v>1089</v>
      </c>
      <c r="C544" s="1" t="s">
        <v>7</v>
      </c>
      <c r="D544" s="72"/>
      <c r="E544" s="72"/>
      <c r="F544" s="78"/>
    </row>
    <row r="545" spans="1:6" x14ac:dyDescent="0.25">
      <c r="A545" s="8" t="s">
        <v>1090</v>
      </c>
      <c r="B545" s="1" t="s">
        <v>1091</v>
      </c>
      <c r="C545" s="1" t="s">
        <v>7</v>
      </c>
      <c r="D545" s="72"/>
      <c r="E545" s="72"/>
      <c r="F545" s="78"/>
    </row>
    <row r="546" spans="1:6" x14ac:dyDescent="0.25">
      <c r="A546" s="8" t="s">
        <v>1092</v>
      </c>
      <c r="B546" s="1" t="s">
        <v>1093</v>
      </c>
      <c r="C546" s="1" t="s">
        <v>27</v>
      </c>
      <c r="D546" s="72"/>
      <c r="E546" s="72"/>
      <c r="F546" s="78"/>
    </row>
    <row r="547" spans="1:6" x14ac:dyDescent="0.25">
      <c r="A547" s="8" t="s">
        <v>1094</v>
      </c>
      <c r="B547" s="1" t="s">
        <v>1095</v>
      </c>
      <c r="C547" s="1" t="s">
        <v>14</v>
      </c>
      <c r="D547" s="72"/>
      <c r="E547" s="72"/>
      <c r="F547" s="78"/>
    </row>
    <row r="548" spans="1:6" x14ac:dyDescent="0.25">
      <c r="A548" s="8" t="s">
        <v>1096</v>
      </c>
      <c r="B548" s="1" t="s">
        <v>1097</v>
      </c>
      <c r="C548" s="1" t="s">
        <v>7</v>
      </c>
      <c r="D548" s="72"/>
      <c r="E548" s="72"/>
      <c r="F548" s="78"/>
    </row>
    <row r="549" spans="1:6" x14ac:dyDescent="0.25">
      <c r="A549" s="8" t="s">
        <v>1098</v>
      </c>
      <c r="B549" s="1" t="s">
        <v>1099</v>
      </c>
      <c r="C549" s="1" t="s">
        <v>14</v>
      </c>
      <c r="D549" s="72"/>
      <c r="E549" s="72"/>
      <c r="F549" s="78"/>
    </row>
    <row r="550" spans="1:6" x14ac:dyDescent="0.25">
      <c r="A550" s="8" t="s">
        <v>1100</v>
      </c>
      <c r="B550" s="1" t="s">
        <v>1101</v>
      </c>
      <c r="C550" s="1" t="s">
        <v>4</v>
      </c>
      <c r="D550" s="72"/>
      <c r="E550" s="72"/>
      <c r="F550" s="78"/>
    </row>
    <row r="551" spans="1:6" x14ac:dyDescent="0.25">
      <c r="A551" s="8" t="s">
        <v>1102</v>
      </c>
      <c r="B551" s="1" t="s">
        <v>1103</v>
      </c>
      <c r="C551" s="1" t="s">
        <v>7</v>
      </c>
      <c r="D551" s="72"/>
      <c r="E551" s="72"/>
      <c r="F551" s="78"/>
    </row>
    <row r="552" spans="1:6" x14ac:dyDescent="0.25">
      <c r="A552" s="8" t="s">
        <v>1104</v>
      </c>
      <c r="B552" s="1" t="s">
        <v>1105</v>
      </c>
      <c r="C552" s="1" t="s">
        <v>7</v>
      </c>
      <c r="D552" s="72"/>
      <c r="E552" s="72"/>
      <c r="F552" s="78"/>
    </row>
    <row r="553" spans="1:6" x14ac:dyDescent="0.25">
      <c r="A553" s="8" t="s">
        <v>1106</v>
      </c>
      <c r="B553" s="1" t="s">
        <v>1107</v>
      </c>
      <c r="C553" s="1" t="s">
        <v>7</v>
      </c>
      <c r="D553" s="72"/>
      <c r="E553" s="72"/>
      <c r="F553" s="78"/>
    </row>
    <row r="554" spans="1:6" x14ac:dyDescent="0.25">
      <c r="A554" s="8" t="s">
        <v>1108</v>
      </c>
      <c r="B554" s="1" t="s">
        <v>1109</v>
      </c>
      <c r="C554" s="1" t="s">
        <v>7</v>
      </c>
      <c r="D554" s="72"/>
      <c r="E554" s="72"/>
      <c r="F554" s="78"/>
    </row>
    <row r="555" spans="1:6" x14ac:dyDescent="0.25">
      <c r="A555" s="8" t="s">
        <v>1110</v>
      </c>
      <c r="B555" s="1" t="s">
        <v>1111</v>
      </c>
      <c r="C555" s="1" t="s">
        <v>7</v>
      </c>
      <c r="D555" s="72"/>
      <c r="E555" s="72"/>
      <c r="F555" s="78"/>
    </row>
    <row r="556" spans="1:6" x14ac:dyDescent="0.25">
      <c r="A556" s="8" t="s">
        <v>1112</v>
      </c>
      <c r="B556" s="1" t="s">
        <v>1113</v>
      </c>
      <c r="C556" s="1" t="s">
        <v>27</v>
      </c>
      <c r="D556" s="72"/>
      <c r="E556" s="72"/>
      <c r="F556" s="78"/>
    </row>
    <row r="557" spans="1:6" x14ac:dyDescent="0.25">
      <c r="A557" s="8" t="s">
        <v>1114</v>
      </c>
      <c r="B557" s="1" t="s">
        <v>1115</v>
      </c>
      <c r="C557" s="1" t="s">
        <v>27</v>
      </c>
      <c r="D557" s="72"/>
      <c r="E557" s="72"/>
      <c r="F557" s="78"/>
    </row>
    <row r="558" spans="1:6" x14ac:dyDescent="0.25">
      <c r="A558" s="8" t="s">
        <v>1116</v>
      </c>
      <c r="B558" s="1" t="s">
        <v>1117</v>
      </c>
      <c r="C558" s="1" t="s">
        <v>7</v>
      </c>
      <c r="D558" s="72"/>
      <c r="E558" s="72"/>
      <c r="F558" s="78"/>
    </row>
    <row r="559" spans="1:6" x14ac:dyDescent="0.25">
      <c r="A559" s="8" t="s">
        <v>1118</v>
      </c>
      <c r="B559" s="1" t="s">
        <v>1119</v>
      </c>
      <c r="C559" s="1" t="s">
        <v>7</v>
      </c>
      <c r="D559" s="72"/>
      <c r="E559" s="72"/>
      <c r="F559" s="78"/>
    </row>
    <row r="560" spans="1:6" x14ac:dyDescent="0.25">
      <c r="A560" s="8" t="s">
        <v>1120</v>
      </c>
      <c r="B560" s="1" t="s">
        <v>1121</v>
      </c>
      <c r="C560" s="1" t="s">
        <v>7</v>
      </c>
      <c r="D560" s="72"/>
      <c r="E560" s="72"/>
      <c r="F560" s="78"/>
    </row>
    <row r="561" spans="1:6" x14ac:dyDescent="0.25">
      <c r="A561" s="8" t="s">
        <v>1122</v>
      </c>
      <c r="B561" s="1" t="s">
        <v>1123</v>
      </c>
      <c r="C561" s="1" t="s">
        <v>7</v>
      </c>
      <c r="D561" s="72"/>
      <c r="E561" s="72"/>
      <c r="F561" s="78"/>
    </row>
    <row r="562" spans="1:6" x14ac:dyDescent="0.25">
      <c r="A562" s="8" t="s">
        <v>1124</v>
      </c>
      <c r="B562" s="1" t="s">
        <v>1125</v>
      </c>
      <c r="C562" s="1" t="s">
        <v>4</v>
      </c>
      <c r="D562" s="72"/>
      <c r="E562" s="72"/>
      <c r="F562" s="78"/>
    </row>
    <row r="563" spans="1:6" x14ac:dyDescent="0.25">
      <c r="A563" s="8" t="s">
        <v>1126</v>
      </c>
      <c r="B563" s="1" t="s">
        <v>1127</v>
      </c>
      <c r="C563" s="1" t="s">
        <v>7</v>
      </c>
      <c r="D563" s="72"/>
      <c r="E563" s="72"/>
      <c r="F563" s="78"/>
    </row>
    <row r="564" spans="1:6" x14ac:dyDescent="0.25">
      <c r="A564" s="8" t="s">
        <v>1128</v>
      </c>
      <c r="B564" s="1" t="s">
        <v>1129</v>
      </c>
      <c r="C564" s="1" t="s">
        <v>14</v>
      </c>
      <c r="D564" s="72"/>
      <c r="E564" s="72"/>
      <c r="F564" s="78"/>
    </row>
    <row r="565" spans="1:6" x14ac:dyDescent="0.25">
      <c r="A565" s="8" t="s">
        <v>1130</v>
      </c>
      <c r="B565" s="1" t="s">
        <v>1131</v>
      </c>
      <c r="C565" s="1" t="s">
        <v>4</v>
      </c>
      <c r="D565" s="72"/>
      <c r="E565" s="72"/>
      <c r="F565" s="78"/>
    </row>
    <row r="566" spans="1:6" x14ac:dyDescent="0.25">
      <c r="A566" s="8" t="s">
        <v>1132</v>
      </c>
      <c r="B566" s="1" t="s">
        <v>1133</v>
      </c>
      <c r="C566" s="1" t="s">
        <v>14</v>
      </c>
      <c r="D566" s="72"/>
      <c r="E566" s="72"/>
      <c r="F566" s="78"/>
    </row>
    <row r="567" spans="1:6" x14ac:dyDescent="0.25">
      <c r="A567" s="8" t="s">
        <v>1134</v>
      </c>
      <c r="B567" s="1" t="s">
        <v>1135</v>
      </c>
      <c r="C567" s="1" t="s">
        <v>7</v>
      </c>
      <c r="D567" s="72"/>
      <c r="E567" s="72"/>
      <c r="F567" s="78"/>
    </row>
    <row r="568" spans="1:6" x14ac:dyDescent="0.25">
      <c r="A568" s="8" t="s">
        <v>1136</v>
      </c>
      <c r="B568" s="1" t="s">
        <v>1137</v>
      </c>
      <c r="C568" s="1" t="s">
        <v>7</v>
      </c>
      <c r="D568" s="72"/>
      <c r="E568" s="72"/>
      <c r="F568" s="78"/>
    </row>
    <row r="569" spans="1:6" x14ac:dyDescent="0.25">
      <c r="A569" s="8" t="s">
        <v>1138</v>
      </c>
      <c r="B569" s="1" t="s">
        <v>1139</v>
      </c>
      <c r="C569" s="1" t="s">
        <v>7</v>
      </c>
      <c r="D569" s="72"/>
      <c r="E569" s="72"/>
      <c r="F569" s="78"/>
    </row>
    <row r="570" spans="1:6" x14ac:dyDescent="0.25">
      <c r="A570" s="8" t="s">
        <v>1140</v>
      </c>
      <c r="B570" s="1" t="s">
        <v>1141</v>
      </c>
      <c r="C570" s="1" t="s">
        <v>27</v>
      </c>
      <c r="D570" s="72"/>
      <c r="E570" s="72"/>
      <c r="F570" s="78"/>
    </row>
    <row r="571" spans="1:6" x14ac:dyDescent="0.25">
      <c r="A571" s="8" t="s">
        <v>1142</v>
      </c>
      <c r="B571" s="1" t="s">
        <v>1143</v>
      </c>
      <c r="C571" s="1" t="s">
        <v>7</v>
      </c>
      <c r="D571" s="72"/>
      <c r="E571" s="72"/>
      <c r="F571" s="78"/>
    </row>
    <row r="572" spans="1:6" x14ac:dyDescent="0.25">
      <c r="A572" s="8" t="s">
        <v>1144</v>
      </c>
      <c r="B572" s="1" t="s">
        <v>1145</v>
      </c>
      <c r="C572" s="1" t="s">
        <v>7</v>
      </c>
      <c r="D572" s="72"/>
      <c r="E572" s="72"/>
      <c r="F572" s="78"/>
    </row>
    <row r="573" spans="1:6" x14ac:dyDescent="0.25">
      <c r="A573" s="8" t="s">
        <v>1146</v>
      </c>
      <c r="B573" s="1" t="s">
        <v>1147</v>
      </c>
      <c r="C573" s="1" t="s">
        <v>4</v>
      </c>
      <c r="D573" s="72"/>
      <c r="E573" s="72"/>
      <c r="F573" s="78"/>
    </row>
    <row r="574" spans="1:6" x14ac:dyDescent="0.25">
      <c r="A574" s="8" t="s">
        <v>1148</v>
      </c>
      <c r="B574" s="1" t="s">
        <v>1149</v>
      </c>
      <c r="C574" s="1" t="s">
        <v>27</v>
      </c>
      <c r="D574" s="72"/>
      <c r="E574" s="72"/>
      <c r="F574" s="78"/>
    </row>
    <row r="575" spans="1:6" x14ac:dyDescent="0.25">
      <c r="A575" s="8" t="s">
        <v>1150</v>
      </c>
      <c r="B575" s="1" t="s">
        <v>1151</v>
      </c>
      <c r="C575" s="1" t="s">
        <v>27</v>
      </c>
      <c r="D575" s="72"/>
      <c r="E575" s="72"/>
      <c r="F575" s="78"/>
    </row>
    <row r="576" spans="1:6" x14ac:dyDescent="0.25">
      <c r="A576" s="8" t="s">
        <v>1152</v>
      </c>
      <c r="B576" s="1" t="s">
        <v>1153</v>
      </c>
      <c r="C576" s="1" t="s">
        <v>27</v>
      </c>
      <c r="D576" s="72"/>
      <c r="E576" s="72"/>
      <c r="F576" s="78"/>
    </row>
    <row r="577" spans="1:6" x14ac:dyDescent="0.25">
      <c r="A577" s="8" t="s">
        <v>1154</v>
      </c>
      <c r="B577" s="1" t="s">
        <v>1155</v>
      </c>
      <c r="C577" s="1" t="s">
        <v>27</v>
      </c>
      <c r="D577" s="72"/>
      <c r="E577" s="72"/>
      <c r="F577" s="78"/>
    </row>
    <row r="578" spans="1:6" x14ac:dyDescent="0.25">
      <c r="A578" s="8" t="s">
        <v>1156</v>
      </c>
      <c r="B578" s="1" t="s">
        <v>1157</v>
      </c>
      <c r="C578" s="1" t="s">
        <v>7</v>
      </c>
      <c r="D578" s="72"/>
      <c r="E578" s="72"/>
      <c r="F578" s="78"/>
    </row>
    <row r="579" spans="1:6" x14ac:dyDescent="0.25">
      <c r="A579" s="8" t="s">
        <v>1158</v>
      </c>
      <c r="B579" s="1" t="s">
        <v>1159</v>
      </c>
      <c r="C579" s="1" t="s">
        <v>27</v>
      </c>
      <c r="D579" s="72"/>
      <c r="E579" s="72"/>
      <c r="F579" s="78"/>
    </row>
    <row r="580" spans="1:6" x14ac:dyDescent="0.25">
      <c r="A580" s="8" t="s">
        <v>1160</v>
      </c>
      <c r="B580" s="1" t="s">
        <v>1161</v>
      </c>
      <c r="C580" s="1" t="s">
        <v>7</v>
      </c>
      <c r="D580" s="72"/>
      <c r="E580" s="72"/>
      <c r="F580" s="78"/>
    </row>
    <row r="581" spans="1:6" x14ac:dyDescent="0.25">
      <c r="A581" s="8" t="s">
        <v>1162</v>
      </c>
      <c r="B581" s="1" t="s">
        <v>1163</v>
      </c>
      <c r="C581" s="1" t="s">
        <v>7</v>
      </c>
      <c r="D581" s="72"/>
      <c r="E581" s="72"/>
      <c r="F581" s="78"/>
    </row>
    <row r="582" spans="1:6" x14ac:dyDescent="0.25">
      <c r="A582" s="8" t="s">
        <v>1164</v>
      </c>
      <c r="B582" s="1" t="s">
        <v>1165</v>
      </c>
      <c r="C582" s="1" t="s">
        <v>14</v>
      </c>
      <c r="D582" s="72"/>
      <c r="E582" s="72"/>
      <c r="F582" s="78"/>
    </row>
    <row r="583" spans="1:6" x14ac:dyDescent="0.25">
      <c r="A583" s="8" t="s">
        <v>1166</v>
      </c>
      <c r="B583" s="1" t="s">
        <v>1167</v>
      </c>
      <c r="C583" s="1" t="s">
        <v>7</v>
      </c>
      <c r="D583" s="72"/>
      <c r="E583" s="72"/>
      <c r="F583" s="78"/>
    </row>
    <row r="584" spans="1:6" x14ac:dyDescent="0.25">
      <c r="A584" s="8" t="s">
        <v>1168</v>
      </c>
      <c r="B584" s="1" t="s">
        <v>1169</v>
      </c>
      <c r="C584" s="1" t="s">
        <v>7</v>
      </c>
      <c r="D584" s="72"/>
      <c r="E584" s="72"/>
      <c r="F584" s="78"/>
    </row>
    <row r="585" spans="1:6" x14ac:dyDescent="0.25">
      <c r="A585" s="8" t="s">
        <v>1170</v>
      </c>
      <c r="B585" s="1" t="s">
        <v>1171</v>
      </c>
      <c r="C585" s="1" t="s">
        <v>7</v>
      </c>
      <c r="D585" s="72"/>
      <c r="E585" s="72"/>
      <c r="F585" s="78"/>
    </row>
    <row r="586" spans="1:6" x14ac:dyDescent="0.25">
      <c r="A586" s="8" t="s">
        <v>1172</v>
      </c>
      <c r="B586" s="1" t="s">
        <v>1173</v>
      </c>
      <c r="C586" s="1" t="s">
        <v>7</v>
      </c>
      <c r="D586" s="72"/>
      <c r="E586" s="72"/>
      <c r="F586" s="78"/>
    </row>
    <row r="587" spans="1:6" x14ac:dyDescent="0.25">
      <c r="A587" s="8" t="s">
        <v>1174</v>
      </c>
      <c r="B587" s="1" t="s">
        <v>1175</v>
      </c>
      <c r="C587" s="1" t="s">
        <v>7</v>
      </c>
      <c r="D587" s="72"/>
      <c r="E587" s="72"/>
      <c r="F587" s="78"/>
    </row>
    <row r="588" spans="1:6" x14ac:dyDescent="0.25">
      <c r="A588" s="8" t="s">
        <v>1176</v>
      </c>
      <c r="B588" s="1" t="s">
        <v>1177</v>
      </c>
      <c r="C588" s="1" t="s">
        <v>7</v>
      </c>
      <c r="D588" s="72"/>
      <c r="E588" s="72"/>
      <c r="F588" s="78"/>
    </row>
    <row r="589" spans="1:6" ht="15.75" thickBot="1" x14ac:dyDescent="0.3">
      <c r="A589" s="10" t="s">
        <v>1178</v>
      </c>
      <c r="B589" s="11" t="s">
        <v>1179</v>
      </c>
      <c r="C589" s="11" t="s">
        <v>1</v>
      </c>
      <c r="D589" s="75"/>
      <c r="E589" s="75"/>
      <c r="F589" s="79"/>
    </row>
  </sheetData>
  <autoFilter ref="A1:F1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1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2.140625" bestFit="1" customWidth="1"/>
    <col min="3" max="3" width="11.8554687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540</v>
      </c>
    </row>
    <row r="2" spans="1:8" x14ac:dyDescent="0.25">
      <c r="A2" s="5" t="s">
        <v>14574</v>
      </c>
      <c r="B2" s="6" t="s">
        <v>444</v>
      </c>
      <c r="C2" s="6" t="s">
        <v>27</v>
      </c>
      <c r="D2" s="6"/>
      <c r="E2" s="6"/>
      <c r="F2" s="7"/>
    </row>
    <row r="3" spans="1:8" x14ac:dyDescent="0.25">
      <c r="A3" s="8" t="s">
        <v>14574</v>
      </c>
      <c r="B3" s="1" t="s">
        <v>444</v>
      </c>
      <c r="C3" s="1" t="s">
        <v>9592</v>
      </c>
      <c r="D3" s="1"/>
      <c r="E3" s="1"/>
      <c r="F3" s="9"/>
    </row>
    <row r="4" spans="1:8" x14ac:dyDescent="0.25">
      <c r="A4" s="8" t="s">
        <v>14575</v>
      </c>
      <c r="B4" s="1" t="s">
        <v>654</v>
      </c>
      <c r="C4" s="1" t="s">
        <v>27</v>
      </c>
      <c r="D4" s="1"/>
      <c r="E4" s="1"/>
      <c r="F4" s="9"/>
    </row>
    <row r="5" spans="1:8" x14ac:dyDescent="0.25">
      <c r="A5" s="8" t="s">
        <v>14575</v>
      </c>
      <c r="B5" s="1" t="s">
        <v>654</v>
      </c>
      <c r="C5" s="1" t="s">
        <v>9592</v>
      </c>
      <c r="D5" s="1"/>
      <c r="E5" s="1"/>
      <c r="F5" s="9"/>
    </row>
    <row r="6" spans="1:8" x14ac:dyDescent="0.25">
      <c r="A6" s="8" t="s">
        <v>14576</v>
      </c>
      <c r="B6" s="1" t="s">
        <v>761</v>
      </c>
      <c r="C6" s="1" t="s">
        <v>27</v>
      </c>
      <c r="D6" s="1"/>
      <c r="E6" s="1"/>
      <c r="F6" s="9"/>
    </row>
    <row r="7" spans="1:8" x14ac:dyDescent="0.25">
      <c r="A7" s="8" t="s">
        <v>14576</v>
      </c>
      <c r="B7" s="1" t="s">
        <v>761</v>
      </c>
      <c r="C7" s="1" t="s">
        <v>9592</v>
      </c>
      <c r="D7" s="1"/>
      <c r="E7" s="1"/>
      <c r="F7" s="9"/>
    </row>
    <row r="8" spans="1:8" x14ac:dyDescent="0.25">
      <c r="A8" s="8" t="s">
        <v>14577</v>
      </c>
      <c r="B8" s="1" t="s">
        <v>11798</v>
      </c>
      <c r="C8" s="1" t="s">
        <v>27</v>
      </c>
      <c r="D8" s="1"/>
      <c r="E8" s="1"/>
      <c r="F8" s="9"/>
    </row>
    <row r="9" spans="1:8" x14ac:dyDescent="0.25">
      <c r="A9" s="8" t="s">
        <v>14577</v>
      </c>
      <c r="B9" s="1" t="s">
        <v>11798</v>
      </c>
      <c r="C9" s="1" t="s">
        <v>9592</v>
      </c>
      <c r="D9" s="1"/>
      <c r="E9" s="1"/>
      <c r="F9" s="9"/>
    </row>
    <row r="10" spans="1:8" x14ac:dyDescent="0.25">
      <c r="A10" s="8" t="s">
        <v>14578</v>
      </c>
      <c r="B10" s="1" t="s">
        <v>11885</v>
      </c>
      <c r="C10" s="1" t="s">
        <v>27</v>
      </c>
      <c r="D10" s="1"/>
      <c r="E10" s="1"/>
      <c r="F10" s="9"/>
    </row>
    <row r="11" spans="1:8" x14ac:dyDescent="0.25">
      <c r="A11" s="8" t="s">
        <v>14578</v>
      </c>
      <c r="B11" s="1" t="s">
        <v>11885</v>
      </c>
      <c r="C11" s="1" t="s">
        <v>9592</v>
      </c>
      <c r="D11" s="1"/>
      <c r="E11" s="1"/>
      <c r="F11" s="9"/>
    </row>
    <row r="12" spans="1:8" x14ac:dyDescent="0.25">
      <c r="A12" s="8" t="s">
        <v>14579</v>
      </c>
      <c r="B12" s="1" t="s">
        <v>2099</v>
      </c>
      <c r="C12" s="1" t="s">
        <v>27</v>
      </c>
      <c r="D12" s="1"/>
      <c r="E12" s="1"/>
      <c r="F12" s="9"/>
    </row>
    <row r="13" spans="1:8" x14ac:dyDescent="0.25">
      <c r="A13" s="8" t="s">
        <v>14579</v>
      </c>
      <c r="B13" s="1" t="s">
        <v>2099</v>
      </c>
      <c r="C13" s="1" t="s">
        <v>9592</v>
      </c>
      <c r="D13" s="1"/>
      <c r="E13" s="1"/>
      <c r="F13" s="9"/>
    </row>
    <row r="14" spans="1:8" x14ac:dyDescent="0.25">
      <c r="A14" s="8" t="s">
        <v>14580</v>
      </c>
      <c r="B14" s="1" t="s">
        <v>2295</v>
      </c>
      <c r="C14" s="1" t="s">
        <v>27</v>
      </c>
      <c r="D14" s="1"/>
      <c r="E14" s="1"/>
      <c r="F14" s="9"/>
    </row>
    <row r="15" spans="1:8" x14ac:dyDescent="0.25">
      <c r="A15" s="8" t="s">
        <v>14580</v>
      </c>
      <c r="B15" s="1" t="s">
        <v>2295</v>
      </c>
      <c r="C15" s="1" t="s">
        <v>9592</v>
      </c>
      <c r="D15" s="1"/>
      <c r="E15" s="1"/>
      <c r="F15" s="9"/>
    </row>
    <row r="16" spans="1:8" x14ac:dyDescent="0.25">
      <c r="A16" s="8" t="s">
        <v>14581</v>
      </c>
      <c r="B16" s="1" t="s">
        <v>2438</v>
      </c>
      <c r="C16" s="1" t="s">
        <v>27</v>
      </c>
      <c r="D16" s="1"/>
      <c r="E16" s="1"/>
      <c r="F16" s="9"/>
    </row>
    <row r="17" spans="1:6" x14ac:dyDescent="0.25">
      <c r="A17" s="8" t="s">
        <v>14581</v>
      </c>
      <c r="B17" s="1" t="s">
        <v>2438</v>
      </c>
      <c r="C17" s="1" t="s">
        <v>9592</v>
      </c>
      <c r="D17" s="1"/>
      <c r="E17" s="1"/>
      <c r="F17" s="9"/>
    </row>
    <row r="18" spans="1:6" x14ac:dyDescent="0.25">
      <c r="A18" s="8" t="s">
        <v>14582</v>
      </c>
      <c r="B18" s="1" t="s">
        <v>2660</v>
      </c>
      <c r="C18" s="1" t="s">
        <v>27</v>
      </c>
      <c r="D18" s="1"/>
      <c r="E18" s="1"/>
      <c r="F18" s="9"/>
    </row>
    <row r="19" spans="1:6" x14ac:dyDescent="0.25">
      <c r="A19" s="8" t="s">
        <v>14582</v>
      </c>
      <c r="B19" s="1" t="s">
        <v>2660</v>
      </c>
      <c r="C19" s="1" t="s">
        <v>9592</v>
      </c>
      <c r="D19" s="1"/>
      <c r="E19" s="1"/>
      <c r="F19" s="9"/>
    </row>
    <row r="20" spans="1:6" x14ac:dyDescent="0.25">
      <c r="A20" s="8" t="s">
        <v>14583</v>
      </c>
      <c r="B20" s="1" t="s">
        <v>2794</v>
      </c>
      <c r="C20" s="1" t="s">
        <v>27</v>
      </c>
      <c r="D20" s="1"/>
      <c r="E20" s="1"/>
      <c r="F20" s="9"/>
    </row>
    <row r="21" spans="1:6" x14ac:dyDescent="0.25">
      <c r="A21" s="8" t="s">
        <v>14583</v>
      </c>
      <c r="B21" s="1" t="s">
        <v>2794</v>
      </c>
      <c r="C21" s="1" t="s">
        <v>9592</v>
      </c>
      <c r="D21" s="1"/>
      <c r="E21" s="1"/>
      <c r="F21" s="9"/>
    </row>
    <row r="22" spans="1:6" x14ac:dyDescent="0.25">
      <c r="A22" s="8" t="s">
        <v>14584</v>
      </c>
      <c r="B22" s="1" t="s">
        <v>2994</v>
      </c>
      <c r="C22" s="1" t="s">
        <v>27</v>
      </c>
      <c r="D22" s="1"/>
      <c r="E22" s="1"/>
      <c r="F22" s="9"/>
    </row>
    <row r="23" spans="1:6" x14ac:dyDescent="0.25">
      <c r="A23" s="8" t="s">
        <v>14584</v>
      </c>
      <c r="B23" s="1" t="s">
        <v>2994</v>
      </c>
      <c r="C23" s="1" t="s">
        <v>9592</v>
      </c>
      <c r="D23" s="1"/>
      <c r="E23" s="1"/>
      <c r="F23" s="9"/>
    </row>
    <row r="24" spans="1:6" x14ac:dyDescent="0.25">
      <c r="A24" s="8" t="s">
        <v>14585</v>
      </c>
      <c r="B24" s="1" t="s">
        <v>3400</v>
      </c>
      <c r="C24" s="1" t="s">
        <v>27</v>
      </c>
      <c r="D24" s="1"/>
      <c r="E24" s="1"/>
      <c r="F24" s="9"/>
    </row>
    <row r="25" spans="1:6" x14ac:dyDescent="0.25">
      <c r="A25" s="8" t="s">
        <v>14585</v>
      </c>
      <c r="B25" s="1" t="s">
        <v>3400</v>
      </c>
      <c r="C25" s="1" t="s">
        <v>9592</v>
      </c>
      <c r="D25" s="1"/>
      <c r="E25" s="1"/>
      <c r="F25" s="9"/>
    </row>
    <row r="26" spans="1:6" x14ac:dyDescent="0.25">
      <c r="A26" s="8" t="s">
        <v>14586</v>
      </c>
      <c r="B26" s="1" t="s">
        <v>14587</v>
      </c>
      <c r="C26" s="1" t="s">
        <v>27</v>
      </c>
      <c r="D26" s="1"/>
      <c r="E26" s="1"/>
      <c r="F26" s="9"/>
    </row>
    <row r="27" spans="1:6" x14ac:dyDescent="0.25">
      <c r="A27" s="8" t="s">
        <v>14586</v>
      </c>
      <c r="B27" s="1" t="s">
        <v>14587</v>
      </c>
      <c r="C27" s="1" t="s">
        <v>9592</v>
      </c>
      <c r="D27" s="1"/>
      <c r="E27" s="1"/>
      <c r="F27" s="9"/>
    </row>
    <row r="28" spans="1:6" x14ac:dyDescent="0.25">
      <c r="A28" s="8" t="s">
        <v>14588</v>
      </c>
      <c r="B28" s="1" t="s">
        <v>13167</v>
      </c>
      <c r="C28" s="1" t="s">
        <v>27</v>
      </c>
      <c r="D28" s="1"/>
      <c r="E28" s="1"/>
      <c r="F28" s="9"/>
    </row>
    <row r="29" spans="1:6" x14ac:dyDescent="0.25">
      <c r="A29" s="8" t="s">
        <v>14588</v>
      </c>
      <c r="B29" s="1" t="s">
        <v>13167</v>
      </c>
      <c r="C29" s="1" t="s">
        <v>9592</v>
      </c>
      <c r="D29" s="1"/>
      <c r="E29" s="1"/>
      <c r="F29" s="9"/>
    </row>
    <row r="30" spans="1:6" x14ac:dyDescent="0.25">
      <c r="A30" s="8" t="s">
        <v>14589</v>
      </c>
      <c r="B30" s="1" t="s">
        <v>4035</v>
      </c>
      <c r="C30" s="1" t="s">
        <v>27</v>
      </c>
      <c r="D30" s="1"/>
      <c r="E30" s="1"/>
      <c r="F30" s="9"/>
    </row>
    <row r="31" spans="1:6" x14ac:dyDescent="0.25">
      <c r="A31" s="8" t="s">
        <v>14589</v>
      </c>
      <c r="B31" s="1" t="s">
        <v>4035</v>
      </c>
      <c r="C31" s="1" t="s">
        <v>9592</v>
      </c>
      <c r="D31" s="1"/>
      <c r="E31" s="1"/>
      <c r="F31" s="9"/>
    </row>
    <row r="32" spans="1:6" x14ac:dyDescent="0.25">
      <c r="A32" s="8" t="s">
        <v>14590</v>
      </c>
      <c r="B32" s="1" t="s">
        <v>5914</v>
      </c>
      <c r="C32" s="1" t="s">
        <v>27</v>
      </c>
      <c r="D32" s="1"/>
      <c r="E32" s="1"/>
      <c r="F32" s="9"/>
    </row>
    <row r="33" spans="1:6" x14ac:dyDescent="0.25">
      <c r="A33" s="8" t="s">
        <v>14590</v>
      </c>
      <c r="B33" s="1" t="s">
        <v>5914</v>
      </c>
      <c r="C33" s="1" t="s">
        <v>9592</v>
      </c>
      <c r="D33" s="1"/>
      <c r="E33" s="1"/>
      <c r="F33" s="9"/>
    </row>
    <row r="34" spans="1:6" x14ac:dyDescent="0.25">
      <c r="A34" s="8" t="s">
        <v>14591</v>
      </c>
      <c r="B34" s="1" t="s">
        <v>14592</v>
      </c>
      <c r="C34" s="1" t="s">
        <v>27</v>
      </c>
      <c r="D34" s="1"/>
      <c r="E34" s="1"/>
      <c r="F34" s="9"/>
    </row>
    <row r="35" spans="1:6" x14ac:dyDescent="0.25">
      <c r="A35" s="8" t="s">
        <v>14591</v>
      </c>
      <c r="B35" s="1" t="s">
        <v>14592</v>
      </c>
      <c r="C35" s="1" t="s">
        <v>9592</v>
      </c>
      <c r="D35" s="1"/>
      <c r="E35" s="1"/>
      <c r="F35" s="9"/>
    </row>
    <row r="36" spans="1:6" x14ac:dyDescent="0.25">
      <c r="A36" s="8" t="s">
        <v>14593</v>
      </c>
      <c r="B36" s="1" t="s">
        <v>12977</v>
      </c>
      <c r="C36" s="1" t="s">
        <v>27</v>
      </c>
      <c r="D36" s="1"/>
      <c r="E36" s="1"/>
      <c r="F36" s="9"/>
    </row>
    <row r="37" spans="1:6" x14ac:dyDescent="0.25">
      <c r="A37" s="8" t="s">
        <v>14593</v>
      </c>
      <c r="B37" s="1" t="s">
        <v>12977</v>
      </c>
      <c r="C37" s="1" t="s">
        <v>9592</v>
      </c>
      <c r="D37" s="1"/>
      <c r="E37" s="1"/>
      <c r="F37" s="9"/>
    </row>
    <row r="38" spans="1:6" x14ac:dyDescent="0.25">
      <c r="A38" s="8" t="s">
        <v>14594</v>
      </c>
      <c r="B38" s="1" t="s">
        <v>4953</v>
      </c>
      <c r="C38" s="1" t="s">
        <v>27</v>
      </c>
      <c r="D38" s="1"/>
      <c r="E38" s="1"/>
      <c r="F38" s="9"/>
    </row>
    <row r="39" spans="1:6" x14ac:dyDescent="0.25">
      <c r="A39" s="8" t="s">
        <v>14594</v>
      </c>
      <c r="B39" s="1" t="s">
        <v>4953</v>
      </c>
      <c r="C39" s="1" t="s">
        <v>9592</v>
      </c>
      <c r="D39" s="1"/>
      <c r="E39" s="1"/>
      <c r="F39" s="9"/>
    </row>
    <row r="40" spans="1:6" x14ac:dyDescent="0.25">
      <c r="A40" s="8" t="s">
        <v>14595</v>
      </c>
      <c r="B40" s="1" t="s">
        <v>14596</v>
      </c>
      <c r="C40" s="1" t="s">
        <v>27</v>
      </c>
      <c r="D40" s="1"/>
      <c r="E40" s="1"/>
      <c r="F40" s="9"/>
    </row>
    <row r="41" spans="1:6" x14ac:dyDescent="0.25">
      <c r="A41" s="8" t="s">
        <v>14595</v>
      </c>
      <c r="B41" s="1" t="s">
        <v>14596</v>
      </c>
      <c r="C41" s="1" t="s">
        <v>9592</v>
      </c>
      <c r="D41" s="1"/>
      <c r="E41" s="1"/>
      <c r="F41" s="9"/>
    </row>
    <row r="42" spans="1:6" x14ac:dyDescent="0.25">
      <c r="A42" s="8" t="s">
        <v>14597</v>
      </c>
      <c r="B42" s="1" t="s">
        <v>13112</v>
      </c>
      <c r="C42" s="1" t="s">
        <v>27</v>
      </c>
      <c r="D42" s="1"/>
      <c r="E42" s="1"/>
      <c r="F42" s="9"/>
    </row>
    <row r="43" spans="1:6" x14ac:dyDescent="0.25">
      <c r="A43" s="8" t="s">
        <v>14597</v>
      </c>
      <c r="B43" s="1" t="s">
        <v>13112</v>
      </c>
      <c r="C43" s="1" t="s">
        <v>9592</v>
      </c>
      <c r="D43" s="1"/>
      <c r="E43" s="1"/>
      <c r="F43" s="9"/>
    </row>
    <row r="44" spans="1:6" x14ac:dyDescent="0.25">
      <c r="A44" s="8" t="s">
        <v>14598</v>
      </c>
      <c r="B44" s="1" t="s">
        <v>14599</v>
      </c>
      <c r="C44" s="1" t="s">
        <v>27</v>
      </c>
      <c r="D44" s="1"/>
      <c r="E44" s="1"/>
      <c r="F44" s="9"/>
    </row>
    <row r="45" spans="1:6" x14ac:dyDescent="0.25">
      <c r="A45" s="8" t="s">
        <v>14598</v>
      </c>
      <c r="B45" s="1" t="s">
        <v>14599</v>
      </c>
      <c r="C45" s="1" t="s">
        <v>9592</v>
      </c>
      <c r="D45" s="1"/>
      <c r="E45" s="1"/>
      <c r="F45" s="9"/>
    </row>
    <row r="46" spans="1:6" x14ac:dyDescent="0.25">
      <c r="A46" s="8" t="s">
        <v>14600</v>
      </c>
      <c r="B46" s="1" t="s">
        <v>7321</v>
      </c>
      <c r="C46" s="1" t="s">
        <v>27</v>
      </c>
      <c r="D46" s="1"/>
      <c r="E46" s="1"/>
      <c r="F46" s="9"/>
    </row>
    <row r="47" spans="1:6" x14ac:dyDescent="0.25">
      <c r="A47" s="8" t="s">
        <v>14600</v>
      </c>
      <c r="B47" s="1" t="s">
        <v>7321</v>
      </c>
      <c r="C47" s="1" t="s">
        <v>9592</v>
      </c>
      <c r="D47" s="1"/>
      <c r="E47" s="1"/>
      <c r="F47" s="9"/>
    </row>
    <row r="48" spans="1:6" x14ac:dyDescent="0.25">
      <c r="A48" s="8" t="s">
        <v>14601</v>
      </c>
      <c r="B48" s="1" t="s">
        <v>13187</v>
      </c>
      <c r="C48" s="1" t="s">
        <v>27</v>
      </c>
      <c r="D48" s="1"/>
      <c r="E48" s="1"/>
      <c r="F48" s="9"/>
    </row>
    <row r="49" spans="1:6" x14ac:dyDescent="0.25">
      <c r="A49" s="8" t="s">
        <v>14601</v>
      </c>
      <c r="B49" s="1" t="s">
        <v>13187</v>
      </c>
      <c r="C49" s="1" t="s">
        <v>9592</v>
      </c>
      <c r="D49" s="1"/>
      <c r="E49" s="1"/>
      <c r="F49" s="9"/>
    </row>
    <row r="50" spans="1:6" x14ac:dyDescent="0.25">
      <c r="A50" s="8" t="s">
        <v>14602</v>
      </c>
      <c r="B50" s="1" t="s">
        <v>14603</v>
      </c>
      <c r="C50" s="1" t="s">
        <v>27</v>
      </c>
      <c r="D50" s="1"/>
      <c r="E50" s="1"/>
      <c r="F50" s="9"/>
    </row>
    <row r="51" spans="1:6" x14ac:dyDescent="0.25">
      <c r="A51" s="8" t="s">
        <v>14602</v>
      </c>
      <c r="B51" s="1" t="s">
        <v>14603</v>
      </c>
      <c r="C51" s="1" t="s">
        <v>9592</v>
      </c>
      <c r="D51" s="1"/>
      <c r="E51" s="1"/>
      <c r="F51" s="9"/>
    </row>
    <row r="52" spans="1:6" x14ac:dyDescent="0.25">
      <c r="A52" s="8" t="s">
        <v>14604</v>
      </c>
      <c r="B52" s="1" t="s">
        <v>14605</v>
      </c>
      <c r="C52" s="1" t="s">
        <v>27</v>
      </c>
      <c r="D52" s="1"/>
      <c r="E52" s="1"/>
      <c r="F52" s="9"/>
    </row>
    <row r="53" spans="1:6" x14ac:dyDescent="0.25">
      <c r="A53" s="8" t="s">
        <v>14604</v>
      </c>
      <c r="B53" s="1" t="s">
        <v>14605</v>
      </c>
      <c r="C53" s="1" t="s">
        <v>9592</v>
      </c>
      <c r="D53" s="1"/>
      <c r="E53" s="1"/>
      <c r="F53" s="9"/>
    </row>
    <row r="54" spans="1:6" x14ac:dyDescent="0.25">
      <c r="A54" s="8" t="s">
        <v>14606</v>
      </c>
      <c r="B54" s="1" t="s">
        <v>7432</v>
      </c>
      <c r="C54" s="1" t="s">
        <v>27</v>
      </c>
      <c r="D54" s="1"/>
      <c r="E54" s="1"/>
      <c r="F54" s="9"/>
    </row>
    <row r="55" spans="1:6" x14ac:dyDescent="0.25">
      <c r="A55" s="8" t="s">
        <v>14606</v>
      </c>
      <c r="B55" s="1" t="s">
        <v>7432</v>
      </c>
      <c r="C55" s="1" t="s">
        <v>9592</v>
      </c>
      <c r="D55" s="1"/>
      <c r="E55" s="1"/>
      <c r="F55" s="9"/>
    </row>
    <row r="56" spans="1:6" x14ac:dyDescent="0.25">
      <c r="A56" s="8" t="s">
        <v>14607</v>
      </c>
      <c r="B56" s="1" t="s">
        <v>7438</v>
      </c>
      <c r="C56" s="1" t="s">
        <v>27</v>
      </c>
      <c r="D56" s="1"/>
      <c r="E56" s="1"/>
      <c r="F56" s="9"/>
    </row>
    <row r="57" spans="1:6" x14ac:dyDescent="0.25">
      <c r="A57" s="8" t="s">
        <v>14607</v>
      </c>
      <c r="B57" s="1" t="s">
        <v>7438</v>
      </c>
      <c r="C57" s="1" t="s">
        <v>9592</v>
      </c>
      <c r="D57" s="1"/>
      <c r="E57" s="1"/>
      <c r="F57" s="9"/>
    </row>
    <row r="58" spans="1:6" x14ac:dyDescent="0.25">
      <c r="A58" s="8" t="s">
        <v>14608</v>
      </c>
      <c r="B58" s="1" t="s">
        <v>7442</v>
      </c>
      <c r="C58" s="1" t="s">
        <v>27</v>
      </c>
      <c r="D58" s="1"/>
      <c r="E58" s="1"/>
      <c r="F58" s="9"/>
    </row>
    <row r="59" spans="1:6" x14ac:dyDescent="0.25">
      <c r="A59" s="8" t="s">
        <v>14608</v>
      </c>
      <c r="B59" s="1" t="s">
        <v>7442</v>
      </c>
      <c r="C59" s="1" t="s">
        <v>9592</v>
      </c>
      <c r="D59" s="1"/>
      <c r="E59" s="1"/>
      <c r="F59" s="9"/>
    </row>
    <row r="60" spans="1:6" x14ac:dyDescent="0.25">
      <c r="A60" s="8" t="s">
        <v>14609</v>
      </c>
      <c r="B60" s="1" t="s">
        <v>7526</v>
      </c>
      <c r="C60" s="1" t="s">
        <v>27</v>
      </c>
      <c r="D60" s="1"/>
      <c r="E60" s="1"/>
      <c r="F60" s="9"/>
    </row>
    <row r="61" spans="1:6" x14ac:dyDescent="0.25">
      <c r="A61" s="8" t="s">
        <v>14609</v>
      </c>
      <c r="B61" s="1" t="s">
        <v>7526</v>
      </c>
      <c r="C61" s="1" t="s">
        <v>9592</v>
      </c>
      <c r="D61" s="1"/>
      <c r="E61" s="1"/>
      <c r="F61" s="9"/>
    </row>
    <row r="62" spans="1:6" x14ac:dyDescent="0.25">
      <c r="A62" s="8" t="s">
        <v>14610</v>
      </c>
      <c r="B62" s="1" t="s">
        <v>14611</v>
      </c>
      <c r="C62" s="1" t="s">
        <v>27</v>
      </c>
      <c r="D62" s="1"/>
      <c r="E62" s="1"/>
      <c r="F62" s="9"/>
    </row>
    <row r="63" spans="1:6" x14ac:dyDescent="0.25">
      <c r="A63" s="8" t="s">
        <v>14610</v>
      </c>
      <c r="B63" s="1" t="s">
        <v>14611</v>
      </c>
      <c r="C63" s="1" t="s">
        <v>9592</v>
      </c>
      <c r="D63" s="1"/>
      <c r="E63" s="1"/>
      <c r="F63" s="9"/>
    </row>
    <row r="64" spans="1:6" x14ac:dyDescent="0.25">
      <c r="A64" s="8" t="s">
        <v>14612</v>
      </c>
      <c r="B64" s="1" t="s">
        <v>90</v>
      </c>
      <c r="C64" s="1" t="s">
        <v>27</v>
      </c>
      <c r="D64" s="1"/>
      <c r="E64" s="1"/>
      <c r="F64" s="9"/>
    </row>
    <row r="65" spans="1:6" x14ac:dyDescent="0.25">
      <c r="A65" s="8" t="s">
        <v>14612</v>
      </c>
      <c r="B65" s="1" t="s">
        <v>90</v>
      </c>
      <c r="C65" s="1" t="s">
        <v>9592</v>
      </c>
      <c r="D65" s="1"/>
      <c r="E65" s="1"/>
      <c r="F65" s="9"/>
    </row>
    <row r="66" spans="1:6" x14ac:dyDescent="0.25">
      <c r="A66" s="8" t="s">
        <v>14613</v>
      </c>
      <c r="B66" s="1" t="s">
        <v>168</v>
      </c>
      <c r="C66" s="1" t="s">
        <v>27</v>
      </c>
      <c r="D66" s="1"/>
      <c r="E66" s="1"/>
      <c r="F66" s="9"/>
    </row>
    <row r="67" spans="1:6" x14ac:dyDescent="0.25">
      <c r="A67" s="8" t="s">
        <v>14613</v>
      </c>
      <c r="B67" s="1" t="s">
        <v>168</v>
      </c>
      <c r="C67" s="1" t="s">
        <v>9592</v>
      </c>
      <c r="D67" s="1"/>
      <c r="E67" s="1"/>
      <c r="F67" s="9"/>
    </row>
    <row r="68" spans="1:6" x14ac:dyDescent="0.25">
      <c r="A68" s="8" t="s">
        <v>14614</v>
      </c>
      <c r="B68" s="1" t="s">
        <v>757</v>
      </c>
      <c r="C68" s="1" t="s">
        <v>27</v>
      </c>
      <c r="D68" s="1"/>
      <c r="E68" s="1"/>
      <c r="F68" s="9"/>
    </row>
    <row r="69" spans="1:6" x14ac:dyDescent="0.25">
      <c r="A69" s="8" t="s">
        <v>14614</v>
      </c>
      <c r="B69" s="1" t="s">
        <v>757</v>
      </c>
      <c r="C69" s="1" t="s">
        <v>9592</v>
      </c>
      <c r="D69" s="1"/>
      <c r="E69" s="1"/>
      <c r="F69" s="9"/>
    </row>
    <row r="70" spans="1:6" x14ac:dyDescent="0.25">
      <c r="A70" s="8" t="s">
        <v>14615</v>
      </c>
      <c r="B70" s="1" t="s">
        <v>14398</v>
      </c>
      <c r="C70" s="1" t="s">
        <v>27</v>
      </c>
      <c r="D70" s="1"/>
      <c r="E70" s="1"/>
      <c r="F70" s="9"/>
    </row>
    <row r="71" spans="1:6" x14ac:dyDescent="0.25">
      <c r="A71" s="8" t="s">
        <v>14615</v>
      </c>
      <c r="B71" s="1" t="s">
        <v>14398</v>
      </c>
      <c r="C71" s="1" t="s">
        <v>9592</v>
      </c>
      <c r="D71" s="1"/>
      <c r="E71" s="1"/>
      <c r="F71" s="9"/>
    </row>
    <row r="72" spans="1:6" x14ac:dyDescent="0.25">
      <c r="A72" s="8" t="s">
        <v>14616</v>
      </c>
      <c r="B72" s="1" t="s">
        <v>11649</v>
      </c>
      <c r="C72" s="1" t="s">
        <v>27</v>
      </c>
      <c r="D72" s="1"/>
      <c r="E72" s="1"/>
      <c r="F72" s="9"/>
    </row>
    <row r="73" spans="1:6" x14ac:dyDescent="0.25">
      <c r="A73" s="8" t="s">
        <v>14616</v>
      </c>
      <c r="B73" s="1" t="s">
        <v>11649</v>
      </c>
      <c r="C73" s="1" t="s">
        <v>9592</v>
      </c>
      <c r="D73" s="1"/>
      <c r="E73" s="1"/>
      <c r="F73" s="9"/>
    </row>
    <row r="74" spans="1:6" x14ac:dyDescent="0.25">
      <c r="A74" s="8" t="s">
        <v>14617</v>
      </c>
      <c r="B74" s="1" t="s">
        <v>332</v>
      </c>
      <c r="C74" s="1" t="s">
        <v>27</v>
      </c>
      <c r="D74" s="1"/>
      <c r="E74" s="1"/>
      <c r="F74" s="9"/>
    </row>
    <row r="75" spans="1:6" x14ac:dyDescent="0.25">
      <c r="A75" s="8" t="s">
        <v>14617</v>
      </c>
      <c r="B75" s="1" t="s">
        <v>332</v>
      </c>
      <c r="C75" s="1" t="s">
        <v>9592</v>
      </c>
      <c r="D75" s="1"/>
      <c r="E75" s="1"/>
      <c r="F75" s="9"/>
    </row>
    <row r="76" spans="1:6" x14ac:dyDescent="0.25">
      <c r="A76" s="8" t="s">
        <v>14618</v>
      </c>
      <c r="B76" s="1" t="s">
        <v>496</v>
      </c>
      <c r="C76" s="1" t="s">
        <v>27</v>
      </c>
      <c r="D76" s="1"/>
      <c r="E76" s="1"/>
      <c r="F76" s="9"/>
    </row>
    <row r="77" spans="1:6" x14ac:dyDescent="0.25">
      <c r="A77" s="8" t="s">
        <v>14618</v>
      </c>
      <c r="B77" s="1" t="s">
        <v>496</v>
      </c>
      <c r="C77" s="1" t="s">
        <v>9592</v>
      </c>
      <c r="D77" s="1"/>
      <c r="E77" s="1"/>
      <c r="F77" s="9"/>
    </row>
    <row r="78" spans="1:6" x14ac:dyDescent="0.25">
      <c r="A78" s="8" t="s">
        <v>14619</v>
      </c>
      <c r="B78" s="1" t="s">
        <v>572</v>
      </c>
      <c r="C78" s="1" t="s">
        <v>27</v>
      </c>
      <c r="D78" s="1"/>
      <c r="E78" s="1"/>
      <c r="F78" s="9"/>
    </row>
    <row r="79" spans="1:6" x14ac:dyDescent="0.25">
      <c r="A79" s="8" t="s">
        <v>14619</v>
      </c>
      <c r="B79" s="1" t="s">
        <v>572</v>
      </c>
      <c r="C79" s="1" t="s">
        <v>9592</v>
      </c>
      <c r="D79" s="1"/>
      <c r="E79" s="1"/>
      <c r="F79" s="9"/>
    </row>
    <row r="80" spans="1:6" x14ac:dyDescent="0.25">
      <c r="A80" s="8" t="s">
        <v>14620</v>
      </c>
      <c r="B80" s="1" t="s">
        <v>835</v>
      </c>
      <c r="C80" s="1" t="s">
        <v>27</v>
      </c>
      <c r="D80" s="1"/>
      <c r="E80" s="1"/>
      <c r="F80" s="9"/>
    </row>
    <row r="81" spans="1:6" x14ac:dyDescent="0.25">
      <c r="A81" s="8" t="s">
        <v>14620</v>
      </c>
      <c r="B81" s="1" t="s">
        <v>835</v>
      </c>
      <c r="C81" s="1" t="s">
        <v>9592</v>
      </c>
      <c r="D81" s="1"/>
      <c r="E81" s="1"/>
      <c r="F81" s="9"/>
    </row>
    <row r="82" spans="1:6" x14ac:dyDescent="0.25">
      <c r="A82" s="8" t="s">
        <v>14621</v>
      </c>
      <c r="B82" s="1" t="s">
        <v>13121</v>
      </c>
      <c r="C82" s="1" t="s">
        <v>27</v>
      </c>
      <c r="D82" s="1"/>
      <c r="E82" s="1"/>
      <c r="F82" s="9"/>
    </row>
    <row r="83" spans="1:6" x14ac:dyDescent="0.25">
      <c r="A83" s="8" t="s">
        <v>14621</v>
      </c>
      <c r="B83" s="1" t="s">
        <v>13121</v>
      </c>
      <c r="C83" s="1" t="s">
        <v>9592</v>
      </c>
      <c r="D83" s="1"/>
      <c r="E83" s="1"/>
      <c r="F83" s="9"/>
    </row>
    <row r="84" spans="1:6" x14ac:dyDescent="0.25">
      <c r="A84" s="8" t="s">
        <v>14622</v>
      </c>
      <c r="B84" s="1" t="s">
        <v>14623</v>
      </c>
      <c r="C84" s="1" t="s">
        <v>27</v>
      </c>
      <c r="D84" s="1"/>
      <c r="E84" s="1"/>
      <c r="F84" s="9"/>
    </row>
    <row r="85" spans="1:6" x14ac:dyDescent="0.25">
      <c r="A85" s="8" t="s">
        <v>14622</v>
      </c>
      <c r="B85" s="1" t="s">
        <v>14623</v>
      </c>
      <c r="C85" s="1" t="s">
        <v>9592</v>
      </c>
      <c r="D85" s="1"/>
      <c r="E85" s="1"/>
      <c r="F85" s="9"/>
    </row>
    <row r="86" spans="1:6" x14ac:dyDescent="0.25">
      <c r="A86" s="8" t="s">
        <v>14624</v>
      </c>
      <c r="B86" s="1" t="s">
        <v>1069</v>
      </c>
      <c r="C86" s="1" t="s">
        <v>27</v>
      </c>
      <c r="D86" s="1"/>
      <c r="E86" s="1"/>
      <c r="F86" s="9"/>
    </row>
    <row r="87" spans="1:6" x14ac:dyDescent="0.25">
      <c r="A87" s="8" t="s">
        <v>14624</v>
      </c>
      <c r="B87" s="1" t="s">
        <v>1069</v>
      </c>
      <c r="C87" s="1" t="s">
        <v>9592</v>
      </c>
      <c r="D87" s="1"/>
      <c r="E87" s="1"/>
      <c r="F87" s="9"/>
    </row>
    <row r="88" spans="1:6" x14ac:dyDescent="0.25">
      <c r="A88" s="8" t="s">
        <v>14625</v>
      </c>
      <c r="B88" s="1" t="s">
        <v>11832</v>
      </c>
      <c r="C88" s="1" t="s">
        <v>27</v>
      </c>
      <c r="D88" s="1"/>
      <c r="E88" s="1"/>
      <c r="F88" s="9"/>
    </row>
    <row r="89" spans="1:6" x14ac:dyDescent="0.25">
      <c r="A89" s="8" t="s">
        <v>14625</v>
      </c>
      <c r="B89" s="1" t="s">
        <v>11832</v>
      </c>
      <c r="C89" s="1" t="s">
        <v>9592</v>
      </c>
      <c r="D89" s="1"/>
      <c r="E89" s="1"/>
      <c r="F89" s="9"/>
    </row>
    <row r="90" spans="1:6" x14ac:dyDescent="0.25">
      <c r="A90" s="8" t="s">
        <v>14626</v>
      </c>
      <c r="B90" s="1" t="s">
        <v>14627</v>
      </c>
      <c r="C90" s="1" t="s">
        <v>27</v>
      </c>
      <c r="D90" s="1"/>
      <c r="E90" s="1"/>
      <c r="F90" s="9"/>
    </row>
    <row r="91" spans="1:6" x14ac:dyDescent="0.25">
      <c r="A91" s="8" t="s">
        <v>14626</v>
      </c>
      <c r="B91" s="1" t="s">
        <v>14627</v>
      </c>
      <c r="C91" s="1" t="s">
        <v>9592</v>
      </c>
      <c r="D91" s="1"/>
      <c r="E91" s="1"/>
      <c r="F91" s="9"/>
    </row>
    <row r="92" spans="1:6" x14ac:dyDescent="0.25">
      <c r="A92" s="8" t="s">
        <v>14628</v>
      </c>
      <c r="B92" s="1" t="s">
        <v>6668</v>
      </c>
      <c r="C92" s="1" t="s">
        <v>27</v>
      </c>
      <c r="D92" s="1"/>
      <c r="E92" s="1"/>
      <c r="F92" s="9"/>
    </row>
    <row r="93" spans="1:6" x14ac:dyDescent="0.25">
      <c r="A93" s="8" t="s">
        <v>14628</v>
      </c>
      <c r="B93" s="1" t="s">
        <v>6668</v>
      </c>
      <c r="C93" s="1" t="s">
        <v>9592</v>
      </c>
      <c r="D93" s="1"/>
      <c r="E93" s="1"/>
      <c r="F93" s="9"/>
    </row>
    <row r="94" spans="1:6" x14ac:dyDescent="0.25">
      <c r="A94" s="8" t="s">
        <v>14629</v>
      </c>
      <c r="B94" s="1" t="s">
        <v>466</v>
      </c>
      <c r="C94" s="1" t="s">
        <v>27</v>
      </c>
      <c r="D94" s="1"/>
      <c r="E94" s="1"/>
      <c r="F94" s="9"/>
    </row>
    <row r="95" spans="1:6" x14ac:dyDescent="0.25">
      <c r="A95" s="8" t="s">
        <v>14629</v>
      </c>
      <c r="B95" s="1" t="s">
        <v>466</v>
      </c>
      <c r="C95" s="1" t="s">
        <v>9592</v>
      </c>
      <c r="D95" s="1"/>
      <c r="E95" s="1"/>
      <c r="F95" s="9"/>
    </row>
    <row r="96" spans="1:6" x14ac:dyDescent="0.25">
      <c r="A96" s="8" t="s">
        <v>14630</v>
      </c>
      <c r="B96" s="1" t="s">
        <v>488</v>
      </c>
      <c r="C96" s="1" t="s">
        <v>27</v>
      </c>
      <c r="D96" s="1"/>
      <c r="E96" s="1"/>
      <c r="F96" s="9"/>
    </row>
    <row r="97" spans="1:6" x14ac:dyDescent="0.25">
      <c r="A97" s="8" t="s">
        <v>14630</v>
      </c>
      <c r="B97" s="1" t="s">
        <v>488</v>
      </c>
      <c r="C97" s="1" t="s">
        <v>9592</v>
      </c>
      <c r="D97" s="1"/>
      <c r="E97" s="1"/>
      <c r="F97" s="9"/>
    </row>
    <row r="98" spans="1:6" x14ac:dyDescent="0.25">
      <c r="A98" s="8" t="s">
        <v>14631</v>
      </c>
      <c r="B98" s="1" t="s">
        <v>785</v>
      </c>
      <c r="C98" s="1" t="s">
        <v>27</v>
      </c>
      <c r="D98" s="1"/>
      <c r="E98" s="1"/>
      <c r="F98" s="9"/>
    </row>
    <row r="99" spans="1:6" x14ac:dyDescent="0.25">
      <c r="A99" s="8" t="s">
        <v>14631</v>
      </c>
      <c r="B99" s="1" t="s">
        <v>785</v>
      </c>
      <c r="C99" s="1" t="s">
        <v>9592</v>
      </c>
      <c r="D99" s="1"/>
      <c r="E99" s="1"/>
      <c r="F99" s="9"/>
    </row>
    <row r="100" spans="1:6" x14ac:dyDescent="0.25">
      <c r="A100" s="8" t="s">
        <v>14632</v>
      </c>
      <c r="B100" s="1" t="s">
        <v>13554</v>
      </c>
      <c r="C100" s="1" t="s">
        <v>27</v>
      </c>
      <c r="D100" s="1"/>
      <c r="E100" s="1"/>
      <c r="F100" s="9"/>
    </row>
    <row r="101" spans="1:6" x14ac:dyDescent="0.25">
      <c r="A101" s="8" t="s">
        <v>14632</v>
      </c>
      <c r="B101" s="1" t="s">
        <v>13554</v>
      </c>
      <c r="C101" s="1" t="s">
        <v>9592</v>
      </c>
      <c r="D101" s="1"/>
      <c r="E101" s="1"/>
      <c r="F101" s="9"/>
    </row>
    <row r="102" spans="1:6" x14ac:dyDescent="0.25">
      <c r="A102" s="8" t="s">
        <v>14633</v>
      </c>
      <c r="B102" s="1" t="s">
        <v>1021</v>
      </c>
      <c r="C102" s="1" t="s">
        <v>27</v>
      </c>
      <c r="D102" s="1"/>
      <c r="E102" s="1"/>
      <c r="F102" s="9"/>
    </row>
    <row r="103" spans="1:6" x14ac:dyDescent="0.25">
      <c r="A103" s="8" t="s">
        <v>14633</v>
      </c>
      <c r="B103" s="1" t="s">
        <v>1021</v>
      </c>
      <c r="C103" s="1" t="s">
        <v>9592</v>
      </c>
      <c r="D103" s="1"/>
      <c r="E103" s="1"/>
      <c r="F103" s="9"/>
    </row>
    <row r="104" spans="1:6" x14ac:dyDescent="0.25">
      <c r="A104" s="8" t="s">
        <v>14634</v>
      </c>
      <c r="B104" s="1" t="s">
        <v>4695</v>
      </c>
      <c r="C104" s="1" t="s">
        <v>27</v>
      </c>
      <c r="D104" s="1"/>
      <c r="E104" s="1"/>
      <c r="F104" s="9"/>
    </row>
    <row r="105" spans="1:6" x14ac:dyDescent="0.25">
      <c r="A105" s="8" t="s">
        <v>14634</v>
      </c>
      <c r="B105" s="1" t="s">
        <v>4695</v>
      </c>
      <c r="C105" s="1" t="s">
        <v>9592</v>
      </c>
      <c r="D105" s="1"/>
      <c r="E105" s="1"/>
      <c r="F105" s="9"/>
    </row>
    <row r="106" spans="1:6" x14ac:dyDescent="0.25">
      <c r="A106" s="8" t="s">
        <v>14635</v>
      </c>
      <c r="B106" s="1" t="s">
        <v>2051</v>
      </c>
      <c r="C106" s="1" t="s">
        <v>27</v>
      </c>
      <c r="D106" s="1"/>
      <c r="E106" s="1"/>
      <c r="F106" s="9"/>
    </row>
    <row r="107" spans="1:6" x14ac:dyDescent="0.25">
      <c r="A107" s="8" t="s">
        <v>14635</v>
      </c>
      <c r="B107" s="1" t="s">
        <v>2051</v>
      </c>
      <c r="C107" s="1" t="s">
        <v>9592</v>
      </c>
      <c r="D107" s="1"/>
      <c r="E107" s="1"/>
      <c r="F107" s="9"/>
    </row>
    <row r="108" spans="1:6" x14ac:dyDescent="0.25">
      <c r="A108" s="8" t="s">
        <v>14636</v>
      </c>
      <c r="B108" s="1" t="s">
        <v>2836</v>
      </c>
      <c r="C108" s="1" t="s">
        <v>27</v>
      </c>
      <c r="D108" s="1"/>
      <c r="E108" s="1"/>
      <c r="F108" s="9"/>
    </row>
    <row r="109" spans="1:6" x14ac:dyDescent="0.25">
      <c r="A109" s="8" t="s">
        <v>14636</v>
      </c>
      <c r="B109" s="1" t="s">
        <v>2836</v>
      </c>
      <c r="C109" s="1" t="s">
        <v>9592</v>
      </c>
      <c r="D109" s="1"/>
      <c r="E109" s="1"/>
      <c r="F109" s="9"/>
    </row>
    <row r="110" spans="1:6" x14ac:dyDescent="0.25">
      <c r="A110" s="8" t="s">
        <v>14637</v>
      </c>
      <c r="B110" s="1" t="s">
        <v>14638</v>
      </c>
      <c r="C110" s="1" t="s">
        <v>27</v>
      </c>
      <c r="D110" s="1"/>
      <c r="E110" s="1"/>
      <c r="F110" s="9"/>
    </row>
    <row r="111" spans="1:6" x14ac:dyDescent="0.25">
      <c r="A111" s="8" t="s">
        <v>14637</v>
      </c>
      <c r="B111" s="1" t="s">
        <v>14638</v>
      </c>
      <c r="C111" s="1" t="s">
        <v>9592</v>
      </c>
      <c r="D111" s="1"/>
      <c r="E111" s="1"/>
      <c r="F111" s="9"/>
    </row>
    <row r="112" spans="1:6" x14ac:dyDescent="0.25">
      <c r="A112" s="8" t="s">
        <v>14639</v>
      </c>
      <c r="B112" s="1" t="s">
        <v>11665</v>
      </c>
      <c r="C112" s="1" t="s">
        <v>7</v>
      </c>
      <c r="D112" s="1"/>
      <c r="E112" s="1"/>
      <c r="F112" s="9"/>
    </row>
    <row r="113" spans="1:6" x14ac:dyDescent="0.25">
      <c r="A113" s="8" t="s">
        <v>14639</v>
      </c>
      <c r="B113" s="1" t="s">
        <v>11665</v>
      </c>
      <c r="C113" s="1" t="s">
        <v>9592</v>
      </c>
      <c r="D113" s="1"/>
      <c r="E113" s="1"/>
      <c r="F113" s="9"/>
    </row>
    <row r="114" spans="1:6" x14ac:dyDescent="0.25">
      <c r="A114" s="8" t="s">
        <v>14640</v>
      </c>
      <c r="B114" s="1" t="s">
        <v>11669</v>
      </c>
      <c r="C114" s="1" t="s">
        <v>7</v>
      </c>
      <c r="D114" s="1"/>
      <c r="E114" s="1"/>
      <c r="F114" s="9"/>
    </row>
    <row r="115" spans="1:6" x14ac:dyDescent="0.25">
      <c r="A115" s="8" t="s">
        <v>14640</v>
      </c>
      <c r="B115" s="1" t="s">
        <v>11669</v>
      </c>
      <c r="C115" s="1" t="s">
        <v>9592</v>
      </c>
      <c r="D115" s="1"/>
      <c r="E115" s="1"/>
      <c r="F115" s="9"/>
    </row>
    <row r="116" spans="1:6" x14ac:dyDescent="0.25">
      <c r="A116" s="8" t="s">
        <v>14641</v>
      </c>
      <c r="B116" s="1" t="s">
        <v>11738</v>
      </c>
      <c r="C116" s="1" t="s">
        <v>7</v>
      </c>
      <c r="D116" s="1"/>
      <c r="E116" s="1"/>
      <c r="F116" s="9"/>
    </row>
    <row r="117" spans="1:6" x14ac:dyDescent="0.25">
      <c r="A117" s="8" t="s">
        <v>14641</v>
      </c>
      <c r="B117" s="1" t="s">
        <v>11738</v>
      </c>
      <c r="C117" s="1" t="s">
        <v>9592</v>
      </c>
      <c r="D117" s="1"/>
      <c r="E117" s="1"/>
      <c r="F117" s="9"/>
    </row>
    <row r="118" spans="1:6" x14ac:dyDescent="0.25">
      <c r="A118" s="8" t="s">
        <v>14642</v>
      </c>
      <c r="B118" s="1" t="s">
        <v>11742</v>
      </c>
      <c r="C118" s="1" t="s">
        <v>7</v>
      </c>
      <c r="D118" s="1"/>
      <c r="E118" s="1"/>
      <c r="F118" s="9"/>
    </row>
    <row r="119" spans="1:6" x14ac:dyDescent="0.25">
      <c r="A119" s="8" t="s">
        <v>14642</v>
      </c>
      <c r="B119" s="1" t="s">
        <v>11742</v>
      </c>
      <c r="C119" s="1" t="s">
        <v>9592</v>
      </c>
      <c r="D119" s="1"/>
      <c r="E119" s="1"/>
      <c r="F119" s="9"/>
    </row>
    <row r="120" spans="1:6" x14ac:dyDescent="0.25">
      <c r="A120" s="8" t="s">
        <v>14643</v>
      </c>
      <c r="B120" s="1" t="s">
        <v>11357</v>
      </c>
      <c r="C120" s="1" t="s">
        <v>7</v>
      </c>
      <c r="D120" s="1"/>
      <c r="E120" s="1"/>
      <c r="F120" s="9"/>
    </row>
    <row r="121" spans="1:6" x14ac:dyDescent="0.25">
      <c r="A121" s="8" t="s">
        <v>14643</v>
      </c>
      <c r="B121" s="1" t="s">
        <v>11357</v>
      </c>
      <c r="C121" s="1" t="s">
        <v>9592</v>
      </c>
      <c r="D121" s="1"/>
      <c r="E121" s="1"/>
      <c r="F121" s="9"/>
    </row>
    <row r="122" spans="1:6" x14ac:dyDescent="0.25">
      <c r="A122" s="8" t="s">
        <v>14644</v>
      </c>
      <c r="B122" s="1" t="s">
        <v>11365</v>
      </c>
      <c r="C122" s="1" t="s">
        <v>7</v>
      </c>
      <c r="D122" s="1"/>
      <c r="E122" s="1"/>
      <c r="F122" s="9"/>
    </row>
    <row r="123" spans="1:6" x14ac:dyDescent="0.25">
      <c r="A123" s="8" t="s">
        <v>14644</v>
      </c>
      <c r="B123" s="1" t="s">
        <v>11365</v>
      </c>
      <c r="C123" s="1" t="s">
        <v>9592</v>
      </c>
      <c r="D123" s="1"/>
      <c r="E123" s="1"/>
      <c r="F123" s="9"/>
    </row>
    <row r="124" spans="1:6" x14ac:dyDescent="0.25">
      <c r="A124" s="8" t="s">
        <v>14645</v>
      </c>
      <c r="B124" s="1" t="s">
        <v>14646</v>
      </c>
      <c r="C124" s="1" t="s">
        <v>7</v>
      </c>
      <c r="D124" s="1"/>
      <c r="E124" s="1"/>
      <c r="F124" s="9"/>
    </row>
    <row r="125" spans="1:6" x14ac:dyDescent="0.25">
      <c r="A125" s="8" t="s">
        <v>14645</v>
      </c>
      <c r="B125" s="1" t="s">
        <v>14646</v>
      </c>
      <c r="C125" s="1" t="s">
        <v>9592</v>
      </c>
      <c r="D125" s="1"/>
      <c r="E125" s="1"/>
      <c r="F125" s="9"/>
    </row>
    <row r="126" spans="1:6" x14ac:dyDescent="0.25">
      <c r="A126" s="8" t="s">
        <v>14647</v>
      </c>
      <c r="B126" s="1" t="s">
        <v>4756</v>
      </c>
      <c r="C126" s="1" t="s">
        <v>7</v>
      </c>
      <c r="D126" s="1"/>
      <c r="E126" s="1"/>
      <c r="F126" s="9"/>
    </row>
    <row r="127" spans="1:6" x14ac:dyDescent="0.25">
      <c r="A127" s="8" t="s">
        <v>14647</v>
      </c>
      <c r="B127" s="1" t="s">
        <v>4756</v>
      </c>
      <c r="C127" s="1" t="s">
        <v>9592</v>
      </c>
      <c r="D127" s="1"/>
      <c r="E127" s="1"/>
      <c r="F127" s="9"/>
    </row>
    <row r="128" spans="1:6" x14ac:dyDescent="0.25">
      <c r="A128" s="8" t="s">
        <v>14648</v>
      </c>
      <c r="B128" s="1" t="s">
        <v>5715</v>
      </c>
      <c r="C128" s="1" t="s">
        <v>7</v>
      </c>
      <c r="D128" s="1"/>
      <c r="E128" s="1"/>
      <c r="F128" s="9"/>
    </row>
    <row r="129" spans="1:6" x14ac:dyDescent="0.25">
      <c r="A129" s="8" t="s">
        <v>14648</v>
      </c>
      <c r="B129" s="1" t="s">
        <v>5715</v>
      </c>
      <c r="C129" s="1" t="s">
        <v>9592</v>
      </c>
      <c r="D129" s="1"/>
      <c r="E129" s="1"/>
      <c r="F129" s="9"/>
    </row>
    <row r="130" spans="1:6" x14ac:dyDescent="0.25">
      <c r="A130" s="8" t="s">
        <v>14649</v>
      </c>
      <c r="B130" s="1" t="s">
        <v>96</v>
      </c>
      <c r="C130" s="1" t="s">
        <v>7</v>
      </c>
      <c r="D130" s="1"/>
      <c r="E130" s="1"/>
      <c r="F130" s="9"/>
    </row>
    <row r="131" spans="1:6" x14ac:dyDescent="0.25">
      <c r="A131" s="8" t="s">
        <v>14649</v>
      </c>
      <c r="B131" s="1" t="s">
        <v>96</v>
      </c>
      <c r="C131" s="1" t="s">
        <v>9592</v>
      </c>
      <c r="D131" s="1"/>
      <c r="E131" s="1"/>
      <c r="F131" s="9"/>
    </row>
    <row r="132" spans="1:6" x14ac:dyDescent="0.25">
      <c r="A132" s="8" t="s">
        <v>14650</v>
      </c>
      <c r="B132" s="1" t="s">
        <v>326</v>
      </c>
      <c r="C132" s="1" t="s">
        <v>7</v>
      </c>
      <c r="D132" s="1"/>
      <c r="E132" s="1"/>
      <c r="F132" s="9"/>
    </row>
    <row r="133" spans="1:6" x14ac:dyDescent="0.25">
      <c r="A133" s="8" t="s">
        <v>14650</v>
      </c>
      <c r="B133" s="1" t="s">
        <v>326</v>
      </c>
      <c r="C133" s="1" t="s">
        <v>9592</v>
      </c>
      <c r="D133" s="1"/>
      <c r="E133" s="1"/>
      <c r="F133" s="9"/>
    </row>
    <row r="134" spans="1:6" x14ac:dyDescent="0.25">
      <c r="A134" s="8" t="s">
        <v>14651</v>
      </c>
      <c r="B134" s="1" t="s">
        <v>504</v>
      </c>
      <c r="C134" s="1" t="s">
        <v>7</v>
      </c>
      <c r="D134" s="1"/>
      <c r="E134" s="1"/>
      <c r="F134" s="9"/>
    </row>
    <row r="135" spans="1:6" x14ac:dyDescent="0.25">
      <c r="A135" s="8" t="s">
        <v>14651</v>
      </c>
      <c r="B135" s="1" t="s">
        <v>504</v>
      </c>
      <c r="C135" s="1" t="s">
        <v>9592</v>
      </c>
      <c r="D135" s="1"/>
      <c r="E135" s="1"/>
      <c r="F135" s="9"/>
    </row>
    <row r="136" spans="1:6" x14ac:dyDescent="0.25">
      <c r="A136" s="8" t="s">
        <v>14652</v>
      </c>
      <c r="B136" s="1" t="s">
        <v>594</v>
      </c>
      <c r="C136" s="1" t="s">
        <v>7</v>
      </c>
      <c r="D136" s="1"/>
      <c r="E136" s="1"/>
      <c r="F136" s="9"/>
    </row>
    <row r="137" spans="1:6" x14ac:dyDescent="0.25">
      <c r="A137" s="8" t="s">
        <v>14652</v>
      </c>
      <c r="B137" s="1" t="s">
        <v>594</v>
      </c>
      <c r="C137" s="1" t="s">
        <v>9592</v>
      </c>
      <c r="D137" s="1"/>
      <c r="E137" s="1"/>
      <c r="F137" s="9"/>
    </row>
    <row r="138" spans="1:6" x14ac:dyDescent="0.25">
      <c r="A138" s="8" t="s">
        <v>14653</v>
      </c>
      <c r="B138" s="1" t="s">
        <v>608</v>
      </c>
      <c r="C138" s="1" t="s">
        <v>7</v>
      </c>
      <c r="D138" s="1"/>
      <c r="E138" s="1"/>
      <c r="F138" s="9"/>
    </row>
    <row r="139" spans="1:6" x14ac:dyDescent="0.25">
      <c r="A139" s="8" t="s">
        <v>14653</v>
      </c>
      <c r="B139" s="1" t="s">
        <v>608</v>
      </c>
      <c r="C139" s="1" t="s">
        <v>9592</v>
      </c>
      <c r="D139" s="1"/>
      <c r="E139" s="1"/>
      <c r="F139" s="9"/>
    </row>
    <row r="140" spans="1:6" x14ac:dyDescent="0.25">
      <c r="A140" s="8" t="s">
        <v>14654</v>
      </c>
      <c r="B140" s="1" t="s">
        <v>1073</v>
      </c>
      <c r="C140" s="1" t="s">
        <v>7</v>
      </c>
      <c r="D140" s="1"/>
      <c r="E140" s="1"/>
      <c r="F140" s="9"/>
    </row>
    <row r="141" spans="1:6" x14ac:dyDescent="0.25">
      <c r="A141" s="8" t="s">
        <v>14654</v>
      </c>
      <c r="B141" s="1" t="s">
        <v>1073</v>
      </c>
      <c r="C141" s="1" t="s">
        <v>9592</v>
      </c>
      <c r="D141" s="1"/>
      <c r="E141" s="1"/>
      <c r="F141" s="9"/>
    </row>
    <row r="142" spans="1:6" x14ac:dyDescent="0.25">
      <c r="A142" s="8" t="s">
        <v>14655</v>
      </c>
      <c r="B142" s="1" t="s">
        <v>1163</v>
      </c>
      <c r="C142" s="1" t="s">
        <v>7</v>
      </c>
      <c r="D142" s="1"/>
      <c r="E142" s="1"/>
      <c r="F142" s="9"/>
    </row>
    <row r="143" spans="1:6" x14ac:dyDescent="0.25">
      <c r="A143" s="8" t="s">
        <v>14655</v>
      </c>
      <c r="B143" s="1" t="s">
        <v>1163</v>
      </c>
      <c r="C143" s="1" t="s">
        <v>9592</v>
      </c>
      <c r="D143" s="1"/>
      <c r="E143" s="1"/>
      <c r="F143" s="9"/>
    </row>
    <row r="144" spans="1:6" x14ac:dyDescent="0.25">
      <c r="A144" s="8" t="s">
        <v>14656</v>
      </c>
      <c r="B144" s="1" t="s">
        <v>11913</v>
      </c>
      <c r="C144" s="1" t="s">
        <v>7</v>
      </c>
      <c r="D144" s="1"/>
      <c r="E144" s="1"/>
      <c r="F144" s="9"/>
    </row>
    <row r="145" spans="1:6" x14ac:dyDescent="0.25">
      <c r="A145" s="8" t="s">
        <v>14656</v>
      </c>
      <c r="B145" s="1" t="s">
        <v>11913</v>
      </c>
      <c r="C145" s="1" t="s">
        <v>9592</v>
      </c>
      <c r="D145" s="1"/>
      <c r="E145" s="1"/>
      <c r="F145" s="9"/>
    </row>
    <row r="146" spans="1:6" x14ac:dyDescent="0.25">
      <c r="A146" s="8" t="s">
        <v>14657</v>
      </c>
      <c r="B146" s="1" t="s">
        <v>11288</v>
      </c>
      <c r="C146" s="1" t="s">
        <v>7</v>
      </c>
      <c r="D146" s="1"/>
      <c r="E146" s="1"/>
      <c r="F146" s="9"/>
    </row>
    <row r="147" spans="1:6" x14ac:dyDescent="0.25">
      <c r="A147" s="8" t="s">
        <v>14657</v>
      </c>
      <c r="B147" s="1" t="s">
        <v>11288</v>
      </c>
      <c r="C147" s="1" t="s">
        <v>9592</v>
      </c>
      <c r="D147" s="1"/>
      <c r="E147" s="1"/>
      <c r="F147" s="9"/>
    </row>
    <row r="148" spans="1:6" x14ac:dyDescent="0.25">
      <c r="A148" s="8" t="s">
        <v>14658</v>
      </c>
      <c r="B148" s="1" t="s">
        <v>11292</v>
      </c>
      <c r="C148" s="1" t="s">
        <v>7</v>
      </c>
      <c r="D148" s="1"/>
      <c r="E148" s="1"/>
      <c r="F148" s="9"/>
    </row>
    <row r="149" spans="1:6" x14ac:dyDescent="0.25">
      <c r="A149" s="8" t="s">
        <v>14658</v>
      </c>
      <c r="B149" s="1" t="s">
        <v>11292</v>
      </c>
      <c r="C149" s="1" t="s">
        <v>9592</v>
      </c>
      <c r="D149" s="1"/>
      <c r="E149" s="1"/>
      <c r="F149" s="9"/>
    </row>
    <row r="150" spans="1:6" x14ac:dyDescent="0.25">
      <c r="A150" s="8" t="s">
        <v>14659</v>
      </c>
      <c r="B150" s="1" t="s">
        <v>11394</v>
      </c>
      <c r="C150" s="1" t="s">
        <v>7</v>
      </c>
      <c r="D150" s="1"/>
      <c r="E150" s="1"/>
      <c r="F150" s="9"/>
    </row>
    <row r="151" spans="1:6" x14ac:dyDescent="0.25">
      <c r="A151" s="8" t="s">
        <v>14659</v>
      </c>
      <c r="B151" s="1" t="s">
        <v>11394</v>
      </c>
      <c r="C151" s="1" t="s">
        <v>9592</v>
      </c>
      <c r="D151" s="1"/>
      <c r="E151" s="1"/>
      <c r="F151" s="9"/>
    </row>
    <row r="152" spans="1:6" x14ac:dyDescent="0.25">
      <c r="A152" s="8" t="s">
        <v>14660</v>
      </c>
      <c r="B152" s="1" t="s">
        <v>14661</v>
      </c>
      <c r="C152" s="1" t="s">
        <v>7</v>
      </c>
      <c r="D152" s="1"/>
      <c r="E152" s="1"/>
      <c r="F152" s="9"/>
    </row>
    <row r="153" spans="1:6" x14ac:dyDescent="0.25">
      <c r="A153" s="8" t="s">
        <v>14660</v>
      </c>
      <c r="B153" s="1" t="s">
        <v>14661</v>
      </c>
      <c r="C153" s="1" t="s">
        <v>9592</v>
      </c>
      <c r="D153" s="1"/>
      <c r="E153" s="1"/>
      <c r="F153" s="9"/>
    </row>
    <row r="154" spans="1:6" x14ac:dyDescent="0.25">
      <c r="A154" s="8" t="s">
        <v>14662</v>
      </c>
      <c r="B154" s="1" t="s">
        <v>2041</v>
      </c>
      <c r="C154" s="1" t="s">
        <v>7</v>
      </c>
      <c r="D154" s="1"/>
      <c r="E154" s="1"/>
      <c r="F154" s="9"/>
    </row>
    <row r="155" spans="1:6" x14ac:dyDescent="0.25">
      <c r="A155" s="8" t="s">
        <v>14662</v>
      </c>
      <c r="B155" s="1" t="s">
        <v>2041</v>
      </c>
      <c r="C155" s="1" t="s">
        <v>9592</v>
      </c>
      <c r="D155" s="1"/>
      <c r="E155" s="1"/>
      <c r="F155" s="9"/>
    </row>
    <row r="156" spans="1:6" x14ac:dyDescent="0.25">
      <c r="A156" s="8" t="s">
        <v>14663</v>
      </c>
      <c r="B156" s="1" t="s">
        <v>2468</v>
      </c>
      <c r="C156" s="1" t="s">
        <v>7</v>
      </c>
      <c r="D156" s="1"/>
      <c r="E156" s="1"/>
      <c r="F156" s="9"/>
    </row>
    <row r="157" spans="1:6" x14ac:dyDescent="0.25">
      <c r="A157" s="8" t="s">
        <v>14663</v>
      </c>
      <c r="B157" s="1" t="s">
        <v>2468</v>
      </c>
      <c r="C157" s="1" t="s">
        <v>9592</v>
      </c>
      <c r="D157" s="1"/>
      <c r="E157" s="1"/>
      <c r="F157" s="9"/>
    </row>
    <row r="158" spans="1:6" x14ac:dyDescent="0.25">
      <c r="A158" s="8" t="s">
        <v>14664</v>
      </c>
      <c r="B158" s="1" t="s">
        <v>2472</v>
      </c>
      <c r="C158" s="1" t="s">
        <v>7</v>
      </c>
      <c r="D158" s="1"/>
      <c r="E158" s="1"/>
      <c r="F158" s="9"/>
    </row>
    <row r="159" spans="1:6" x14ac:dyDescent="0.25">
      <c r="A159" s="8" t="s">
        <v>14664</v>
      </c>
      <c r="B159" s="1" t="s">
        <v>2472</v>
      </c>
      <c r="C159" s="1" t="s">
        <v>9592</v>
      </c>
      <c r="D159" s="1"/>
      <c r="E159" s="1"/>
      <c r="F159" s="9"/>
    </row>
    <row r="160" spans="1:6" x14ac:dyDescent="0.25">
      <c r="A160" s="8" t="s">
        <v>14665</v>
      </c>
      <c r="B160" s="1" t="s">
        <v>14666</v>
      </c>
      <c r="C160" s="1" t="s">
        <v>7</v>
      </c>
      <c r="D160" s="1"/>
      <c r="E160" s="1"/>
      <c r="F160" s="9"/>
    </row>
    <row r="161" spans="1:6" x14ac:dyDescent="0.25">
      <c r="A161" s="8" t="s">
        <v>14665</v>
      </c>
      <c r="B161" s="1" t="s">
        <v>14666</v>
      </c>
      <c r="C161" s="1" t="s">
        <v>9592</v>
      </c>
      <c r="D161" s="1"/>
      <c r="E161" s="1"/>
      <c r="F161" s="9"/>
    </row>
    <row r="162" spans="1:6" x14ac:dyDescent="0.25">
      <c r="A162" s="8" t="s">
        <v>14667</v>
      </c>
      <c r="B162" s="1" t="s">
        <v>5007</v>
      </c>
      <c r="C162" s="1" t="s">
        <v>7</v>
      </c>
      <c r="D162" s="1"/>
      <c r="E162" s="1"/>
      <c r="F162" s="9"/>
    </row>
    <row r="163" spans="1:6" x14ac:dyDescent="0.25">
      <c r="A163" s="8" t="s">
        <v>14667</v>
      </c>
      <c r="B163" s="1" t="s">
        <v>5007</v>
      </c>
      <c r="C163" s="1" t="s">
        <v>9592</v>
      </c>
      <c r="D163" s="1"/>
      <c r="E163" s="1"/>
      <c r="F163" s="9"/>
    </row>
    <row r="164" spans="1:6" x14ac:dyDescent="0.25">
      <c r="A164" s="8" t="s">
        <v>14668</v>
      </c>
      <c r="B164" s="1" t="s">
        <v>5649</v>
      </c>
      <c r="C164" s="1" t="s">
        <v>7</v>
      </c>
      <c r="D164" s="1"/>
      <c r="E164" s="1"/>
      <c r="F164" s="9"/>
    </row>
    <row r="165" spans="1:6" x14ac:dyDescent="0.25">
      <c r="A165" s="8" t="s">
        <v>14668</v>
      </c>
      <c r="B165" s="1" t="s">
        <v>5649</v>
      </c>
      <c r="C165" s="1" t="s">
        <v>9592</v>
      </c>
      <c r="D165" s="1"/>
      <c r="E165" s="1"/>
      <c r="F165" s="9"/>
    </row>
    <row r="166" spans="1:6" x14ac:dyDescent="0.25">
      <c r="A166" s="8" t="s">
        <v>14669</v>
      </c>
      <c r="B166" s="1" t="s">
        <v>6862</v>
      </c>
      <c r="C166" s="1" t="s">
        <v>7</v>
      </c>
      <c r="D166" s="1"/>
      <c r="E166" s="1"/>
      <c r="F166" s="9"/>
    </row>
    <row r="167" spans="1:6" x14ac:dyDescent="0.25">
      <c r="A167" s="8" t="s">
        <v>14669</v>
      </c>
      <c r="B167" s="1" t="s">
        <v>6862</v>
      </c>
      <c r="C167" s="1" t="s">
        <v>9592</v>
      </c>
      <c r="D167" s="1"/>
      <c r="E167" s="1"/>
      <c r="F167" s="9"/>
    </row>
    <row r="168" spans="1:6" x14ac:dyDescent="0.25">
      <c r="A168" s="8" t="s">
        <v>14670</v>
      </c>
      <c r="B168" s="1" t="s">
        <v>7071</v>
      </c>
      <c r="C168" s="1" t="s">
        <v>7</v>
      </c>
      <c r="D168" s="1"/>
      <c r="E168" s="1"/>
      <c r="F168" s="9"/>
    </row>
    <row r="169" spans="1:6" x14ac:dyDescent="0.25">
      <c r="A169" s="8" t="s">
        <v>14670</v>
      </c>
      <c r="B169" s="1" t="s">
        <v>7071</v>
      </c>
      <c r="C169" s="1" t="s">
        <v>9592</v>
      </c>
      <c r="D169" s="1"/>
      <c r="E169" s="1"/>
      <c r="F169" s="9"/>
    </row>
    <row r="170" spans="1:6" x14ac:dyDescent="0.25">
      <c r="A170" s="8" t="s">
        <v>14671</v>
      </c>
      <c r="B170" s="1" t="s">
        <v>7456</v>
      </c>
      <c r="C170" s="1" t="s">
        <v>7</v>
      </c>
      <c r="D170" s="1"/>
      <c r="E170" s="1"/>
      <c r="F170" s="9"/>
    </row>
    <row r="171" spans="1:6" x14ac:dyDescent="0.25">
      <c r="A171" s="8" t="s">
        <v>14671</v>
      </c>
      <c r="B171" s="1" t="s">
        <v>7456</v>
      </c>
      <c r="C171" s="1" t="s">
        <v>9592</v>
      </c>
      <c r="D171" s="1"/>
      <c r="E171" s="1"/>
      <c r="F171" s="9"/>
    </row>
    <row r="172" spans="1:6" x14ac:dyDescent="0.25">
      <c r="A172" s="8" t="s">
        <v>14672</v>
      </c>
      <c r="B172" s="1" t="s">
        <v>7650</v>
      </c>
      <c r="C172" s="1" t="s">
        <v>7</v>
      </c>
      <c r="D172" s="1"/>
      <c r="E172" s="1"/>
      <c r="F172" s="9"/>
    </row>
    <row r="173" spans="1:6" x14ac:dyDescent="0.25">
      <c r="A173" s="8" t="s">
        <v>14672</v>
      </c>
      <c r="B173" s="1" t="s">
        <v>7650</v>
      </c>
      <c r="C173" s="1" t="s">
        <v>9592</v>
      </c>
      <c r="D173" s="1"/>
      <c r="E173" s="1"/>
      <c r="F173" s="9"/>
    </row>
    <row r="174" spans="1:6" x14ac:dyDescent="0.25">
      <c r="A174" s="8" t="s">
        <v>14673</v>
      </c>
      <c r="B174" s="1" t="s">
        <v>5113</v>
      </c>
      <c r="C174" s="1" t="s">
        <v>7</v>
      </c>
      <c r="D174" s="1"/>
      <c r="E174" s="1"/>
      <c r="F174" s="9"/>
    </row>
    <row r="175" spans="1:6" x14ac:dyDescent="0.25">
      <c r="A175" s="8" t="s">
        <v>14673</v>
      </c>
      <c r="B175" s="1" t="s">
        <v>5113</v>
      </c>
      <c r="C175" s="1" t="s">
        <v>9592</v>
      </c>
      <c r="D175" s="1"/>
      <c r="E175" s="1"/>
      <c r="F175" s="9"/>
    </row>
    <row r="176" spans="1:6" x14ac:dyDescent="0.25">
      <c r="A176" s="8" t="s">
        <v>14674</v>
      </c>
      <c r="B176" s="1" t="s">
        <v>783</v>
      </c>
      <c r="C176" s="1" t="s">
        <v>7</v>
      </c>
      <c r="D176" s="1"/>
      <c r="E176" s="1"/>
      <c r="F176" s="9"/>
    </row>
    <row r="177" spans="1:6" x14ac:dyDescent="0.25">
      <c r="A177" s="8" t="s">
        <v>14674</v>
      </c>
      <c r="B177" s="1" t="s">
        <v>783</v>
      </c>
      <c r="C177" s="1" t="s">
        <v>9592</v>
      </c>
      <c r="D177" s="1"/>
      <c r="E177" s="1"/>
      <c r="F177" s="9"/>
    </row>
    <row r="178" spans="1:6" x14ac:dyDescent="0.25">
      <c r="A178" s="8" t="s">
        <v>14675</v>
      </c>
      <c r="B178" s="1" t="s">
        <v>3476</v>
      </c>
      <c r="C178" s="1" t="s">
        <v>7</v>
      </c>
      <c r="D178" s="1"/>
      <c r="E178" s="1"/>
      <c r="F178" s="9"/>
    </row>
    <row r="179" spans="1:6" x14ac:dyDescent="0.25">
      <c r="A179" s="8" t="s">
        <v>14675</v>
      </c>
      <c r="B179" s="1" t="s">
        <v>3476</v>
      </c>
      <c r="C179" s="1" t="s">
        <v>9592</v>
      </c>
      <c r="D179" s="1"/>
      <c r="E179" s="1"/>
      <c r="F179" s="9"/>
    </row>
    <row r="180" spans="1:6" x14ac:dyDescent="0.25">
      <c r="A180" s="8" t="s">
        <v>14676</v>
      </c>
      <c r="B180" s="1" t="s">
        <v>903</v>
      </c>
      <c r="C180" s="1" t="s">
        <v>7</v>
      </c>
      <c r="D180" s="1"/>
      <c r="E180" s="1"/>
      <c r="F180" s="9"/>
    </row>
    <row r="181" spans="1:6" x14ac:dyDescent="0.25">
      <c r="A181" s="8" t="s">
        <v>14676</v>
      </c>
      <c r="B181" s="1" t="s">
        <v>903</v>
      </c>
      <c r="C181" s="1" t="s">
        <v>9592</v>
      </c>
      <c r="D181" s="1"/>
      <c r="E181" s="1"/>
      <c r="F181" s="9"/>
    </row>
    <row r="182" spans="1:6" x14ac:dyDescent="0.25">
      <c r="A182" s="8" t="s">
        <v>14677</v>
      </c>
      <c r="B182" s="1" t="s">
        <v>1179</v>
      </c>
      <c r="C182" s="1" t="s">
        <v>7</v>
      </c>
      <c r="D182" s="1"/>
      <c r="E182" s="1"/>
      <c r="F182" s="9"/>
    </row>
    <row r="183" spans="1:6" x14ac:dyDescent="0.25">
      <c r="A183" s="8" t="s">
        <v>14677</v>
      </c>
      <c r="B183" s="1" t="s">
        <v>1179</v>
      </c>
      <c r="C183" s="1" t="s">
        <v>9592</v>
      </c>
      <c r="D183" s="1"/>
      <c r="E183" s="1"/>
      <c r="F183" s="9"/>
    </row>
    <row r="184" spans="1:6" x14ac:dyDescent="0.25">
      <c r="A184" s="8" t="s">
        <v>14678</v>
      </c>
      <c r="B184" s="1" t="s">
        <v>14679</v>
      </c>
      <c r="C184" s="1" t="s">
        <v>7</v>
      </c>
      <c r="D184" s="1"/>
      <c r="E184" s="1"/>
      <c r="F184" s="9"/>
    </row>
    <row r="185" spans="1:6" x14ac:dyDescent="0.25">
      <c r="A185" s="8" t="s">
        <v>14678</v>
      </c>
      <c r="B185" s="1" t="s">
        <v>14679</v>
      </c>
      <c r="C185" s="1" t="s">
        <v>9592</v>
      </c>
      <c r="D185" s="1"/>
      <c r="E185" s="1"/>
      <c r="F185" s="9"/>
    </row>
    <row r="186" spans="1:6" x14ac:dyDescent="0.25">
      <c r="A186" s="8" t="s">
        <v>14680</v>
      </c>
      <c r="B186" s="1" t="s">
        <v>11846</v>
      </c>
      <c r="C186" s="1" t="s">
        <v>7</v>
      </c>
      <c r="D186" s="1"/>
      <c r="E186" s="1"/>
      <c r="F186" s="9"/>
    </row>
    <row r="187" spans="1:6" x14ac:dyDescent="0.25">
      <c r="A187" s="8" t="s">
        <v>14680</v>
      </c>
      <c r="B187" s="1" t="s">
        <v>11846</v>
      </c>
      <c r="C187" s="1" t="s">
        <v>9592</v>
      </c>
      <c r="D187" s="1"/>
      <c r="E187" s="1"/>
      <c r="F187" s="9"/>
    </row>
    <row r="188" spans="1:6" x14ac:dyDescent="0.25">
      <c r="A188" s="8" t="s">
        <v>14681</v>
      </c>
      <c r="B188" s="1" t="s">
        <v>11933</v>
      </c>
      <c r="C188" s="1" t="s">
        <v>7</v>
      </c>
      <c r="D188" s="1"/>
      <c r="E188" s="1"/>
      <c r="F188" s="9"/>
    </row>
    <row r="189" spans="1:6" x14ac:dyDescent="0.25">
      <c r="A189" s="8" t="s">
        <v>14681</v>
      </c>
      <c r="B189" s="1" t="s">
        <v>11933</v>
      </c>
      <c r="C189" s="1" t="s">
        <v>9592</v>
      </c>
      <c r="D189" s="1"/>
      <c r="E189" s="1"/>
      <c r="F189" s="9"/>
    </row>
    <row r="190" spans="1:6" x14ac:dyDescent="0.25">
      <c r="A190" s="8" t="s">
        <v>14682</v>
      </c>
      <c r="B190" s="1" t="s">
        <v>11943</v>
      </c>
      <c r="C190" s="1" t="s">
        <v>7</v>
      </c>
      <c r="D190" s="1"/>
      <c r="E190" s="1"/>
      <c r="F190" s="9"/>
    </row>
    <row r="191" spans="1:6" x14ac:dyDescent="0.25">
      <c r="A191" s="8" t="s">
        <v>14682</v>
      </c>
      <c r="B191" s="1" t="s">
        <v>11943</v>
      </c>
      <c r="C191" s="1" t="s">
        <v>9592</v>
      </c>
      <c r="D191" s="1"/>
      <c r="E191" s="1"/>
      <c r="F191" s="9"/>
    </row>
    <row r="192" spans="1:6" x14ac:dyDescent="0.25">
      <c r="A192" s="8" t="s">
        <v>14683</v>
      </c>
      <c r="B192" s="1" t="s">
        <v>11226</v>
      </c>
      <c r="C192" s="1" t="s">
        <v>7</v>
      </c>
      <c r="D192" s="1"/>
      <c r="E192" s="1"/>
      <c r="F192" s="9"/>
    </row>
    <row r="193" spans="1:6" x14ac:dyDescent="0.25">
      <c r="A193" s="8" t="s">
        <v>14683</v>
      </c>
      <c r="B193" s="1" t="s">
        <v>11226</v>
      </c>
      <c r="C193" s="1" t="s">
        <v>9592</v>
      </c>
      <c r="D193" s="1"/>
      <c r="E193" s="1"/>
      <c r="F193" s="9"/>
    </row>
    <row r="194" spans="1:6" x14ac:dyDescent="0.25">
      <c r="A194" s="8" t="s">
        <v>14684</v>
      </c>
      <c r="B194" s="1" t="s">
        <v>11310</v>
      </c>
      <c r="C194" s="1" t="s">
        <v>7</v>
      </c>
      <c r="D194" s="1"/>
      <c r="E194" s="1"/>
      <c r="F194" s="9"/>
    </row>
    <row r="195" spans="1:6" x14ac:dyDescent="0.25">
      <c r="A195" s="8" t="s">
        <v>14684</v>
      </c>
      <c r="B195" s="1" t="s">
        <v>11310</v>
      </c>
      <c r="C195" s="1" t="s">
        <v>9592</v>
      </c>
      <c r="D195" s="1"/>
      <c r="E195" s="1"/>
      <c r="F195" s="9"/>
    </row>
    <row r="196" spans="1:6" x14ac:dyDescent="0.25">
      <c r="A196" s="8" t="s">
        <v>14685</v>
      </c>
      <c r="B196" s="1" t="s">
        <v>2057</v>
      </c>
      <c r="C196" s="1" t="s">
        <v>7</v>
      </c>
      <c r="D196" s="1"/>
      <c r="E196" s="1"/>
      <c r="F196" s="9"/>
    </row>
    <row r="197" spans="1:6" x14ac:dyDescent="0.25">
      <c r="A197" s="8" t="s">
        <v>14685</v>
      </c>
      <c r="B197" s="1" t="s">
        <v>2057</v>
      </c>
      <c r="C197" s="1" t="s">
        <v>9592</v>
      </c>
      <c r="D197" s="1"/>
      <c r="E197" s="1"/>
      <c r="F197" s="9"/>
    </row>
    <row r="198" spans="1:6" x14ac:dyDescent="0.25">
      <c r="A198" s="8" t="s">
        <v>14686</v>
      </c>
      <c r="B198" s="1" t="s">
        <v>2371</v>
      </c>
      <c r="C198" s="1" t="s">
        <v>7</v>
      </c>
      <c r="D198" s="1"/>
      <c r="E198" s="1"/>
      <c r="F198" s="9"/>
    </row>
    <row r="199" spans="1:6" x14ac:dyDescent="0.25">
      <c r="A199" s="8" t="s">
        <v>14686</v>
      </c>
      <c r="B199" s="1" t="s">
        <v>2371</v>
      </c>
      <c r="C199" s="1" t="s">
        <v>9592</v>
      </c>
      <c r="D199" s="1"/>
      <c r="E199" s="1"/>
      <c r="F199" s="9"/>
    </row>
    <row r="200" spans="1:6" x14ac:dyDescent="0.25">
      <c r="A200" s="8" t="s">
        <v>14687</v>
      </c>
      <c r="B200" s="1" t="s">
        <v>5254</v>
      </c>
      <c r="C200" s="1" t="s">
        <v>7</v>
      </c>
      <c r="D200" s="1"/>
      <c r="E200" s="1"/>
      <c r="F200" s="9"/>
    </row>
    <row r="201" spans="1:6" x14ac:dyDescent="0.25">
      <c r="A201" s="8" t="s">
        <v>14687</v>
      </c>
      <c r="B201" s="1" t="s">
        <v>5254</v>
      </c>
      <c r="C201" s="1" t="s">
        <v>9592</v>
      </c>
      <c r="D201" s="1"/>
      <c r="E201" s="1"/>
      <c r="F201" s="9"/>
    </row>
    <row r="202" spans="1:6" x14ac:dyDescent="0.25">
      <c r="A202" s="8" t="s">
        <v>14688</v>
      </c>
      <c r="B202" s="1" t="s">
        <v>5457</v>
      </c>
      <c r="C202" s="1" t="s">
        <v>7</v>
      </c>
      <c r="D202" s="1"/>
      <c r="E202" s="1"/>
      <c r="F202" s="9"/>
    </row>
    <row r="203" spans="1:6" x14ac:dyDescent="0.25">
      <c r="A203" s="8" t="s">
        <v>14688</v>
      </c>
      <c r="B203" s="1" t="s">
        <v>5457</v>
      </c>
      <c r="C203" s="1" t="s">
        <v>9592</v>
      </c>
      <c r="D203" s="1"/>
      <c r="E203" s="1"/>
      <c r="F203" s="9"/>
    </row>
    <row r="204" spans="1:6" x14ac:dyDescent="0.25">
      <c r="A204" s="8" t="s">
        <v>14689</v>
      </c>
      <c r="B204" s="1" t="s">
        <v>5856</v>
      </c>
      <c r="C204" s="1" t="s">
        <v>7</v>
      </c>
      <c r="D204" s="1"/>
      <c r="E204" s="1"/>
      <c r="F204" s="9"/>
    </row>
    <row r="205" spans="1:6" x14ac:dyDescent="0.25">
      <c r="A205" s="8" t="s">
        <v>14689</v>
      </c>
      <c r="B205" s="1" t="s">
        <v>5856</v>
      </c>
      <c r="C205" s="1" t="s">
        <v>9592</v>
      </c>
      <c r="D205" s="1"/>
      <c r="E205" s="1"/>
      <c r="F205" s="9"/>
    </row>
    <row r="206" spans="1:6" x14ac:dyDescent="0.25">
      <c r="A206" s="8" t="s">
        <v>14690</v>
      </c>
      <c r="B206" s="1" t="s">
        <v>5860</v>
      </c>
      <c r="C206" s="1" t="s">
        <v>7</v>
      </c>
      <c r="D206" s="1"/>
      <c r="E206" s="1"/>
      <c r="F206" s="9"/>
    </row>
    <row r="207" spans="1:6" x14ac:dyDescent="0.25">
      <c r="A207" s="8" t="s">
        <v>14690</v>
      </c>
      <c r="B207" s="1" t="s">
        <v>5860</v>
      </c>
      <c r="C207" s="1" t="s">
        <v>9592</v>
      </c>
      <c r="D207" s="1"/>
      <c r="E207" s="1"/>
      <c r="F207" s="9"/>
    </row>
    <row r="208" spans="1:6" x14ac:dyDescent="0.25">
      <c r="A208" s="8" t="s">
        <v>14691</v>
      </c>
      <c r="B208" s="1" t="s">
        <v>6264</v>
      </c>
      <c r="C208" s="1" t="s">
        <v>7</v>
      </c>
      <c r="D208" s="1"/>
      <c r="E208" s="1"/>
      <c r="F208" s="9"/>
    </row>
    <row r="209" spans="1:6" x14ac:dyDescent="0.25">
      <c r="A209" s="8" t="s">
        <v>14691</v>
      </c>
      <c r="B209" s="1" t="s">
        <v>6264</v>
      </c>
      <c r="C209" s="1" t="s">
        <v>9592</v>
      </c>
      <c r="D209" s="1"/>
      <c r="E209" s="1"/>
      <c r="F209" s="9"/>
    </row>
    <row r="210" spans="1:6" x14ac:dyDescent="0.25">
      <c r="A210" s="8" t="s">
        <v>14692</v>
      </c>
      <c r="B210" s="1" t="s">
        <v>6266</v>
      </c>
      <c r="C210" s="1" t="s">
        <v>7</v>
      </c>
      <c r="D210" s="1"/>
      <c r="E210" s="1"/>
      <c r="F210" s="9"/>
    </row>
    <row r="211" spans="1:6" x14ac:dyDescent="0.25">
      <c r="A211" s="8" t="s">
        <v>14692</v>
      </c>
      <c r="B211" s="1" t="s">
        <v>6266</v>
      </c>
      <c r="C211" s="1" t="s">
        <v>9592</v>
      </c>
      <c r="D211" s="1"/>
      <c r="E211" s="1"/>
      <c r="F211" s="9"/>
    </row>
    <row r="212" spans="1:6" x14ac:dyDescent="0.25">
      <c r="A212" s="8" t="s">
        <v>14693</v>
      </c>
      <c r="B212" s="1" t="s">
        <v>6298</v>
      </c>
      <c r="C212" s="1" t="s">
        <v>7</v>
      </c>
      <c r="D212" s="1"/>
      <c r="E212" s="1"/>
      <c r="F212" s="9"/>
    </row>
    <row r="213" spans="1:6" x14ac:dyDescent="0.25">
      <c r="A213" s="8" t="s">
        <v>14693</v>
      </c>
      <c r="B213" s="1" t="s">
        <v>6298</v>
      </c>
      <c r="C213" s="1" t="s">
        <v>9592</v>
      </c>
      <c r="D213" s="1"/>
      <c r="E213" s="1"/>
      <c r="F213" s="9"/>
    </row>
    <row r="214" spans="1:6" x14ac:dyDescent="0.25">
      <c r="A214" s="8" t="s">
        <v>14694</v>
      </c>
      <c r="B214" s="1" t="s">
        <v>6730</v>
      </c>
      <c r="C214" s="1" t="s">
        <v>7</v>
      </c>
      <c r="D214" s="1"/>
      <c r="E214" s="1"/>
      <c r="F214" s="9"/>
    </row>
    <row r="215" spans="1:6" x14ac:dyDescent="0.25">
      <c r="A215" s="8" t="s">
        <v>14694</v>
      </c>
      <c r="B215" s="1" t="s">
        <v>6730</v>
      </c>
      <c r="C215" s="1" t="s">
        <v>9592</v>
      </c>
      <c r="D215" s="1"/>
      <c r="E215" s="1"/>
      <c r="F215" s="9"/>
    </row>
    <row r="216" spans="1:6" x14ac:dyDescent="0.25">
      <c r="A216" s="8" t="s">
        <v>14695</v>
      </c>
      <c r="B216" s="1" t="s">
        <v>6469</v>
      </c>
      <c r="C216" s="1" t="s">
        <v>7</v>
      </c>
      <c r="D216" s="1"/>
      <c r="E216" s="1"/>
      <c r="F216" s="9"/>
    </row>
    <row r="217" spans="1:6" x14ac:dyDescent="0.25">
      <c r="A217" s="8" t="s">
        <v>14695</v>
      </c>
      <c r="B217" s="1" t="s">
        <v>6469</v>
      </c>
      <c r="C217" s="1" t="s">
        <v>9592</v>
      </c>
      <c r="D217" s="1"/>
      <c r="E217" s="1"/>
      <c r="F217" s="9"/>
    </row>
    <row r="218" spans="1:6" x14ac:dyDescent="0.25">
      <c r="A218" s="8" t="s">
        <v>14696</v>
      </c>
      <c r="B218" s="1" t="s">
        <v>6483</v>
      </c>
      <c r="C218" s="1" t="s">
        <v>7</v>
      </c>
      <c r="D218" s="1"/>
      <c r="E218" s="1"/>
      <c r="F218" s="9"/>
    </row>
    <row r="219" spans="1:6" x14ac:dyDescent="0.25">
      <c r="A219" s="8" t="s">
        <v>14696</v>
      </c>
      <c r="B219" s="1" t="s">
        <v>6483</v>
      </c>
      <c r="C219" s="1" t="s">
        <v>9592</v>
      </c>
      <c r="D219" s="1"/>
      <c r="E219" s="1"/>
      <c r="F219" s="9"/>
    </row>
    <row r="220" spans="1:6" x14ac:dyDescent="0.25">
      <c r="A220" s="8" t="s">
        <v>14697</v>
      </c>
      <c r="B220" s="1" t="s">
        <v>14698</v>
      </c>
      <c r="C220" s="1" t="s">
        <v>7</v>
      </c>
      <c r="D220" s="1"/>
      <c r="E220" s="1"/>
      <c r="F220" s="9"/>
    </row>
    <row r="221" spans="1:6" x14ac:dyDescent="0.25">
      <c r="A221" s="8" t="s">
        <v>14697</v>
      </c>
      <c r="B221" s="1" t="s">
        <v>14698</v>
      </c>
      <c r="C221" s="1" t="s">
        <v>9592</v>
      </c>
      <c r="D221" s="1"/>
      <c r="E221" s="1"/>
      <c r="F221" s="9"/>
    </row>
    <row r="222" spans="1:6" x14ac:dyDescent="0.25">
      <c r="A222" s="8" t="s">
        <v>14699</v>
      </c>
      <c r="B222" s="1" t="s">
        <v>11339</v>
      </c>
      <c r="C222" s="1" t="s">
        <v>7</v>
      </c>
      <c r="D222" s="1"/>
      <c r="E222" s="1"/>
      <c r="F222" s="9"/>
    </row>
    <row r="223" spans="1:6" x14ac:dyDescent="0.25">
      <c r="A223" s="8" t="s">
        <v>14699</v>
      </c>
      <c r="B223" s="1" t="s">
        <v>11339</v>
      </c>
      <c r="C223" s="1" t="s">
        <v>9592</v>
      </c>
      <c r="D223" s="1"/>
      <c r="E223" s="1"/>
      <c r="F223" s="9"/>
    </row>
    <row r="224" spans="1:6" x14ac:dyDescent="0.25">
      <c r="A224" s="8" t="s">
        <v>14700</v>
      </c>
      <c r="B224" s="1" t="s">
        <v>2067</v>
      </c>
      <c r="C224" s="1" t="s">
        <v>7</v>
      </c>
      <c r="D224" s="1"/>
      <c r="E224" s="1"/>
      <c r="F224" s="9"/>
    </row>
    <row r="225" spans="1:6" x14ac:dyDescent="0.25">
      <c r="A225" s="8" t="s">
        <v>14700</v>
      </c>
      <c r="B225" s="1" t="s">
        <v>2067</v>
      </c>
      <c r="C225" s="1" t="s">
        <v>9592</v>
      </c>
      <c r="D225" s="1"/>
      <c r="E225" s="1"/>
      <c r="F225" s="9"/>
    </row>
    <row r="226" spans="1:6" x14ac:dyDescent="0.25">
      <c r="A226" s="8" t="s">
        <v>14701</v>
      </c>
      <c r="B226" s="1" t="s">
        <v>2279</v>
      </c>
      <c r="C226" s="1" t="s">
        <v>7</v>
      </c>
      <c r="D226" s="1"/>
      <c r="E226" s="1"/>
      <c r="F226" s="9"/>
    </row>
    <row r="227" spans="1:6" x14ac:dyDescent="0.25">
      <c r="A227" s="8" t="s">
        <v>14701</v>
      </c>
      <c r="B227" s="1" t="s">
        <v>2279</v>
      </c>
      <c r="C227" s="1" t="s">
        <v>9592</v>
      </c>
      <c r="D227" s="1"/>
      <c r="E227" s="1"/>
      <c r="F227" s="9"/>
    </row>
    <row r="228" spans="1:6" x14ac:dyDescent="0.25">
      <c r="A228" s="8" t="s">
        <v>14702</v>
      </c>
      <c r="B228" s="1" t="s">
        <v>2617</v>
      </c>
      <c r="C228" s="1" t="s">
        <v>7</v>
      </c>
      <c r="D228" s="1"/>
      <c r="E228" s="1"/>
      <c r="F228" s="9"/>
    </row>
    <row r="229" spans="1:6" x14ac:dyDescent="0.25">
      <c r="A229" s="8" t="s">
        <v>14702</v>
      </c>
      <c r="B229" s="1" t="s">
        <v>2617</v>
      </c>
      <c r="C229" s="1" t="s">
        <v>9592</v>
      </c>
      <c r="D229" s="1"/>
      <c r="E229" s="1"/>
      <c r="F229" s="9"/>
    </row>
    <row r="230" spans="1:6" x14ac:dyDescent="0.25">
      <c r="A230" s="8" t="s">
        <v>14703</v>
      </c>
      <c r="B230" s="1" t="s">
        <v>2870</v>
      </c>
      <c r="C230" s="1" t="s">
        <v>7</v>
      </c>
      <c r="D230" s="1"/>
      <c r="E230" s="1"/>
      <c r="F230" s="9"/>
    </row>
    <row r="231" spans="1:6" x14ac:dyDescent="0.25">
      <c r="A231" s="8" t="s">
        <v>14703</v>
      </c>
      <c r="B231" s="1" t="s">
        <v>2870</v>
      </c>
      <c r="C231" s="1" t="s">
        <v>9592</v>
      </c>
      <c r="D231" s="1"/>
      <c r="E231" s="1"/>
      <c r="F231" s="9"/>
    </row>
    <row r="232" spans="1:6" x14ac:dyDescent="0.25">
      <c r="A232" s="8" t="s">
        <v>14704</v>
      </c>
      <c r="B232" s="1" t="s">
        <v>3844</v>
      </c>
      <c r="C232" s="1" t="s">
        <v>7</v>
      </c>
      <c r="D232" s="1"/>
      <c r="E232" s="1"/>
      <c r="F232" s="9"/>
    </row>
    <row r="233" spans="1:6" x14ac:dyDescent="0.25">
      <c r="A233" s="8" t="s">
        <v>14704</v>
      </c>
      <c r="B233" s="1" t="s">
        <v>3844</v>
      </c>
      <c r="C233" s="1" t="s">
        <v>9592</v>
      </c>
      <c r="D233" s="1"/>
      <c r="E233" s="1"/>
      <c r="F233" s="9"/>
    </row>
    <row r="234" spans="1:6" x14ac:dyDescent="0.25">
      <c r="A234" s="8" t="s">
        <v>14705</v>
      </c>
      <c r="B234" s="1" t="s">
        <v>861</v>
      </c>
      <c r="C234" s="1" t="s">
        <v>7</v>
      </c>
      <c r="D234" s="1"/>
      <c r="E234" s="1"/>
      <c r="F234" s="9"/>
    </row>
    <row r="235" spans="1:6" x14ac:dyDescent="0.25">
      <c r="A235" s="8" t="s">
        <v>14705</v>
      </c>
      <c r="B235" s="1" t="s">
        <v>861</v>
      </c>
      <c r="C235" s="1" t="s">
        <v>9592</v>
      </c>
      <c r="D235" s="1"/>
      <c r="E235" s="1"/>
      <c r="F235" s="9"/>
    </row>
    <row r="236" spans="1:6" x14ac:dyDescent="0.25">
      <c r="A236" s="8" t="s">
        <v>14706</v>
      </c>
      <c r="B236" s="1" t="s">
        <v>949</v>
      </c>
      <c r="C236" s="1" t="s">
        <v>7</v>
      </c>
      <c r="D236" s="1"/>
      <c r="E236" s="1"/>
      <c r="F236" s="9"/>
    </row>
    <row r="237" spans="1:6" x14ac:dyDescent="0.25">
      <c r="A237" s="8" t="s">
        <v>14706</v>
      </c>
      <c r="B237" s="1" t="s">
        <v>949</v>
      </c>
      <c r="C237" s="1" t="s">
        <v>9592</v>
      </c>
      <c r="D237" s="1"/>
      <c r="E237" s="1"/>
      <c r="F237" s="9"/>
    </row>
    <row r="238" spans="1:6" x14ac:dyDescent="0.25">
      <c r="A238" s="8" t="s">
        <v>14707</v>
      </c>
      <c r="B238" s="1" t="s">
        <v>1099</v>
      </c>
      <c r="C238" s="1" t="s">
        <v>7</v>
      </c>
      <c r="D238" s="1"/>
      <c r="E238" s="1"/>
      <c r="F238" s="9"/>
    </row>
    <row r="239" spans="1:6" x14ac:dyDescent="0.25">
      <c r="A239" s="8" t="s">
        <v>14707</v>
      </c>
      <c r="B239" s="1" t="s">
        <v>1099</v>
      </c>
      <c r="C239" s="1" t="s">
        <v>9592</v>
      </c>
      <c r="D239" s="1"/>
      <c r="E239" s="1"/>
      <c r="F239" s="9"/>
    </row>
    <row r="240" spans="1:6" x14ac:dyDescent="0.25">
      <c r="A240" s="8" t="s">
        <v>14708</v>
      </c>
      <c r="B240" s="1" t="s">
        <v>1119</v>
      </c>
      <c r="C240" s="1" t="s">
        <v>7</v>
      </c>
      <c r="D240" s="1"/>
      <c r="E240" s="1"/>
      <c r="F240" s="9"/>
    </row>
    <row r="241" spans="1:6" x14ac:dyDescent="0.25">
      <c r="A241" s="8" t="s">
        <v>14708</v>
      </c>
      <c r="B241" s="1" t="s">
        <v>1119</v>
      </c>
      <c r="C241" s="1" t="s">
        <v>9592</v>
      </c>
      <c r="D241" s="1"/>
      <c r="E241" s="1"/>
      <c r="F241" s="9"/>
    </row>
    <row r="242" spans="1:6" x14ac:dyDescent="0.25">
      <c r="A242" s="8" t="s">
        <v>14709</v>
      </c>
      <c r="B242" s="1" t="s">
        <v>14710</v>
      </c>
      <c r="C242" s="1" t="s">
        <v>7</v>
      </c>
      <c r="D242" s="1"/>
      <c r="E242" s="1"/>
      <c r="F242" s="9"/>
    </row>
    <row r="243" spans="1:6" x14ac:dyDescent="0.25">
      <c r="A243" s="8" t="s">
        <v>14709</v>
      </c>
      <c r="B243" s="1" t="s">
        <v>14710</v>
      </c>
      <c r="C243" s="1" t="s">
        <v>9592</v>
      </c>
      <c r="D243" s="1"/>
      <c r="E243" s="1"/>
      <c r="F243" s="9"/>
    </row>
    <row r="244" spans="1:6" x14ac:dyDescent="0.25">
      <c r="A244" s="8" t="s">
        <v>14711</v>
      </c>
      <c r="B244" s="1" t="s">
        <v>11706</v>
      </c>
      <c r="C244" s="1" t="s">
        <v>7</v>
      </c>
      <c r="D244" s="1"/>
      <c r="E244" s="1"/>
      <c r="F244" s="9"/>
    </row>
    <row r="245" spans="1:6" x14ac:dyDescent="0.25">
      <c r="A245" s="8" t="s">
        <v>14711</v>
      </c>
      <c r="B245" s="1" t="s">
        <v>11706</v>
      </c>
      <c r="C245" s="1" t="s">
        <v>9592</v>
      </c>
      <c r="D245" s="1"/>
      <c r="E245" s="1"/>
      <c r="F245" s="9"/>
    </row>
    <row r="246" spans="1:6" x14ac:dyDescent="0.25">
      <c r="A246" s="8" t="s">
        <v>14712</v>
      </c>
      <c r="B246" s="1" t="s">
        <v>11731</v>
      </c>
      <c r="C246" s="1" t="s">
        <v>7</v>
      </c>
      <c r="D246" s="1"/>
      <c r="E246" s="1"/>
      <c r="F246" s="9"/>
    </row>
    <row r="247" spans="1:6" x14ac:dyDescent="0.25">
      <c r="A247" s="8" t="s">
        <v>14712</v>
      </c>
      <c r="B247" s="1" t="s">
        <v>11731</v>
      </c>
      <c r="C247" s="1" t="s">
        <v>9592</v>
      </c>
      <c r="D247" s="1"/>
      <c r="E247" s="1"/>
      <c r="F247" s="9"/>
    </row>
    <row r="248" spans="1:6" x14ac:dyDescent="0.25">
      <c r="A248" s="8" t="s">
        <v>14713</v>
      </c>
      <c r="B248" s="1" t="s">
        <v>11802</v>
      </c>
      <c r="C248" s="1" t="s">
        <v>7</v>
      </c>
      <c r="D248" s="1"/>
      <c r="E248" s="1"/>
      <c r="F248" s="9"/>
    </row>
    <row r="249" spans="1:6" x14ac:dyDescent="0.25">
      <c r="A249" s="8" t="s">
        <v>14713</v>
      </c>
      <c r="B249" s="1" t="s">
        <v>11802</v>
      </c>
      <c r="C249" s="1" t="s">
        <v>9592</v>
      </c>
      <c r="D249" s="1"/>
      <c r="E249" s="1"/>
      <c r="F249" s="9"/>
    </row>
    <row r="250" spans="1:6" x14ac:dyDescent="0.25">
      <c r="A250" s="8" t="s">
        <v>14714</v>
      </c>
      <c r="B250" s="1" t="s">
        <v>11819</v>
      </c>
      <c r="C250" s="1" t="s">
        <v>7</v>
      </c>
      <c r="D250" s="1"/>
      <c r="E250" s="1"/>
      <c r="F250" s="9"/>
    </row>
    <row r="251" spans="1:6" x14ac:dyDescent="0.25">
      <c r="A251" s="8" t="s">
        <v>14714</v>
      </c>
      <c r="B251" s="1" t="s">
        <v>11819</v>
      </c>
      <c r="C251" s="1" t="s">
        <v>9592</v>
      </c>
      <c r="D251" s="1"/>
      <c r="E251" s="1"/>
      <c r="F251" s="9"/>
    </row>
    <row r="252" spans="1:6" x14ac:dyDescent="0.25">
      <c r="A252" s="8" t="s">
        <v>14715</v>
      </c>
      <c r="B252" s="1" t="s">
        <v>14716</v>
      </c>
      <c r="C252" s="1" t="s">
        <v>7</v>
      </c>
      <c r="D252" s="1"/>
      <c r="E252" s="1"/>
      <c r="F252" s="9"/>
    </row>
    <row r="253" spans="1:6" x14ac:dyDescent="0.25">
      <c r="A253" s="8" t="s">
        <v>14715</v>
      </c>
      <c r="B253" s="1" t="s">
        <v>14716</v>
      </c>
      <c r="C253" s="1" t="s">
        <v>9592</v>
      </c>
      <c r="D253" s="1"/>
      <c r="E253" s="1"/>
      <c r="F253" s="9"/>
    </row>
    <row r="254" spans="1:6" x14ac:dyDescent="0.25">
      <c r="A254" s="8" t="s">
        <v>14717</v>
      </c>
      <c r="B254" s="1" t="s">
        <v>1953</v>
      </c>
      <c r="C254" s="1" t="s">
        <v>7</v>
      </c>
      <c r="D254" s="1"/>
      <c r="E254" s="1"/>
      <c r="F254" s="9"/>
    </row>
    <row r="255" spans="1:6" x14ac:dyDescent="0.25">
      <c r="A255" s="8" t="s">
        <v>14717</v>
      </c>
      <c r="B255" s="1" t="s">
        <v>1953</v>
      </c>
      <c r="C255" s="1" t="s">
        <v>9592</v>
      </c>
      <c r="D255" s="1"/>
      <c r="E255" s="1"/>
      <c r="F255" s="9"/>
    </row>
    <row r="256" spans="1:6" x14ac:dyDescent="0.25">
      <c r="A256" s="8" t="s">
        <v>14718</v>
      </c>
      <c r="B256" s="1" t="s">
        <v>11696</v>
      </c>
      <c r="C256" s="1" t="s">
        <v>7</v>
      </c>
      <c r="D256" s="1"/>
      <c r="E256" s="1"/>
      <c r="F256" s="9"/>
    </row>
    <row r="257" spans="1:6" x14ac:dyDescent="0.25">
      <c r="A257" s="8" t="s">
        <v>14718</v>
      </c>
      <c r="B257" s="1" t="s">
        <v>11696</v>
      </c>
      <c r="C257" s="1" t="s">
        <v>9592</v>
      </c>
      <c r="D257" s="1"/>
      <c r="E257" s="1"/>
      <c r="F257" s="9"/>
    </row>
    <row r="258" spans="1:6" x14ac:dyDescent="0.25">
      <c r="A258" s="8" t="s">
        <v>14719</v>
      </c>
      <c r="B258" s="1" t="s">
        <v>11866</v>
      </c>
      <c r="C258" s="1" t="s">
        <v>7</v>
      </c>
      <c r="D258" s="1"/>
      <c r="E258" s="1"/>
      <c r="F258" s="9"/>
    </row>
    <row r="259" spans="1:6" x14ac:dyDescent="0.25">
      <c r="A259" s="8" t="s">
        <v>14719</v>
      </c>
      <c r="B259" s="1" t="s">
        <v>11866</v>
      </c>
      <c r="C259" s="1" t="s">
        <v>9592</v>
      </c>
      <c r="D259" s="1"/>
      <c r="E259" s="1"/>
      <c r="F259" s="9"/>
    </row>
    <row r="260" spans="1:6" x14ac:dyDescent="0.25">
      <c r="A260" s="8" t="s">
        <v>14720</v>
      </c>
      <c r="B260" s="1" t="s">
        <v>11899</v>
      </c>
      <c r="C260" s="1" t="s">
        <v>7</v>
      </c>
      <c r="D260" s="1"/>
      <c r="E260" s="1"/>
      <c r="F260" s="9"/>
    </row>
    <row r="261" spans="1:6" x14ac:dyDescent="0.25">
      <c r="A261" s="8" t="s">
        <v>14720</v>
      </c>
      <c r="B261" s="1" t="s">
        <v>11899</v>
      </c>
      <c r="C261" s="1" t="s">
        <v>9592</v>
      </c>
      <c r="D261" s="1"/>
      <c r="E261" s="1"/>
      <c r="F261" s="9"/>
    </row>
    <row r="262" spans="1:6" x14ac:dyDescent="0.25">
      <c r="A262" s="8" t="s">
        <v>14721</v>
      </c>
      <c r="B262" s="1" t="s">
        <v>11351</v>
      </c>
      <c r="C262" s="1" t="s">
        <v>7</v>
      </c>
      <c r="D262" s="1"/>
      <c r="E262" s="1"/>
      <c r="F262" s="9"/>
    </row>
    <row r="263" spans="1:6" x14ac:dyDescent="0.25">
      <c r="A263" s="8" t="s">
        <v>14721</v>
      </c>
      <c r="B263" s="1" t="s">
        <v>11351</v>
      </c>
      <c r="C263" s="1" t="s">
        <v>9592</v>
      </c>
      <c r="D263" s="1"/>
      <c r="E263" s="1"/>
      <c r="F263" s="9"/>
    </row>
    <row r="264" spans="1:6" x14ac:dyDescent="0.25">
      <c r="A264" s="8" t="s">
        <v>14722</v>
      </c>
      <c r="B264" s="1" t="s">
        <v>2440</v>
      </c>
      <c r="C264" s="1" t="s">
        <v>7</v>
      </c>
      <c r="D264" s="1"/>
      <c r="E264" s="1"/>
      <c r="F264" s="9"/>
    </row>
    <row r="265" spans="1:6" x14ac:dyDescent="0.25">
      <c r="A265" s="8" t="s">
        <v>14722</v>
      </c>
      <c r="B265" s="1" t="s">
        <v>2440</v>
      </c>
      <c r="C265" s="1" t="s">
        <v>9592</v>
      </c>
      <c r="D265" s="1"/>
      <c r="E265" s="1"/>
      <c r="F265" s="9"/>
    </row>
    <row r="266" spans="1:6" x14ac:dyDescent="0.25">
      <c r="A266" s="8" t="s">
        <v>14723</v>
      </c>
      <c r="B266" s="1" t="s">
        <v>14475</v>
      </c>
      <c r="C266" s="1" t="s">
        <v>7</v>
      </c>
      <c r="D266" s="1"/>
      <c r="E266" s="1"/>
      <c r="F266" s="9"/>
    </row>
    <row r="267" spans="1:6" x14ac:dyDescent="0.25">
      <c r="A267" s="8" t="s">
        <v>14723</v>
      </c>
      <c r="B267" s="1" t="s">
        <v>14475</v>
      </c>
      <c r="C267" s="1" t="s">
        <v>9592</v>
      </c>
      <c r="D267" s="1"/>
      <c r="E267" s="1"/>
      <c r="F267" s="9"/>
    </row>
    <row r="268" spans="1:6" x14ac:dyDescent="0.25">
      <c r="A268" s="8" t="s">
        <v>14724</v>
      </c>
      <c r="B268" s="1" t="s">
        <v>2520</v>
      </c>
      <c r="C268" s="1" t="s">
        <v>7</v>
      </c>
      <c r="D268" s="1"/>
      <c r="E268" s="1"/>
      <c r="F268" s="9"/>
    </row>
    <row r="269" spans="1:6" x14ac:dyDescent="0.25">
      <c r="A269" s="8" t="s">
        <v>14724</v>
      </c>
      <c r="B269" s="1" t="s">
        <v>2520</v>
      </c>
      <c r="C269" s="1" t="s">
        <v>9592</v>
      </c>
      <c r="D269" s="1"/>
      <c r="E269" s="1"/>
      <c r="F269" s="9"/>
    </row>
    <row r="270" spans="1:6" x14ac:dyDescent="0.25">
      <c r="A270" s="8" t="s">
        <v>14725</v>
      </c>
      <c r="B270" s="1" t="s">
        <v>5097</v>
      </c>
      <c r="C270" s="1" t="s">
        <v>7</v>
      </c>
      <c r="D270" s="1"/>
      <c r="E270" s="1"/>
      <c r="F270" s="9"/>
    </row>
    <row r="271" spans="1:6" x14ac:dyDescent="0.25">
      <c r="A271" s="8" t="s">
        <v>14725</v>
      </c>
      <c r="B271" s="1" t="s">
        <v>5097</v>
      </c>
      <c r="C271" s="1" t="s">
        <v>9592</v>
      </c>
      <c r="D271" s="1"/>
      <c r="E271" s="1"/>
      <c r="F271" s="9"/>
    </row>
    <row r="272" spans="1:6" x14ac:dyDescent="0.25">
      <c r="A272" s="8" t="s">
        <v>14726</v>
      </c>
      <c r="B272" s="1" t="s">
        <v>2776</v>
      </c>
      <c r="C272" s="1" t="s">
        <v>7</v>
      </c>
      <c r="D272" s="1"/>
      <c r="E272" s="1"/>
      <c r="F272" s="9"/>
    </row>
    <row r="273" spans="1:6" x14ac:dyDescent="0.25">
      <c r="A273" s="8" t="s">
        <v>14726</v>
      </c>
      <c r="B273" s="1" t="s">
        <v>2776</v>
      </c>
      <c r="C273" s="1" t="s">
        <v>9592</v>
      </c>
      <c r="D273" s="1"/>
      <c r="E273" s="1"/>
      <c r="F273" s="9"/>
    </row>
    <row r="274" spans="1:6" x14ac:dyDescent="0.25">
      <c r="A274" s="8" t="s">
        <v>14727</v>
      </c>
      <c r="B274" s="1" t="s">
        <v>2904</v>
      </c>
      <c r="C274" s="1" t="s">
        <v>7</v>
      </c>
      <c r="D274" s="1"/>
      <c r="E274" s="1"/>
      <c r="F274" s="9"/>
    </row>
    <row r="275" spans="1:6" x14ac:dyDescent="0.25">
      <c r="A275" s="8" t="s">
        <v>14727</v>
      </c>
      <c r="B275" s="1" t="s">
        <v>2904</v>
      </c>
      <c r="C275" s="1" t="s">
        <v>9592</v>
      </c>
      <c r="D275" s="1"/>
      <c r="E275" s="1"/>
      <c r="F275" s="9"/>
    </row>
    <row r="276" spans="1:6" x14ac:dyDescent="0.25">
      <c r="A276" s="8" t="s">
        <v>14728</v>
      </c>
      <c r="B276" s="1" t="s">
        <v>3136</v>
      </c>
      <c r="C276" s="1" t="s">
        <v>7</v>
      </c>
      <c r="D276" s="1"/>
      <c r="E276" s="1"/>
      <c r="F276" s="9"/>
    </row>
    <row r="277" spans="1:6" x14ac:dyDescent="0.25">
      <c r="A277" s="8" t="s">
        <v>14728</v>
      </c>
      <c r="B277" s="1" t="s">
        <v>3136</v>
      </c>
      <c r="C277" s="1" t="s">
        <v>9592</v>
      </c>
      <c r="D277" s="1"/>
      <c r="E277" s="1"/>
      <c r="F277" s="9"/>
    </row>
    <row r="278" spans="1:6" x14ac:dyDescent="0.25">
      <c r="A278" s="8" t="s">
        <v>14729</v>
      </c>
      <c r="B278" s="1" t="s">
        <v>3138</v>
      </c>
      <c r="C278" s="1" t="s">
        <v>7</v>
      </c>
      <c r="D278" s="1"/>
      <c r="E278" s="1"/>
      <c r="F278" s="9"/>
    </row>
    <row r="279" spans="1:6" x14ac:dyDescent="0.25">
      <c r="A279" s="8" t="s">
        <v>14729</v>
      </c>
      <c r="B279" s="1" t="s">
        <v>3138</v>
      </c>
      <c r="C279" s="1" t="s">
        <v>9592</v>
      </c>
      <c r="D279" s="1"/>
      <c r="E279" s="1"/>
      <c r="F279" s="9"/>
    </row>
    <row r="280" spans="1:6" x14ac:dyDescent="0.25">
      <c r="A280" s="8" t="s">
        <v>14730</v>
      </c>
      <c r="B280" s="1" t="s">
        <v>3146</v>
      </c>
      <c r="C280" s="1" t="s">
        <v>7</v>
      </c>
      <c r="D280" s="1"/>
      <c r="E280" s="1"/>
      <c r="F280" s="9"/>
    </row>
    <row r="281" spans="1:6" x14ac:dyDescent="0.25">
      <c r="A281" s="8" t="s">
        <v>14730</v>
      </c>
      <c r="B281" s="1" t="s">
        <v>3146</v>
      </c>
      <c r="C281" s="1" t="s">
        <v>9592</v>
      </c>
      <c r="D281" s="1"/>
      <c r="E281" s="1"/>
      <c r="F281" s="9"/>
    </row>
    <row r="282" spans="1:6" x14ac:dyDescent="0.25">
      <c r="A282" s="8" t="s">
        <v>14731</v>
      </c>
      <c r="B282" s="1" t="s">
        <v>13101</v>
      </c>
      <c r="C282" s="1" t="s">
        <v>7</v>
      </c>
      <c r="D282" s="1"/>
      <c r="E282" s="1"/>
      <c r="F282" s="9"/>
    </row>
    <row r="283" spans="1:6" x14ac:dyDescent="0.25">
      <c r="A283" s="8" t="s">
        <v>14731</v>
      </c>
      <c r="B283" s="1" t="s">
        <v>13101</v>
      </c>
      <c r="C283" s="1" t="s">
        <v>9592</v>
      </c>
      <c r="D283" s="1"/>
      <c r="E283" s="1"/>
      <c r="F283" s="9"/>
    </row>
    <row r="284" spans="1:6" x14ac:dyDescent="0.25">
      <c r="A284" s="8" t="s">
        <v>14732</v>
      </c>
      <c r="B284" s="1" t="s">
        <v>3392</v>
      </c>
      <c r="C284" s="1" t="s">
        <v>7</v>
      </c>
      <c r="D284" s="1"/>
      <c r="E284" s="1"/>
      <c r="F284" s="9"/>
    </row>
    <row r="285" spans="1:6" x14ac:dyDescent="0.25">
      <c r="A285" s="8" t="s">
        <v>14732</v>
      </c>
      <c r="B285" s="1" t="s">
        <v>3392</v>
      </c>
      <c r="C285" s="1" t="s">
        <v>9592</v>
      </c>
      <c r="D285" s="1"/>
      <c r="E285" s="1"/>
      <c r="F285" s="9"/>
    </row>
    <row r="286" spans="1:6" x14ac:dyDescent="0.25">
      <c r="A286" s="8" t="s">
        <v>14733</v>
      </c>
      <c r="B286" s="1" t="s">
        <v>14096</v>
      </c>
      <c r="C286" s="1" t="s">
        <v>7</v>
      </c>
      <c r="D286" s="1"/>
      <c r="E286" s="1"/>
      <c r="F286" s="9"/>
    </row>
    <row r="287" spans="1:6" x14ac:dyDescent="0.25">
      <c r="A287" s="8" t="s">
        <v>14733</v>
      </c>
      <c r="B287" s="1" t="s">
        <v>14096</v>
      </c>
      <c r="C287" s="1" t="s">
        <v>9592</v>
      </c>
      <c r="D287" s="1"/>
      <c r="E287" s="1"/>
      <c r="F287" s="9"/>
    </row>
    <row r="288" spans="1:6" x14ac:dyDescent="0.25">
      <c r="A288" s="8" t="s">
        <v>14734</v>
      </c>
      <c r="B288" s="1" t="s">
        <v>14735</v>
      </c>
      <c r="C288" s="1" t="s">
        <v>7</v>
      </c>
      <c r="D288" s="1"/>
      <c r="E288" s="1"/>
      <c r="F288" s="9"/>
    </row>
    <row r="289" spans="1:6" x14ac:dyDescent="0.25">
      <c r="A289" s="8" t="s">
        <v>14734</v>
      </c>
      <c r="B289" s="1" t="s">
        <v>14735</v>
      </c>
      <c r="C289" s="1" t="s">
        <v>9592</v>
      </c>
      <c r="D289" s="1"/>
      <c r="E289" s="1"/>
      <c r="F289" s="9"/>
    </row>
    <row r="290" spans="1:6" x14ac:dyDescent="0.25">
      <c r="A290" s="8" t="s">
        <v>14736</v>
      </c>
      <c r="B290" s="1" t="s">
        <v>5318</v>
      </c>
      <c r="C290" s="1" t="s">
        <v>7</v>
      </c>
      <c r="D290" s="1"/>
      <c r="E290" s="1"/>
      <c r="F290" s="9"/>
    </row>
    <row r="291" spans="1:6" x14ac:dyDescent="0.25">
      <c r="A291" s="8" t="s">
        <v>14736</v>
      </c>
      <c r="B291" s="1" t="s">
        <v>5318</v>
      </c>
      <c r="C291" s="1" t="s">
        <v>9592</v>
      </c>
      <c r="D291" s="1"/>
      <c r="E291" s="1"/>
      <c r="F291" s="9"/>
    </row>
    <row r="292" spans="1:6" x14ac:dyDescent="0.25">
      <c r="A292" s="8" t="s">
        <v>14737</v>
      </c>
      <c r="B292" s="1" t="s">
        <v>4370</v>
      </c>
      <c r="C292" s="1" t="s">
        <v>7</v>
      </c>
      <c r="D292" s="1"/>
      <c r="E292" s="1"/>
      <c r="F292" s="9"/>
    </row>
    <row r="293" spans="1:6" x14ac:dyDescent="0.25">
      <c r="A293" s="8" t="s">
        <v>14737</v>
      </c>
      <c r="B293" s="1" t="s">
        <v>4370</v>
      </c>
      <c r="C293" s="1" t="s">
        <v>9592</v>
      </c>
      <c r="D293" s="1"/>
      <c r="E293" s="1"/>
      <c r="F293" s="9"/>
    </row>
    <row r="294" spans="1:6" x14ac:dyDescent="0.25">
      <c r="A294" s="8" t="s">
        <v>14738</v>
      </c>
      <c r="B294" s="1" t="s">
        <v>14739</v>
      </c>
      <c r="C294" s="1" t="s">
        <v>7</v>
      </c>
      <c r="D294" s="1"/>
      <c r="E294" s="1"/>
      <c r="F294" s="9"/>
    </row>
    <row r="295" spans="1:6" x14ac:dyDescent="0.25">
      <c r="A295" s="8" t="s">
        <v>14738</v>
      </c>
      <c r="B295" s="1" t="s">
        <v>14739</v>
      </c>
      <c r="C295" s="1" t="s">
        <v>9592</v>
      </c>
      <c r="D295" s="1"/>
      <c r="E295" s="1"/>
      <c r="F295" s="9"/>
    </row>
    <row r="296" spans="1:6" x14ac:dyDescent="0.25">
      <c r="A296" s="8" t="s">
        <v>14740</v>
      </c>
      <c r="B296" s="1" t="s">
        <v>14741</v>
      </c>
      <c r="C296" s="1" t="s">
        <v>7</v>
      </c>
      <c r="D296" s="1"/>
      <c r="E296" s="1"/>
      <c r="F296" s="9"/>
    </row>
    <row r="297" spans="1:6" x14ac:dyDescent="0.25">
      <c r="A297" s="8" t="s">
        <v>14740</v>
      </c>
      <c r="B297" s="1" t="s">
        <v>14741</v>
      </c>
      <c r="C297" s="1" t="s">
        <v>9592</v>
      </c>
      <c r="D297" s="1"/>
      <c r="E297" s="1"/>
      <c r="F297" s="9"/>
    </row>
    <row r="298" spans="1:6" x14ac:dyDescent="0.25">
      <c r="A298" s="8" t="s">
        <v>14742</v>
      </c>
      <c r="B298" s="1" t="s">
        <v>4579</v>
      </c>
      <c r="C298" s="1" t="s">
        <v>7</v>
      </c>
      <c r="D298" s="1"/>
      <c r="E298" s="1"/>
      <c r="F298" s="9"/>
    </row>
    <row r="299" spans="1:6" x14ac:dyDescent="0.25">
      <c r="A299" s="8" t="s">
        <v>14742</v>
      </c>
      <c r="B299" s="1" t="s">
        <v>4579</v>
      </c>
      <c r="C299" s="1" t="s">
        <v>9592</v>
      </c>
      <c r="D299" s="1"/>
      <c r="E299" s="1"/>
      <c r="F299" s="9"/>
    </row>
    <row r="300" spans="1:6" x14ac:dyDescent="0.25">
      <c r="A300" s="8" t="s">
        <v>14743</v>
      </c>
      <c r="B300" s="1" t="s">
        <v>5922</v>
      </c>
      <c r="C300" s="1" t="s">
        <v>7</v>
      </c>
      <c r="D300" s="1"/>
      <c r="E300" s="1"/>
      <c r="F300" s="9"/>
    </row>
    <row r="301" spans="1:6" x14ac:dyDescent="0.25">
      <c r="A301" s="8" t="s">
        <v>14743</v>
      </c>
      <c r="B301" s="1" t="s">
        <v>5922</v>
      </c>
      <c r="C301" s="1" t="s">
        <v>9592</v>
      </c>
      <c r="D301" s="1"/>
      <c r="E301" s="1"/>
      <c r="F301" s="9"/>
    </row>
    <row r="302" spans="1:6" x14ac:dyDescent="0.25">
      <c r="A302" s="8" t="s">
        <v>14744</v>
      </c>
      <c r="B302" s="1" t="s">
        <v>4740</v>
      </c>
      <c r="C302" s="1" t="s">
        <v>7</v>
      </c>
      <c r="D302" s="1"/>
      <c r="E302" s="1"/>
      <c r="F302" s="9"/>
    </row>
    <row r="303" spans="1:6" x14ac:dyDescent="0.25">
      <c r="A303" s="8" t="s">
        <v>14744</v>
      </c>
      <c r="B303" s="1" t="s">
        <v>4740</v>
      </c>
      <c r="C303" s="1" t="s">
        <v>9592</v>
      </c>
      <c r="D303" s="1"/>
      <c r="E303" s="1"/>
      <c r="F303" s="9"/>
    </row>
    <row r="304" spans="1:6" x14ac:dyDescent="0.25">
      <c r="A304" s="8" t="s">
        <v>14745</v>
      </c>
      <c r="B304" s="1" t="s">
        <v>4766</v>
      </c>
      <c r="C304" s="1" t="s">
        <v>7</v>
      </c>
      <c r="D304" s="1"/>
      <c r="E304" s="1"/>
      <c r="F304" s="9"/>
    </row>
    <row r="305" spans="1:6" x14ac:dyDescent="0.25">
      <c r="A305" s="8" t="s">
        <v>14745</v>
      </c>
      <c r="B305" s="1" t="s">
        <v>4766</v>
      </c>
      <c r="C305" s="1" t="s">
        <v>9592</v>
      </c>
      <c r="D305" s="1"/>
      <c r="E305" s="1"/>
      <c r="F305" s="9"/>
    </row>
    <row r="306" spans="1:6" x14ac:dyDescent="0.25">
      <c r="A306" s="8" t="s">
        <v>14746</v>
      </c>
      <c r="B306" s="1" t="s">
        <v>14747</v>
      </c>
      <c r="C306" s="1" t="s">
        <v>7</v>
      </c>
      <c r="D306" s="1"/>
      <c r="E306" s="1"/>
      <c r="F306" s="9"/>
    </row>
    <row r="307" spans="1:6" x14ac:dyDescent="0.25">
      <c r="A307" s="8" t="s">
        <v>14746</v>
      </c>
      <c r="B307" s="1" t="s">
        <v>14747</v>
      </c>
      <c r="C307" s="1" t="s">
        <v>9592</v>
      </c>
      <c r="D307" s="1"/>
      <c r="E307" s="1"/>
      <c r="F307" s="9"/>
    </row>
    <row r="308" spans="1:6" x14ac:dyDescent="0.25">
      <c r="A308" s="8" t="s">
        <v>14748</v>
      </c>
      <c r="B308" s="1" t="s">
        <v>4975</v>
      </c>
      <c r="C308" s="1" t="s">
        <v>7</v>
      </c>
      <c r="D308" s="1"/>
      <c r="E308" s="1"/>
      <c r="F308" s="9"/>
    </row>
    <row r="309" spans="1:6" x14ac:dyDescent="0.25">
      <c r="A309" s="8" t="s">
        <v>14748</v>
      </c>
      <c r="B309" s="1" t="s">
        <v>4975</v>
      </c>
      <c r="C309" s="1" t="s">
        <v>9592</v>
      </c>
      <c r="D309" s="1"/>
      <c r="E309" s="1"/>
      <c r="F309" s="9"/>
    </row>
    <row r="310" spans="1:6" x14ac:dyDescent="0.25">
      <c r="A310" s="8" t="s">
        <v>14749</v>
      </c>
      <c r="B310" s="1" t="s">
        <v>4295</v>
      </c>
      <c r="C310" s="1" t="s">
        <v>7</v>
      </c>
      <c r="D310" s="1"/>
      <c r="E310" s="1"/>
      <c r="F310" s="9"/>
    </row>
    <row r="311" spans="1:6" x14ac:dyDescent="0.25">
      <c r="A311" s="8" t="s">
        <v>14749</v>
      </c>
      <c r="B311" s="1" t="s">
        <v>4295</v>
      </c>
      <c r="C311" s="1" t="s">
        <v>9592</v>
      </c>
      <c r="D311" s="1"/>
      <c r="E311" s="1"/>
      <c r="F311" s="9"/>
    </row>
    <row r="312" spans="1:6" x14ac:dyDescent="0.25">
      <c r="A312" s="8" t="s">
        <v>14750</v>
      </c>
      <c r="B312" s="1" t="s">
        <v>14751</v>
      </c>
      <c r="C312" s="1" t="s">
        <v>7</v>
      </c>
      <c r="D312" s="1"/>
      <c r="E312" s="1"/>
      <c r="F312" s="9"/>
    </row>
    <row r="313" spans="1:6" x14ac:dyDescent="0.25">
      <c r="A313" s="8" t="s">
        <v>14750</v>
      </c>
      <c r="B313" s="1" t="s">
        <v>14751</v>
      </c>
      <c r="C313" s="1" t="s">
        <v>9592</v>
      </c>
      <c r="D313" s="1"/>
      <c r="E313" s="1"/>
      <c r="F313" s="9"/>
    </row>
    <row r="314" spans="1:6" x14ac:dyDescent="0.25">
      <c r="A314" s="8" t="s">
        <v>14752</v>
      </c>
      <c r="B314" s="1" t="s">
        <v>5543</v>
      </c>
      <c r="C314" s="1" t="s">
        <v>7</v>
      </c>
      <c r="D314" s="1"/>
      <c r="E314" s="1"/>
      <c r="F314" s="9"/>
    </row>
    <row r="315" spans="1:6" x14ac:dyDescent="0.25">
      <c r="A315" s="8" t="s">
        <v>14752</v>
      </c>
      <c r="B315" s="1" t="s">
        <v>5543</v>
      </c>
      <c r="C315" s="1" t="s">
        <v>9592</v>
      </c>
      <c r="D315" s="1"/>
      <c r="E315" s="1"/>
      <c r="F315" s="9"/>
    </row>
    <row r="316" spans="1:6" x14ac:dyDescent="0.25">
      <c r="A316" s="8" t="s">
        <v>14753</v>
      </c>
      <c r="B316" s="1" t="s">
        <v>14754</v>
      </c>
      <c r="C316" s="1" t="s">
        <v>7</v>
      </c>
      <c r="D316" s="1"/>
      <c r="E316" s="1"/>
      <c r="F316" s="9"/>
    </row>
    <row r="317" spans="1:6" x14ac:dyDescent="0.25">
      <c r="A317" s="8" t="s">
        <v>14753</v>
      </c>
      <c r="B317" s="1" t="s">
        <v>14754</v>
      </c>
      <c r="C317" s="1" t="s">
        <v>9592</v>
      </c>
      <c r="D317" s="1"/>
      <c r="E317" s="1"/>
      <c r="F317" s="9"/>
    </row>
    <row r="318" spans="1:6" x14ac:dyDescent="0.25">
      <c r="A318" s="8" t="s">
        <v>14755</v>
      </c>
      <c r="B318" s="1" t="s">
        <v>14756</v>
      </c>
      <c r="C318" s="1" t="s">
        <v>7</v>
      </c>
      <c r="D318" s="1"/>
      <c r="E318" s="1"/>
      <c r="F318" s="9"/>
    </row>
    <row r="319" spans="1:6" x14ac:dyDescent="0.25">
      <c r="A319" s="8" t="s">
        <v>14755</v>
      </c>
      <c r="B319" s="1" t="s">
        <v>14756</v>
      </c>
      <c r="C319" s="1" t="s">
        <v>9592</v>
      </c>
      <c r="D319" s="1"/>
      <c r="E319" s="1"/>
      <c r="F319" s="9"/>
    </row>
    <row r="320" spans="1:6" x14ac:dyDescent="0.25">
      <c r="A320" s="8" t="s">
        <v>14757</v>
      </c>
      <c r="B320" s="1" t="s">
        <v>6616</v>
      </c>
      <c r="C320" s="1" t="s">
        <v>7</v>
      </c>
      <c r="D320" s="1"/>
      <c r="E320" s="1"/>
      <c r="F320" s="9"/>
    </row>
    <row r="321" spans="1:6" x14ac:dyDescent="0.25">
      <c r="A321" s="8" t="s">
        <v>14757</v>
      </c>
      <c r="B321" s="1" t="s">
        <v>6616</v>
      </c>
      <c r="C321" s="1" t="s">
        <v>9592</v>
      </c>
      <c r="D321" s="1"/>
      <c r="E321" s="1"/>
      <c r="F321" s="9"/>
    </row>
    <row r="322" spans="1:6" x14ac:dyDescent="0.25">
      <c r="A322" s="8" t="s">
        <v>14758</v>
      </c>
      <c r="B322" s="1" t="s">
        <v>6762</v>
      </c>
      <c r="C322" s="1" t="s">
        <v>7</v>
      </c>
      <c r="D322" s="1"/>
      <c r="E322" s="1"/>
      <c r="F322" s="9"/>
    </row>
    <row r="323" spans="1:6" x14ac:dyDescent="0.25">
      <c r="A323" s="8" t="s">
        <v>14758</v>
      </c>
      <c r="B323" s="1" t="s">
        <v>6762</v>
      </c>
      <c r="C323" s="1" t="s">
        <v>9592</v>
      </c>
      <c r="D323" s="1"/>
      <c r="E323" s="1"/>
      <c r="F323" s="9"/>
    </row>
    <row r="324" spans="1:6" x14ac:dyDescent="0.25">
      <c r="A324" s="8" t="s">
        <v>14759</v>
      </c>
      <c r="B324" s="1" t="s">
        <v>5900</v>
      </c>
      <c r="C324" s="1" t="s">
        <v>7</v>
      </c>
      <c r="D324" s="1"/>
      <c r="E324" s="1"/>
      <c r="F324" s="9"/>
    </row>
    <row r="325" spans="1:6" x14ac:dyDescent="0.25">
      <c r="A325" s="8" t="s">
        <v>14759</v>
      </c>
      <c r="B325" s="1" t="s">
        <v>5900</v>
      </c>
      <c r="C325" s="1" t="s">
        <v>9592</v>
      </c>
      <c r="D325" s="1"/>
      <c r="E325" s="1"/>
      <c r="F325" s="9"/>
    </row>
    <row r="326" spans="1:6" x14ac:dyDescent="0.25">
      <c r="A326" s="8" t="s">
        <v>14760</v>
      </c>
      <c r="B326" s="1" t="s">
        <v>7023</v>
      </c>
      <c r="C326" s="1" t="s">
        <v>7</v>
      </c>
      <c r="D326" s="1"/>
      <c r="E326" s="1"/>
      <c r="F326" s="9"/>
    </row>
    <row r="327" spans="1:6" x14ac:dyDescent="0.25">
      <c r="A327" s="8" t="s">
        <v>14760</v>
      </c>
      <c r="B327" s="1" t="s">
        <v>7023</v>
      </c>
      <c r="C327" s="1" t="s">
        <v>9592</v>
      </c>
      <c r="D327" s="1"/>
      <c r="E327" s="1"/>
      <c r="F327" s="9"/>
    </row>
    <row r="328" spans="1:6" x14ac:dyDescent="0.25">
      <c r="A328" s="8" t="s">
        <v>14761</v>
      </c>
      <c r="B328" s="1" t="s">
        <v>7358</v>
      </c>
      <c r="C328" s="1" t="s">
        <v>7</v>
      </c>
      <c r="D328" s="1"/>
      <c r="E328" s="1"/>
      <c r="F328" s="9"/>
    </row>
    <row r="329" spans="1:6" x14ac:dyDescent="0.25">
      <c r="A329" s="8" t="s">
        <v>14761</v>
      </c>
      <c r="B329" s="1" t="s">
        <v>7358</v>
      </c>
      <c r="C329" s="1" t="s">
        <v>9592</v>
      </c>
      <c r="D329" s="1"/>
      <c r="E329" s="1"/>
      <c r="F329" s="9"/>
    </row>
    <row r="330" spans="1:6" x14ac:dyDescent="0.25">
      <c r="A330" s="8" t="s">
        <v>14762</v>
      </c>
      <c r="B330" s="1" t="s">
        <v>7364</v>
      </c>
      <c r="C330" s="1" t="s">
        <v>7</v>
      </c>
      <c r="D330" s="1"/>
      <c r="E330" s="1"/>
      <c r="F330" s="9"/>
    </row>
    <row r="331" spans="1:6" x14ac:dyDescent="0.25">
      <c r="A331" s="8" t="s">
        <v>14762</v>
      </c>
      <c r="B331" s="1" t="s">
        <v>7364</v>
      </c>
      <c r="C331" s="1" t="s">
        <v>9592</v>
      </c>
      <c r="D331" s="1"/>
      <c r="E331" s="1"/>
      <c r="F331" s="9"/>
    </row>
    <row r="332" spans="1:6" x14ac:dyDescent="0.25">
      <c r="A332" s="8" t="s">
        <v>14763</v>
      </c>
      <c r="B332" s="1" t="s">
        <v>7380</v>
      </c>
      <c r="C332" s="1" t="s">
        <v>7</v>
      </c>
      <c r="D332" s="1"/>
      <c r="E332" s="1"/>
      <c r="F332" s="9"/>
    </row>
    <row r="333" spans="1:6" x14ac:dyDescent="0.25">
      <c r="A333" s="8" t="s">
        <v>14763</v>
      </c>
      <c r="B333" s="1" t="s">
        <v>7380</v>
      </c>
      <c r="C333" s="1" t="s">
        <v>9592</v>
      </c>
      <c r="D333" s="1"/>
      <c r="E333" s="1"/>
      <c r="F333" s="9"/>
    </row>
    <row r="334" spans="1:6" x14ac:dyDescent="0.25">
      <c r="A334" s="8" t="s">
        <v>14764</v>
      </c>
      <c r="B334" s="1" t="s">
        <v>7386</v>
      </c>
      <c r="C334" s="1" t="s">
        <v>7</v>
      </c>
      <c r="D334" s="1"/>
      <c r="E334" s="1"/>
      <c r="F334" s="9"/>
    </row>
    <row r="335" spans="1:6" x14ac:dyDescent="0.25">
      <c r="A335" s="8" t="s">
        <v>14764</v>
      </c>
      <c r="B335" s="1" t="s">
        <v>7386</v>
      </c>
      <c r="C335" s="1" t="s">
        <v>9592</v>
      </c>
      <c r="D335" s="1"/>
      <c r="E335" s="1"/>
      <c r="F335" s="9"/>
    </row>
    <row r="336" spans="1:6" x14ac:dyDescent="0.25">
      <c r="A336" s="8" t="s">
        <v>14765</v>
      </c>
      <c r="B336" s="1" t="s">
        <v>7430</v>
      </c>
      <c r="C336" s="1" t="s">
        <v>7</v>
      </c>
      <c r="D336" s="1"/>
      <c r="E336" s="1"/>
      <c r="F336" s="9"/>
    </row>
    <row r="337" spans="1:6" x14ac:dyDescent="0.25">
      <c r="A337" s="8" t="s">
        <v>14765</v>
      </c>
      <c r="B337" s="1" t="s">
        <v>7430</v>
      </c>
      <c r="C337" s="1" t="s">
        <v>9592</v>
      </c>
      <c r="D337" s="1"/>
      <c r="E337" s="1"/>
      <c r="F337" s="9"/>
    </row>
    <row r="338" spans="1:6" x14ac:dyDescent="0.25">
      <c r="A338" s="8" t="s">
        <v>14766</v>
      </c>
      <c r="B338" s="1" t="s">
        <v>14767</v>
      </c>
      <c r="C338" s="1" t="s">
        <v>7</v>
      </c>
      <c r="D338" s="1"/>
      <c r="E338" s="1"/>
      <c r="F338" s="9"/>
    </row>
    <row r="339" spans="1:6" x14ac:dyDescent="0.25">
      <c r="A339" s="8" t="s">
        <v>14766</v>
      </c>
      <c r="B339" s="1" t="s">
        <v>14767</v>
      </c>
      <c r="C339" s="1" t="s">
        <v>9592</v>
      </c>
      <c r="D339" s="1"/>
      <c r="E339" s="1"/>
      <c r="F339" s="9"/>
    </row>
    <row r="340" spans="1:6" x14ac:dyDescent="0.25">
      <c r="A340" s="8" t="s">
        <v>14768</v>
      </c>
      <c r="B340" s="1" t="s">
        <v>7602</v>
      </c>
      <c r="C340" s="1" t="s">
        <v>7</v>
      </c>
      <c r="D340" s="1"/>
      <c r="E340" s="1"/>
      <c r="F340" s="9"/>
    </row>
    <row r="341" spans="1:6" x14ac:dyDescent="0.25">
      <c r="A341" s="8" t="s">
        <v>14768</v>
      </c>
      <c r="B341" s="1" t="s">
        <v>7602</v>
      </c>
      <c r="C341" s="1" t="s">
        <v>9592</v>
      </c>
      <c r="D341" s="1"/>
      <c r="E341" s="1"/>
      <c r="F341" s="9"/>
    </row>
    <row r="342" spans="1:6" x14ac:dyDescent="0.25">
      <c r="A342" s="8" t="s">
        <v>14769</v>
      </c>
      <c r="B342" s="1" t="s">
        <v>114</v>
      </c>
      <c r="C342" s="1" t="s">
        <v>7</v>
      </c>
      <c r="D342" s="1"/>
      <c r="E342" s="1"/>
      <c r="F342" s="9"/>
    </row>
    <row r="343" spans="1:6" x14ac:dyDescent="0.25">
      <c r="A343" s="8" t="s">
        <v>14769</v>
      </c>
      <c r="B343" s="1" t="s">
        <v>114</v>
      </c>
      <c r="C343" s="1" t="s">
        <v>9592</v>
      </c>
      <c r="D343" s="1"/>
      <c r="E343" s="1"/>
      <c r="F343" s="9"/>
    </row>
    <row r="344" spans="1:6" x14ac:dyDescent="0.25">
      <c r="A344" s="8" t="s">
        <v>14770</v>
      </c>
      <c r="B344" s="1" t="s">
        <v>240</v>
      </c>
      <c r="C344" s="1" t="s">
        <v>7</v>
      </c>
      <c r="D344" s="1"/>
      <c r="E344" s="1"/>
      <c r="F344" s="9"/>
    </row>
    <row r="345" spans="1:6" x14ac:dyDescent="0.25">
      <c r="A345" s="8" t="s">
        <v>14770</v>
      </c>
      <c r="B345" s="1" t="s">
        <v>240</v>
      </c>
      <c r="C345" s="1" t="s">
        <v>9592</v>
      </c>
      <c r="D345" s="1"/>
      <c r="E345" s="1"/>
      <c r="F345" s="9"/>
    </row>
    <row r="346" spans="1:6" x14ac:dyDescent="0.25">
      <c r="A346" s="8" t="s">
        <v>14771</v>
      </c>
      <c r="B346" s="1" t="s">
        <v>11667</v>
      </c>
      <c r="C346" s="1" t="s">
        <v>7</v>
      </c>
      <c r="D346" s="1"/>
      <c r="E346" s="1"/>
      <c r="F346" s="9"/>
    </row>
    <row r="347" spans="1:6" x14ac:dyDescent="0.25">
      <c r="A347" s="8" t="s">
        <v>14771</v>
      </c>
      <c r="B347" s="1" t="s">
        <v>11667</v>
      </c>
      <c r="C347" s="1" t="s">
        <v>9592</v>
      </c>
      <c r="D347" s="1"/>
      <c r="E347" s="1"/>
      <c r="F347" s="9"/>
    </row>
    <row r="348" spans="1:6" x14ac:dyDescent="0.25">
      <c r="A348" s="8" t="s">
        <v>14772</v>
      </c>
      <c r="B348" s="1" t="s">
        <v>426</v>
      </c>
      <c r="C348" s="1" t="s">
        <v>7</v>
      </c>
      <c r="D348" s="1"/>
      <c r="E348" s="1"/>
      <c r="F348" s="9"/>
    </row>
    <row r="349" spans="1:6" x14ac:dyDescent="0.25">
      <c r="A349" s="8" t="s">
        <v>14772</v>
      </c>
      <c r="B349" s="1" t="s">
        <v>426</v>
      </c>
      <c r="C349" s="1" t="s">
        <v>9592</v>
      </c>
      <c r="D349" s="1"/>
      <c r="E349" s="1"/>
      <c r="F349" s="9"/>
    </row>
    <row r="350" spans="1:6" x14ac:dyDescent="0.25">
      <c r="A350" s="8" t="s">
        <v>14773</v>
      </c>
      <c r="B350" s="1" t="s">
        <v>13311</v>
      </c>
      <c r="C350" s="1" t="s">
        <v>7</v>
      </c>
      <c r="D350" s="1"/>
      <c r="E350" s="1"/>
      <c r="F350" s="9"/>
    </row>
    <row r="351" spans="1:6" x14ac:dyDescent="0.25">
      <c r="A351" s="8" t="s">
        <v>14773</v>
      </c>
      <c r="B351" s="1" t="s">
        <v>13311</v>
      </c>
      <c r="C351" s="1" t="s">
        <v>9592</v>
      </c>
      <c r="D351" s="1"/>
      <c r="E351" s="1"/>
      <c r="F351" s="9"/>
    </row>
    <row r="352" spans="1:6" x14ac:dyDescent="0.25">
      <c r="A352" s="8" t="s">
        <v>14774</v>
      </c>
      <c r="B352" s="1" t="s">
        <v>14257</v>
      </c>
      <c r="C352" s="1" t="s">
        <v>7</v>
      </c>
      <c r="D352" s="1"/>
      <c r="E352" s="1"/>
      <c r="F352" s="9"/>
    </row>
    <row r="353" spans="1:6" x14ac:dyDescent="0.25">
      <c r="A353" s="8" t="s">
        <v>14774</v>
      </c>
      <c r="B353" s="1" t="s">
        <v>14257</v>
      </c>
      <c r="C353" s="1" t="s">
        <v>9592</v>
      </c>
      <c r="D353" s="1"/>
      <c r="E353" s="1"/>
      <c r="F353" s="9"/>
    </row>
    <row r="354" spans="1:6" x14ac:dyDescent="0.25">
      <c r="A354" s="8" t="s">
        <v>14775</v>
      </c>
      <c r="B354" s="1" t="s">
        <v>1113</v>
      </c>
      <c r="C354" s="1" t="s">
        <v>7</v>
      </c>
      <c r="D354" s="1"/>
      <c r="E354" s="1"/>
      <c r="F354" s="9"/>
    </row>
    <row r="355" spans="1:6" x14ac:dyDescent="0.25">
      <c r="A355" s="8" t="s">
        <v>14775</v>
      </c>
      <c r="B355" s="1" t="s">
        <v>1113</v>
      </c>
      <c r="C355" s="1" t="s">
        <v>9592</v>
      </c>
      <c r="D355" s="1"/>
      <c r="E355" s="1"/>
      <c r="F355" s="9"/>
    </row>
    <row r="356" spans="1:6" x14ac:dyDescent="0.25">
      <c r="A356" s="8" t="s">
        <v>14776</v>
      </c>
      <c r="B356" s="1" t="s">
        <v>11712</v>
      </c>
      <c r="C356" s="1" t="s">
        <v>7</v>
      </c>
      <c r="D356" s="1"/>
      <c r="E356" s="1"/>
      <c r="F356" s="9"/>
    </row>
    <row r="357" spans="1:6" x14ac:dyDescent="0.25">
      <c r="A357" s="8" t="s">
        <v>14776</v>
      </c>
      <c r="B357" s="1" t="s">
        <v>11712</v>
      </c>
      <c r="C357" s="1" t="s">
        <v>9592</v>
      </c>
      <c r="D357" s="1"/>
      <c r="E357" s="1"/>
      <c r="F357" s="9"/>
    </row>
    <row r="358" spans="1:6" x14ac:dyDescent="0.25">
      <c r="A358" s="8" t="s">
        <v>14777</v>
      </c>
      <c r="B358" s="1" t="s">
        <v>11804</v>
      </c>
      <c r="C358" s="1" t="s">
        <v>7</v>
      </c>
      <c r="D358" s="1"/>
      <c r="E358" s="1"/>
      <c r="F358" s="9"/>
    </row>
    <row r="359" spans="1:6" x14ac:dyDescent="0.25">
      <c r="A359" s="8" t="s">
        <v>14777</v>
      </c>
      <c r="B359" s="1" t="s">
        <v>11804</v>
      </c>
      <c r="C359" s="1" t="s">
        <v>9592</v>
      </c>
      <c r="D359" s="1"/>
      <c r="E359" s="1"/>
      <c r="F359" s="9"/>
    </row>
    <row r="360" spans="1:6" x14ac:dyDescent="0.25">
      <c r="A360" s="8" t="s">
        <v>14778</v>
      </c>
      <c r="B360" s="1" t="s">
        <v>14779</v>
      </c>
      <c r="C360" s="1" t="s">
        <v>7</v>
      </c>
      <c r="D360" s="1"/>
      <c r="E360" s="1"/>
      <c r="F360" s="9"/>
    </row>
    <row r="361" spans="1:6" x14ac:dyDescent="0.25">
      <c r="A361" s="8" t="s">
        <v>14778</v>
      </c>
      <c r="B361" s="1" t="s">
        <v>14779</v>
      </c>
      <c r="C361" s="1" t="s">
        <v>9592</v>
      </c>
      <c r="D361" s="1"/>
      <c r="E361" s="1"/>
      <c r="F361" s="9"/>
    </row>
    <row r="362" spans="1:6" x14ac:dyDescent="0.25">
      <c r="A362" s="8" t="s">
        <v>14780</v>
      </c>
      <c r="B362" s="1" t="s">
        <v>11269</v>
      </c>
      <c r="C362" s="1" t="s">
        <v>7</v>
      </c>
      <c r="D362" s="1"/>
      <c r="E362" s="1"/>
      <c r="F362" s="9"/>
    </row>
    <row r="363" spans="1:6" x14ac:dyDescent="0.25">
      <c r="A363" s="8" t="s">
        <v>14780</v>
      </c>
      <c r="B363" s="1" t="s">
        <v>11269</v>
      </c>
      <c r="C363" s="1" t="s">
        <v>9592</v>
      </c>
      <c r="D363" s="1"/>
      <c r="E363" s="1"/>
      <c r="F363" s="9"/>
    </row>
    <row r="364" spans="1:6" x14ac:dyDescent="0.25">
      <c r="A364" s="8" t="s">
        <v>14781</v>
      </c>
      <c r="B364" s="1" t="s">
        <v>2111</v>
      </c>
      <c r="C364" s="1" t="s">
        <v>7</v>
      </c>
      <c r="D364" s="1"/>
      <c r="E364" s="1"/>
      <c r="F364" s="9"/>
    </row>
    <row r="365" spans="1:6" x14ac:dyDescent="0.25">
      <c r="A365" s="8" t="s">
        <v>14781</v>
      </c>
      <c r="B365" s="1" t="s">
        <v>2111</v>
      </c>
      <c r="C365" s="1" t="s">
        <v>9592</v>
      </c>
      <c r="D365" s="1"/>
      <c r="E365" s="1"/>
      <c r="F365" s="9"/>
    </row>
    <row r="366" spans="1:6" x14ac:dyDescent="0.25">
      <c r="A366" s="8" t="s">
        <v>14782</v>
      </c>
      <c r="B366" s="1" t="s">
        <v>2199</v>
      </c>
      <c r="C366" s="1" t="s">
        <v>7</v>
      </c>
      <c r="D366" s="1"/>
      <c r="E366" s="1"/>
      <c r="F366" s="9"/>
    </row>
    <row r="367" spans="1:6" x14ac:dyDescent="0.25">
      <c r="A367" s="8" t="s">
        <v>14782</v>
      </c>
      <c r="B367" s="1" t="s">
        <v>2199</v>
      </c>
      <c r="C367" s="1" t="s">
        <v>9592</v>
      </c>
      <c r="D367" s="1"/>
      <c r="E367" s="1"/>
      <c r="F367" s="9"/>
    </row>
    <row r="368" spans="1:6" x14ac:dyDescent="0.25">
      <c r="A368" s="8" t="s">
        <v>14783</v>
      </c>
      <c r="B368" s="1" t="s">
        <v>2301</v>
      </c>
      <c r="C368" s="1" t="s">
        <v>7</v>
      </c>
      <c r="D368" s="1"/>
      <c r="E368" s="1"/>
      <c r="F368" s="9"/>
    </row>
    <row r="369" spans="1:6" x14ac:dyDescent="0.25">
      <c r="A369" s="8" t="s">
        <v>14783</v>
      </c>
      <c r="B369" s="1" t="s">
        <v>2301</v>
      </c>
      <c r="C369" s="1" t="s">
        <v>9592</v>
      </c>
      <c r="D369" s="1"/>
      <c r="E369" s="1"/>
      <c r="F369" s="9"/>
    </row>
    <row r="370" spans="1:6" x14ac:dyDescent="0.25">
      <c r="A370" s="8" t="s">
        <v>14784</v>
      </c>
      <c r="B370" s="1" t="s">
        <v>2313</v>
      </c>
      <c r="C370" s="1" t="s">
        <v>7</v>
      </c>
      <c r="D370" s="1"/>
      <c r="E370" s="1"/>
      <c r="F370" s="9"/>
    </row>
    <row r="371" spans="1:6" x14ac:dyDescent="0.25">
      <c r="A371" s="8" t="s">
        <v>14784</v>
      </c>
      <c r="B371" s="1" t="s">
        <v>2313</v>
      </c>
      <c r="C371" s="1" t="s">
        <v>9592</v>
      </c>
      <c r="D371" s="1"/>
      <c r="E371" s="1"/>
      <c r="F371" s="9"/>
    </row>
    <row r="372" spans="1:6" x14ac:dyDescent="0.25">
      <c r="A372" s="8" t="s">
        <v>14785</v>
      </c>
      <c r="B372" s="1" t="s">
        <v>14786</v>
      </c>
      <c r="C372" s="1" t="s">
        <v>7</v>
      </c>
      <c r="D372" s="1"/>
      <c r="E372" s="1"/>
      <c r="F372" s="9"/>
    </row>
    <row r="373" spans="1:6" x14ac:dyDescent="0.25">
      <c r="A373" s="8" t="s">
        <v>14785</v>
      </c>
      <c r="B373" s="1" t="s">
        <v>14786</v>
      </c>
      <c r="C373" s="1" t="s">
        <v>9592</v>
      </c>
      <c r="D373" s="1"/>
      <c r="E373" s="1"/>
      <c r="F373" s="9"/>
    </row>
    <row r="374" spans="1:6" x14ac:dyDescent="0.25">
      <c r="A374" s="8" t="s">
        <v>14787</v>
      </c>
      <c r="B374" s="1" t="s">
        <v>2554</v>
      </c>
      <c r="C374" s="1" t="s">
        <v>7</v>
      </c>
      <c r="D374" s="1"/>
      <c r="E374" s="1"/>
      <c r="F374" s="9"/>
    </row>
    <row r="375" spans="1:6" x14ac:dyDescent="0.25">
      <c r="A375" s="8" t="s">
        <v>14787</v>
      </c>
      <c r="B375" s="1" t="s">
        <v>2554</v>
      </c>
      <c r="C375" s="1" t="s">
        <v>9592</v>
      </c>
      <c r="D375" s="1"/>
      <c r="E375" s="1"/>
      <c r="F375" s="9"/>
    </row>
    <row r="376" spans="1:6" x14ac:dyDescent="0.25">
      <c r="A376" s="8" t="s">
        <v>14788</v>
      </c>
      <c r="B376" s="1" t="s">
        <v>2788</v>
      </c>
      <c r="C376" s="1" t="s">
        <v>7</v>
      </c>
      <c r="D376" s="1"/>
      <c r="E376" s="1"/>
      <c r="F376" s="9"/>
    </row>
    <row r="377" spans="1:6" x14ac:dyDescent="0.25">
      <c r="A377" s="8" t="s">
        <v>14788</v>
      </c>
      <c r="B377" s="1" t="s">
        <v>2788</v>
      </c>
      <c r="C377" s="1" t="s">
        <v>9592</v>
      </c>
      <c r="D377" s="1"/>
      <c r="E377" s="1"/>
      <c r="F377" s="9"/>
    </row>
    <row r="378" spans="1:6" x14ac:dyDescent="0.25">
      <c r="A378" s="8" t="s">
        <v>14789</v>
      </c>
      <c r="B378" s="1" t="s">
        <v>2800</v>
      </c>
      <c r="C378" s="1" t="s">
        <v>7</v>
      </c>
      <c r="D378" s="1"/>
      <c r="E378" s="1"/>
      <c r="F378" s="9"/>
    </row>
    <row r="379" spans="1:6" x14ac:dyDescent="0.25">
      <c r="A379" s="8" t="s">
        <v>14789</v>
      </c>
      <c r="B379" s="1" t="s">
        <v>2800</v>
      </c>
      <c r="C379" s="1" t="s">
        <v>9592</v>
      </c>
      <c r="D379" s="1"/>
      <c r="E379" s="1"/>
      <c r="F379" s="9"/>
    </row>
    <row r="380" spans="1:6" x14ac:dyDescent="0.25">
      <c r="A380" s="8" t="s">
        <v>14790</v>
      </c>
      <c r="B380" s="1" t="s">
        <v>3120</v>
      </c>
      <c r="C380" s="1" t="s">
        <v>7</v>
      </c>
      <c r="D380" s="1"/>
      <c r="E380" s="1"/>
      <c r="F380" s="9"/>
    </row>
    <row r="381" spans="1:6" x14ac:dyDescent="0.25">
      <c r="A381" s="8" t="s">
        <v>14790</v>
      </c>
      <c r="B381" s="1" t="s">
        <v>3120</v>
      </c>
      <c r="C381" s="1" t="s">
        <v>9592</v>
      </c>
      <c r="D381" s="1"/>
      <c r="E381" s="1"/>
      <c r="F381" s="9"/>
    </row>
    <row r="382" spans="1:6" x14ac:dyDescent="0.25">
      <c r="A382" s="8" t="s">
        <v>14791</v>
      </c>
      <c r="B382" s="1" t="s">
        <v>3124</v>
      </c>
      <c r="C382" s="1" t="s">
        <v>7</v>
      </c>
      <c r="D382" s="1"/>
      <c r="E382" s="1"/>
      <c r="F382" s="9"/>
    </row>
    <row r="383" spans="1:6" x14ac:dyDescent="0.25">
      <c r="A383" s="8" t="s">
        <v>14791</v>
      </c>
      <c r="B383" s="1" t="s">
        <v>3124</v>
      </c>
      <c r="C383" s="1" t="s">
        <v>9592</v>
      </c>
      <c r="D383" s="1"/>
      <c r="E383" s="1"/>
      <c r="F383" s="9"/>
    </row>
    <row r="384" spans="1:6" x14ac:dyDescent="0.25">
      <c r="A384" s="8" t="s">
        <v>14792</v>
      </c>
      <c r="B384" s="1" t="s">
        <v>4185</v>
      </c>
      <c r="C384" s="1" t="s">
        <v>7</v>
      </c>
      <c r="D384" s="1"/>
      <c r="E384" s="1"/>
      <c r="F384" s="9"/>
    </row>
    <row r="385" spans="1:6" x14ac:dyDescent="0.25">
      <c r="A385" s="8" t="s">
        <v>14792</v>
      </c>
      <c r="B385" s="1" t="s">
        <v>4185</v>
      </c>
      <c r="C385" s="1" t="s">
        <v>9592</v>
      </c>
      <c r="D385" s="1"/>
      <c r="E385" s="1"/>
      <c r="F385" s="9"/>
    </row>
    <row r="386" spans="1:6" x14ac:dyDescent="0.25">
      <c r="A386" s="8" t="s">
        <v>14793</v>
      </c>
      <c r="B386" s="1" t="s">
        <v>4330</v>
      </c>
      <c r="C386" s="1" t="s">
        <v>7</v>
      </c>
      <c r="D386" s="1"/>
      <c r="E386" s="1"/>
      <c r="F386" s="9"/>
    </row>
    <row r="387" spans="1:6" x14ac:dyDescent="0.25">
      <c r="A387" s="8" t="s">
        <v>14793</v>
      </c>
      <c r="B387" s="1" t="s">
        <v>4330</v>
      </c>
      <c r="C387" s="1" t="s">
        <v>9592</v>
      </c>
      <c r="D387" s="1"/>
      <c r="E387" s="1"/>
      <c r="F387" s="9"/>
    </row>
    <row r="388" spans="1:6" x14ac:dyDescent="0.25">
      <c r="A388" s="8" t="s">
        <v>14794</v>
      </c>
      <c r="B388" s="1" t="s">
        <v>14795</v>
      </c>
      <c r="C388" s="1" t="s">
        <v>7</v>
      </c>
      <c r="D388" s="1"/>
      <c r="E388" s="1"/>
      <c r="F388" s="9"/>
    </row>
    <row r="389" spans="1:6" x14ac:dyDescent="0.25">
      <c r="A389" s="8" t="s">
        <v>14794</v>
      </c>
      <c r="B389" s="1" t="s">
        <v>14795</v>
      </c>
      <c r="C389" s="1" t="s">
        <v>9592</v>
      </c>
      <c r="D389" s="1"/>
      <c r="E389" s="1"/>
      <c r="F389" s="9"/>
    </row>
    <row r="390" spans="1:6" x14ac:dyDescent="0.25">
      <c r="A390" s="8" t="s">
        <v>14796</v>
      </c>
      <c r="B390" s="1" t="s">
        <v>14797</v>
      </c>
      <c r="C390" s="1" t="s">
        <v>7</v>
      </c>
      <c r="D390" s="1"/>
      <c r="E390" s="1"/>
      <c r="F390" s="9"/>
    </row>
    <row r="391" spans="1:6" x14ac:dyDescent="0.25">
      <c r="A391" s="8" t="s">
        <v>14796</v>
      </c>
      <c r="B391" s="1" t="s">
        <v>14797</v>
      </c>
      <c r="C391" s="1" t="s">
        <v>9592</v>
      </c>
      <c r="D391" s="1"/>
      <c r="E391" s="1"/>
      <c r="F391" s="9"/>
    </row>
    <row r="392" spans="1:6" x14ac:dyDescent="0.25">
      <c r="A392" s="8" t="s">
        <v>14798</v>
      </c>
      <c r="B392" s="1" t="s">
        <v>4502</v>
      </c>
      <c r="C392" s="1" t="s">
        <v>7</v>
      </c>
      <c r="D392" s="1"/>
      <c r="E392" s="1"/>
      <c r="F392" s="9"/>
    </row>
    <row r="393" spans="1:6" x14ac:dyDescent="0.25">
      <c r="A393" s="8" t="s">
        <v>14798</v>
      </c>
      <c r="B393" s="1" t="s">
        <v>4502</v>
      </c>
      <c r="C393" s="1" t="s">
        <v>9592</v>
      </c>
      <c r="D393" s="1"/>
      <c r="E393" s="1"/>
      <c r="F393" s="9"/>
    </row>
    <row r="394" spans="1:6" x14ac:dyDescent="0.25">
      <c r="A394" s="8" t="s">
        <v>14799</v>
      </c>
      <c r="B394" s="1" t="s">
        <v>4527</v>
      </c>
      <c r="C394" s="1" t="s">
        <v>7</v>
      </c>
      <c r="D394" s="1"/>
      <c r="E394" s="1"/>
      <c r="F394" s="9"/>
    </row>
    <row r="395" spans="1:6" x14ac:dyDescent="0.25">
      <c r="A395" s="8" t="s">
        <v>14799</v>
      </c>
      <c r="B395" s="1" t="s">
        <v>4527</v>
      </c>
      <c r="C395" s="1" t="s">
        <v>9592</v>
      </c>
      <c r="D395" s="1"/>
      <c r="E395" s="1"/>
      <c r="F395" s="9"/>
    </row>
    <row r="396" spans="1:6" x14ac:dyDescent="0.25">
      <c r="A396" s="8" t="s">
        <v>14800</v>
      </c>
      <c r="B396" s="1" t="s">
        <v>4583</v>
      </c>
      <c r="C396" s="1" t="s">
        <v>7</v>
      </c>
      <c r="D396" s="1"/>
      <c r="E396" s="1"/>
      <c r="F396" s="9"/>
    </row>
    <row r="397" spans="1:6" x14ac:dyDescent="0.25">
      <c r="A397" s="8" t="s">
        <v>14800</v>
      </c>
      <c r="B397" s="1" t="s">
        <v>4583</v>
      </c>
      <c r="C397" s="1" t="s">
        <v>9592</v>
      </c>
      <c r="D397" s="1"/>
      <c r="E397" s="1"/>
      <c r="F397" s="9"/>
    </row>
    <row r="398" spans="1:6" x14ac:dyDescent="0.25">
      <c r="A398" s="8" t="s">
        <v>14801</v>
      </c>
      <c r="B398" s="1" t="s">
        <v>4504</v>
      </c>
      <c r="C398" s="1" t="s">
        <v>7</v>
      </c>
      <c r="D398" s="1"/>
      <c r="E398" s="1"/>
      <c r="F398" s="9"/>
    </row>
    <row r="399" spans="1:6" x14ac:dyDescent="0.25">
      <c r="A399" s="8" t="s">
        <v>14801</v>
      </c>
      <c r="B399" s="1" t="s">
        <v>4504</v>
      </c>
      <c r="C399" s="1" t="s">
        <v>9592</v>
      </c>
      <c r="D399" s="1"/>
      <c r="E399" s="1"/>
      <c r="F399" s="9"/>
    </row>
    <row r="400" spans="1:6" x14ac:dyDescent="0.25">
      <c r="A400" s="8" t="s">
        <v>14802</v>
      </c>
      <c r="B400" s="1" t="s">
        <v>4786</v>
      </c>
      <c r="C400" s="1" t="s">
        <v>7</v>
      </c>
      <c r="D400" s="1"/>
      <c r="E400" s="1"/>
      <c r="F400" s="9"/>
    </row>
    <row r="401" spans="1:6" x14ac:dyDescent="0.25">
      <c r="A401" s="8" t="s">
        <v>14802</v>
      </c>
      <c r="B401" s="1" t="s">
        <v>4786</v>
      </c>
      <c r="C401" s="1" t="s">
        <v>9592</v>
      </c>
      <c r="D401" s="1"/>
      <c r="E401" s="1"/>
      <c r="F401" s="9"/>
    </row>
    <row r="402" spans="1:6" x14ac:dyDescent="0.25">
      <c r="A402" s="8" t="s">
        <v>14803</v>
      </c>
      <c r="B402" s="1" t="s">
        <v>14804</v>
      </c>
      <c r="C402" s="1" t="s">
        <v>7</v>
      </c>
      <c r="D402" s="1"/>
      <c r="E402" s="1"/>
      <c r="F402" s="9"/>
    </row>
    <row r="403" spans="1:6" x14ac:dyDescent="0.25">
      <c r="A403" s="8" t="s">
        <v>14803</v>
      </c>
      <c r="B403" s="1" t="s">
        <v>14804</v>
      </c>
      <c r="C403" s="1" t="s">
        <v>9592</v>
      </c>
      <c r="D403" s="1"/>
      <c r="E403" s="1"/>
      <c r="F403" s="9"/>
    </row>
    <row r="404" spans="1:6" x14ac:dyDescent="0.25">
      <c r="A404" s="8" t="s">
        <v>14805</v>
      </c>
      <c r="B404" s="1" t="s">
        <v>4927</v>
      </c>
      <c r="C404" s="1" t="s">
        <v>7</v>
      </c>
      <c r="D404" s="1"/>
      <c r="E404" s="1"/>
      <c r="F404" s="9"/>
    </row>
    <row r="405" spans="1:6" x14ac:dyDescent="0.25">
      <c r="A405" s="8" t="s">
        <v>14805</v>
      </c>
      <c r="B405" s="1" t="s">
        <v>4927</v>
      </c>
      <c r="C405" s="1" t="s">
        <v>9592</v>
      </c>
      <c r="D405" s="1"/>
      <c r="E405" s="1"/>
      <c r="F405" s="9"/>
    </row>
    <row r="406" spans="1:6" x14ac:dyDescent="0.25">
      <c r="A406" s="8" t="s">
        <v>14806</v>
      </c>
      <c r="B406" s="1" t="s">
        <v>4937</v>
      </c>
      <c r="C406" s="1" t="s">
        <v>7</v>
      </c>
      <c r="D406" s="1"/>
      <c r="E406" s="1"/>
      <c r="F406" s="9"/>
    </row>
    <row r="407" spans="1:6" x14ac:dyDescent="0.25">
      <c r="A407" s="8" t="s">
        <v>14806</v>
      </c>
      <c r="B407" s="1" t="s">
        <v>4937</v>
      </c>
      <c r="C407" s="1" t="s">
        <v>9592</v>
      </c>
      <c r="D407" s="1"/>
      <c r="E407" s="1"/>
      <c r="F407" s="9"/>
    </row>
    <row r="408" spans="1:6" x14ac:dyDescent="0.25">
      <c r="A408" s="8" t="s">
        <v>14807</v>
      </c>
      <c r="B408" s="1" t="s">
        <v>4991</v>
      </c>
      <c r="C408" s="1" t="s">
        <v>7</v>
      </c>
      <c r="D408" s="1"/>
      <c r="E408" s="1"/>
      <c r="F408" s="9"/>
    </row>
    <row r="409" spans="1:6" x14ac:dyDescent="0.25">
      <c r="A409" s="8" t="s">
        <v>14807</v>
      </c>
      <c r="B409" s="1" t="s">
        <v>4991</v>
      </c>
      <c r="C409" s="1" t="s">
        <v>9592</v>
      </c>
      <c r="D409" s="1"/>
      <c r="E409" s="1"/>
      <c r="F409" s="9"/>
    </row>
    <row r="410" spans="1:6" x14ac:dyDescent="0.25">
      <c r="A410" s="8" t="s">
        <v>14808</v>
      </c>
      <c r="B410" s="1" t="s">
        <v>6726</v>
      </c>
      <c r="C410" s="1" t="s">
        <v>7</v>
      </c>
      <c r="D410" s="1"/>
      <c r="E410" s="1"/>
      <c r="F410" s="9"/>
    </row>
    <row r="411" spans="1:6" x14ac:dyDescent="0.25">
      <c r="A411" s="8" t="s">
        <v>14808</v>
      </c>
      <c r="B411" s="1" t="s">
        <v>6726</v>
      </c>
      <c r="C411" s="1" t="s">
        <v>9592</v>
      </c>
      <c r="D411" s="1"/>
      <c r="E411" s="1"/>
      <c r="F411" s="9"/>
    </row>
    <row r="412" spans="1:6" x14ac:dyDescent="0.25">
      <c r="A412" s="8" t="s">
        <v>14809</v>
      </c>
      <c r="B412" s="1" t="s">
        <v>14810</v>
      </c>
      <c r="C412" s="1" t="s">
        <v>7</v>
      </c>
      <c r="D412" s="1"/>
      <c r="E412" s="1"/>
      <c r="F412" s="9"/>
    </row>
    <row r="413" spans="1:6" x14ac:dyDescent="0.25">
      <c r="A413" s="8" t="s">
        <v>14809</v>
      </c>
      <c r="B413" s="1" t="s">
        <v>14810</v>
      </c>
      <c r="C413" s="1" t="s">
        <v>9592</v>
      </c>
      <c r="D413" s="1"/>
      <c r="E413" s="1"/>
      <c r="F413" s="9"/>
    </row>
    <row r="414" spans="1:6" x14ac:dyDescent="0.25">
      <c r="A414" s="8" t="s">
        <v>14811</v>
      </c>
      <c r="B414" s="1" t="s">
        <v>14812</v>
      </c>
      <c r="C414" s="1" t="s">
        <v>7</v>
      </c>
      <c r="D414" s="1"/>
      <c r="E414" s="1"/>
      <c r="F414" s="9"/>
    </row>
    <row r="415" spans="1:6" x14ac:dyDescent="0.25">
      <c r="A415" s="8" t="s">
        <v>14811</v>
      </c>
      <c r="B415" s="1" t="s">
        <v>14812</v>
      </c>
      <c r="C415" s="1" t="s">
        <v>9592</v>
      </c>
      <c r="D415" s="1"/>
      <c r="E415" s="1"/>
      <c r="F415" s="9"/>
    </row>
    <row r="416" spans="1:6" x14ac:dyDescent="0.25">
      <c r="A416" s="8" t="s">
        <v>14813</v>
      </c>
      <c r="B416" s="1" t="s">
        <v>5531</v>
      </c>
      <c r="C416" s="1" t="s">
        <v>7</v>
      </c>
      <c r="D416" s="1"/>
      <c r="E416" s="1"/>
      <c r="F416" s="9"/>
    </row>
    <row r="417" spans="1:6" x14ac:dyDescent="0.25">
      <c r="A417" s="8" t="s">
        <v>14813</v>
      </c>
      <c r="B417" s="1" t="s">
        <v>5531</v>
      </c>
      <c r="C417" s="1" t="s">
        <v>9592</v>
      </c>
      <c r="D417" s="1"/>
      <c r="E417" s="1"/>
      <c r="F417" s="9"/>
    </row>
    <row r="418" spans="1:6" x14ac:dyDescent="0.25">
      <c r="A418" s="8" t="s">
        <v>14814</v>
      </c>
      <c r="B418" s="1" t="s">
        <v>5944</v>
      </c>
      <c r="C418" s="1" t="s">
        <v>7</v>
      </c>
      <c r="D418" s="1"/>
      <c r="E418" s="1"/>
      <c r="F418" s="9"/>
    </row>
    <row r="419" spans="1:6" x14ac:dyDescent="0.25">
      <c r="A419" s="8" t="s">
        <v>14814</v>
      </c>
      <c r="B419" s="1" t="s">
        <v>5944</v>
      </c>
      <c r="C419" s="1" t="s">
        <v>9592</v>
      </c>
      <c r="D419" s="1"/>
      <c r="E419" s="1"/>
      <c r="F419" s="9"/>
    </row>
    <row r="420" spans="1:6" x14ac:dyDescent="0.25">
      <c r="A420" s="8" t="s">
        <v>14815</v>
      </c>
      <c r="B420" s="1" t="s">
        <v>14816</v>
      </c>
      <c r="C420" s="1" t="s">
        <v>7</v>
      </c>
      <c r="D420" s="1"/>
      <c r="E420" s="1"/>
      <c r="F420" s="9"/>
    </row>
    <row r="421" spans="1:6" x14ac:dyDescent="0.25">
      <c r="A421" s="8" t="s">
        <v>14815</v>
      </c>
      <c r="B421" s="1" t="s">
        <v>14816</v>
      </c>
      <c r="C421" s="1" t="s">
        <v>9592</v>
      </c>
      <c r="D421" s="1"/>
      <c r="E421" s="1"/>
      <c r="F421" s="9"/>
    </row>
    <row r="422" spans="1:6" x14ac:dyDescent="0.25">
      <c r="A422" s="8" t="s">
        <v>14817</v>
      </c>
      <c r="B422" s="1" t="s">
        <v>6150</v>
      </c>
      <c r="C422" s="1" t="s">
        <v>7</v>
      </c>
      <c r="D422" s="1"/>
      <c r="E422" s="1"/>
      <c r="F422" s="9"/>
    </row>
    <row r="423" spans="1:6" x14ac:dyDescent="0.25">
      <c r="A423" s="8" t="s">
        <v>14817</v>
      </c>
      <c r="B423" s="1" t="s">
        <v>6150</v>
      </c>
      <c r="C423" s="1" t="s">
        <v>9592</v>
      </c>
      <c r="D423" s="1"/>
      <c r="E423" s="1"/>
      <c r="F423" s="9"/>
    </row>
    <row r="424" spans="1:6" x14ac:dyDescent="0.25">
      <c r="A424" s="8" t="s">
        <v>14818</v>
      </c>
      <c r="B424" s="1" t="s">
        <v>6604</v>
      </c>
      <c r="C424" s="1" t="s">
        <v>7</v>
      </c>
      <c r="D424" s="1"/>
      <c r="E424" s="1"/>
      <c r="F424" s="9"/>
    </row>
    <row r="425" spans="1:6" x14ac:dyDescent="0.25">
      <c r="A425" s="8" t="s">
        <v>14818</v>
      </c>
      <c r="B425" s="1" t="s">
        <v>6604</v>
      </c>
      <c r="C425" s="1" t="s">
        <v>9592</v>
      </c>
      <c r="D425" s="1"/>
      <c r="E425" s="1"/>
      <c r="F425" s="9"/>
    </row>
    <row r="426" spans="1:6" x14ac:dyDescent="0.25">
      <c r="A426" s="8" t="s">
        <v>14819</v>
      </c>
      <c r="B426" s="1" t="s">
        <v>6606</v>
      </c>
      <c r="C426" s="1" t="s">
        <v>7</v>
      </c>
      <c r="D426" s="1"/>
      <c r="E426" s="1"/>
      <c r="F426" s="9"/>
    </row>
    <row r="427" spans="1:6" x14ac:dyDescent="0.25">
      <c r="A427" s="8" t="s">
        <v>14819</v>
      </c>
      <c r="B427" s="1" t="s">
        <v>6606</v>
      </c>
      <c r="C427" s="1" t="s">
        <v>9592</v>
      </c>
      <c r="D427" s="1"/>
      <c r="E427" s="1"/>
      <c r="F427" s="9"/>
    </row>
    <row r="428" spans="1:6" x14ac:dyDescent="0.25">
      <c r="A428" s="8" t="s">
        <v>14820</v>
      </c>
      <c r="B428" s="1" t="s">
        <v>5693</v>
      </c>
      <c r="C428" s="1" t="s">
        <v>7</v>
      </c>
      <c r="D428" s="1"/>
      <c r="E428" s="1"/>
      <c r="F428" s="9"/>
    </row>
    <row r="429" spans="1:6" x14ac:dyDescent="0.25">
      <c r="A429" s="8" t="s">
        <v>14820</v>
      </c>
      <c r="B429" s="1" t="s">
        <v>5693</v>
      </c>
      <c r="C429" s="1" t="s">
        <v>9592</v>
      </c>
      <c r="D429" s="1"/>
      <c r="E429" s="1"/>
      <c r="F429" s="9"/>
    </row>
    <row r="430" spans="1:6" x14ac:dyDescent="0.25">
      <c r="A430" s="8" t="s">
        <v>14821</v>
      </c>
      <c r="B430" s="1" t="s">
        <v>14822</v>
      </c>
      <c r="C430" s="1" t="s">
        <v>7</v>
      </c>
      <c r="D430" s="1"/>
      <c r="E430" s="1"/>
      <c r="F430" s="9"/>
    </row>
    <row r="431" spans="1:6" x14ac:dyDescent="0.25">
      <c r="A431" s="8" t="s">
        <v>14821</v>
      </c>
      <c r="B431" s="1" t="s">
        <v>14822</v>
      </c>
      <c r="C431" s="1" t="s">
        <v>9592</v>
      </c>
      <c r="D431" s="1"/>
      <c r="E431" s="1"/>
      <c r="F431" s="9"/>
    </row>
    <row r="432" spans="1:6" x14ac:dyDescent="0.25">
      <c r="A432" s="8" t="s">
        <v>14823</v>
      </c>
      <c r="B432" s="1" t="s">
        <v>6969</v>
      </c>
      <c r="C432" s="1" t="s">
        <v>7</v>
      </c>
      <c r="D432" s="1"/>
      <c r="E432" s="1"/>
      <c r="F432" s="9"/>
    </row>
    <row r="433" spans="1:6" x14ac:dyDescent="0.25">
      <c r="A433" s="8" t="s">
        <v>14823</v>
      </c>
      <c r="B433" s="1" t="s">
        <v>6969</v>
      </c>
      <c r="C433" s="1" t="s">
        <v>9592</v>
      </c>
      <c r="D433" s="1"/>
      <c r="E433" s="1"/>
      <c r="F433" s="9"/>
    </row>
    <row r="434" spans="1:6" x14ac:dyDescent="0.25">
      <c r="A434" s="8" t="s">
        <v>14824</v>
      </c>
      <c r="B434" s="1" t="s">
        <v>14825</v>
      </c>
      <c r="C434" s="1" t="s">
        <v>7</v>
      </c>
      <c r="D434" s="1"/>
      <c r="E434" s="1"/>
      <c r="F434" s="9"/>
    </row>
    <row r="435" spans="1:6" x14ac:dyDescent="0.25">
      <c r="A435" s="8" t="s">
        <v>14824</v>
      </c>
      <c r="B435" s="1" t="s">
        <v>14825</v>
      </c>
      <c r="C435" s="1" t="s">
        <v>9592</v>
      </c>
      <c r="D435" s="1"/>
      <c r="E435" s="1"/>
      <c r="F435" s="9"/>
    </row>
    <row r="436" spans="1:6" x14ac:dyDescent="0.25">
      <c r="A436" s="8" t="s">
        <v>14826</v>
      </c>
      <c r="B436" s="1" t="s">
        <v>7356</v>
      </c>
      <c r="C436" s="1" t="s">
        <v>7</v>
      </c>
      <c r="D436" s="1"/>
      <c r="E436" s="1"/>
      <c r="F436" s="9"/>
    </row>
    <row r="437" spans="1:6" x14ac:dyDescent="0.25">
      <c r="A437" s="8" t="s">
        <v>14826</v>
      </c>
      <c r="B437" s="1" t="s">
        <v>7356</v>
      </c>
      <c r="C437" s="1" t="s">
        <v>9592</v>
      </c>
      <c r="D437" s="1"/>
      <c r="E437" s="1"/>
      <c r="F437" s="9"/>
    </row>
    <row r="438" spans="1:6" x14ac:dyDescent="0.25">
      <c r="A438" s="8" t="s">
        <v>14827</v>
      </c>
      <c r="B438" s="1" t="s">
        <v>7362</v>
      </c>
      <c r="C438" s="1" t="s">
        <v>7</v>
      </c>
      <c r="D438" s="1"/>
      <c r="E438" s="1"/>
      <c r="F438" s="9"/>
    </row>
    <row r="439" spans="1:6" x14ac:dyDescent="0.25">
      <c r="A439" s="8" t="s">
        <v>14827</v>
      </c>
      <c r="B439" s="1" t="s">
        <v>7362</v>
      </c>
      <c r="C439" s="1" t="s">
        <v>9592</v>
      </c>
      <c r="D439" s="1"/>
      <c r="E439" s="1"/>
      <c r="F439" s="9"/>
    </row>
    <row r="440" spans="1:6" x14ac:dyDescent="0.25">
      <c r="A440" s="8" t="s">
        <v>14828</v>
      </c>
      <c r="B440" s="1" t="s">
        <v>6920</v>
      </c>
      <c r="C440" s="1" t="s">
        <v>7</v>
      </c>
      <c r="D440" s="1"/>
      <c r="E440" s="1"/>
      <c r="F440" s="9"/>
    </row>
    <row r="441" spans="1:6" ht="15.75" thickBot="1" x14ac:dyDescent="0.3">
      <c r="A441" s="10" t="s">
        <v>14828</v>
      </c>
      <c r="B441" s="11" t="s">
        <v>6920</v>
      </c>
      <c r="C441" s="11" t="s">
        <v>9592</v>
      </c>
      <c r="D441" s="11"/>
      <c r="E441" s="11"/>
      <c r="F441" s="12"/>
    </row>
    <row r="442" spans="1:6" x14ac:dyDescent="0.25">
      <c r="A442" s="13" t="s">
        <v>14829</v>
      </c>
      <c r="B442" s="2" t="s">
        <v>14830</v>
      </c>
      <c r="C442" s="2" t="s">
        <v>7</v>
      </c>
      <c r="D442" s="2"/>
      <c r="E442" s="2"/>
      <c r="F442" s="14"/>
    </row>
    <row r="443" spans="1:6" x14ac:dyDescent="0.25">
      <c r="A443" s="8" t="s">
        <v>14829</v>
      </c>
      <c r="B443" s="1" t="s">
        <v>14830</v>
      </c>
      <c r="C443" s="1" t="s">
        <v>9592</v>
      </c>
      <c r="D443" s="1"/>
      <c r="E443" s="1"/>
      <c r="F443" s="9"/>
    </row>
    <row r="444" spans="1:6" x14ac:dyDescent="0.25">
      <c r="A444" s="8" t="s">
        <v>14831</v>
      </c>
      <c r="B444" s="1" t="s">
        <v>7356</v>
      </c>
      <c r="C444" s="1" t="s">
        <v>7</v>
      </c>
      <c r="D444" s="1"/>
      <c r="E444" s="1"/>
      <c r="F444" s="9"/>
    </row>
    <row r="445" spans="1:6" x14ac:dyDescent="0.25">
      <c r="A445" s="8" t="s">
        <v>14831</v>
      </c>
      <c r="B445" s="1" t="s">
        <v>7356</v>
      </c>
      <c r="C445" s="1" t="s">
        <v>9592</v>
      </c>
      <c r="D445" s="1"/>
      <c r="E445" s="1"/>
      <c r="F445" s="9"/>
    </row>
    <row r="446" spans="1:6" x14ac:dyDescent="0.25">
      <c r="A446" s="8" t="s">
        <v>14832</v>
      </c>
      <c r="B446" s="1" t="s">
        <v>7358</v>
      </c>
      <c r="C446" s="1" t="s">
        <v>7</v>
      </c>
      <c r="D446" s="1"/>
      <c r="E446" s="1"/>
      <c r="F446" s="9"/>
    </row>
    <row r="447" spans="1:6" x14ac:dyDescent="0.25">
      <c r="A447" s="8" t="s">
        <v>14832</v>
      </c>
      <c r="B447" s="1" t="s">
        <v>7358</v>
      </c>
      <c r="C447" s="1" t="s">
        <v>9592</v>
      </c>
      <c r="D447" s="1"/>
      <c r="E447" s="1"/>
      <c r="F447" s="9"/>
    </row>
    <row r="448" spans="1:6" x14ac:dyDescent="0.25">
      <c r="A448" s="8" t="s">
        <v>14833</v>
      </c>
      <c r="B448" s="1" t="s">
        <v>7360</v>
      </c>
      <c r="C448" s="1" t="s">
        <v>7</v>
      </c>
      <c r="D448" s="1"/>
      <c r="E448" s="1"/>
      <c r="F448" s="9"/>
    </row>
    <row r="449" spans="1:6" x14ac:dyDescent="0.25">
      <c r="A449" s="8" t="s">
        <v>14833</v>
      </c>
      <c r="B449" s="1" t="s">
        <v>7360</v>
      </c>
      <c r="C449" s="1" t="s">
        <v>9592</v>
      </c>
      <c r="D449" s="1"/>
      <c r="E449" s="1"/>
      <c r="F449" s="9"/>
    </row>
    <row r="450" spans="1:6" x14ac:dyDescent="0.25">
      <c r="A450" s="8" t="s">
        <v>14834</v>
      </c>
      <c r="B450" s="1" t="s">
        <v>7362</v>
      </c>
      <c r="C450" s="1" t="s">
        <v>7</v>
      </c>
      <c r="D450" s="1"/>
      <c r="E450" s="1"/>
      <c r="F450" s="9"/>
    </row>
    <row r="451" spans="1:6" x14ac:dyDescent="0.25">
      <c r="A451" s="8" t="s">
        <v>14834</v>
      </c>
      <c r="B451" s="1" t="s">
        <v>7362</v>
      </c>
      <c r="C451" s="1" t="s">
        <v>9592</v>
      </c>
      <c r="D451" s="1"/>
      <c r="E451" s="1"/>
      <c r="F451" s="9"/>
    </row>
    <row r="452" spans="1:6" x14ac:dyDescent="0.25">
      <c r="A452" s="8" t="s">
        <v>14835</v>
      </c>
      <c r="B452" s="1" t="s">
        <v>7364</v>
      </c>
      <c r="C452" s="1" t="s">
        <v>7</v>
      </c>
      <c r="D452" s="1"/>
      <c r="E452" s="1"/>
      <c r="F452" s="9"/>
    </row>
    <row r="453" spans="1:6" x14ac:dyDescent="0.25">
      <c r="A453" s="8" t="s">
        <v>14835</v>
      </c>
      <c r="B453" s="1" t="s">
        <v>7364</v>
      </c>
      <c r="C453" s="1" t="s">
        <v>9592</v>
      </c>
      <c r="D453" s="1"/>
      <c r="E453" s="1"/>
      <c r="F453" s="9"/>
    </row>
    <row r="454" spans="1:6" x14ac:dyDescent="0.25">
      <c r="A454" s="8" t="s">
        <v>14836</v>
      </c>
      <c r="B454" s="1" t="s">
        <v>7366</v>
      </c>
      <c r="C454" s="1" t="s">
        <v>7</v>
      </c>
      <c r="D454" s="1"/>
      <c r="E454" s="1"/>
      <c r="F454" s="9"/>
    </row>
    <row r="455" spans="1:6" x14ac:dyDescent="0.25">
      <c r="A455" s="8" t="s">
        <v>14836</v>
      </c>
      <c r="B455" s="1" t="s">
        <v>7366</v>
      </c>
      <c r="C455" s="1" t="s">
        <v>9592</v>
      </c>
      <c r="D455" s="1"/>
      <c r="E455" s="1"/>
      <c r="F455" s="9"/>
    </row>
    <row r="456" spans="1:6" x14ac:dyDescent="0.25">
      <c r="A456" s="8" t="s">
        <v>14837</v>
      </c>
      <c r="B456" s="1" t="s">
        <v>7580</v>
      </c>
      <c r="C456" s="1" t="s">
        <v>7</v>
      </c>
      <c r="D456" s="1"/>
      <c r="E456" s="1"/>
      <c r="F456" s="9"/>
    </row>
    <row r="457" spans="1:6" x14ac:dyDescent="0.25">
      <c r="A457" s="8" t="s">
        <v>14837</v>
      </c>
      <c r="B457" s="1" t="s">
        <v>7580</v>
      </c>
      <c r="C457" s="1" t="s">
        <v>9592</v>
      </c>
      <c r="D457" s="1"/>
      <c r="E457" s="1"/>
      <c r="F457" s="9"/>
    </row>
    <row r="458" spans="1:6" x14ac:dyDescent="0.25">
      <c r="A458" s="8" t="s">
        <v>14838</v>
      </c>
      <c r="B458" s="1" t="s">
        <v>7568</v>
      </c>
      <c r="C458" s="1" t="s">
        <v>7</v>
      </c>
      <c r="D458" s="1"/>
      <c r="E458" s="1"/>
      <c r="F458" s="9"/>
    </row>
    <row r="459" spans="1:6" x14ac:dyDescent="0.25">
      <c r="A459" s="8" t="s">
        <v>14838</v>
      </c>
      <c r="B459" s="1" t="s">
        <v>7568</v>
      </c>
      <c r="C459" s="1" t="s">
        <v>9592</v>
      </c>
      <c r="D459" s="1"/>
      <c r="E459" s="1"/>
      <c r="F459" s="9"/>
    </row>
    <row r="460" spans="1:6" x14ac:dyDescent="0.25">
      <c r="A460" s="8" t="s">
        <v>14839</v>
      </c>
      <c r="B460" s="1" t="s">
        <v>7574</v>
      </c>
      <c r="C460" s="1" t="s">
        <v>7</v>
      </c>
      <c r="D460" s="1"/>
      <c r="E460" s="1"/>
      <c r="F460" s="9"/>
    </row>
    <row r="461" spans="1:6" x14ac:dyDescent="0.25">
      <c r="A461" s="8" t="s">
        <v>14839</v>
      </c>
      <c r="B461" s="1" t="s">
        <v>7574</v>
      </c>
      <c r="C461" s="1" t="s">
        <v>9592</v>
      </c>
      <c r="D461" s="1"/>
      <c r="E461" s="1"/>
      <c r="F461" s="9"/>
    </row>
    <row r="462" spans="1:6" x14ac:dyDescent="0.25">
      <c r="A462" s="8" t="s">
        <v>14840</v>
      </c>
      <c r="B462" s="1" t="s">
        <v>7578</v>
      </c>
      <c r="C462" s="1" t="s">
        <v>7</v>
      </c>
      <c r="D462" s="1"/>
      <c r="E462" s="1"/>
      <c r="F462" s="9"/>
    </row>
    <row r="463" spans="1:6" x14ac:dyDescent="0.25">
      <c r="A463" s="8" t="s">
        <v>14840</v>
      </c>
      <c r="B463" s="1" t="s">
        <v>7578</v>
      </c>
      <c r="C463" s="1" t="s">
        <v>9592</v>
      </c>
      <c r="D463" s="1"/>
      <c r="E463" s="1"/>
      <c r="F463" s="9"/>
    </row>
    <row r="464" spans="1:6" x14ac:dyDescent="0.25">
      <c r="A464" s="8" t="s">
        <v>14841</v>
      </c>
      <c r="B464" s="1" t="s">
        <v>7588</v>
      </c>
      <c r="C464" s="1" t="s">
        <v>7</v>
      </c>
      <c r="D464" s="1"/>
      <c r="E464" s="1"/>
      <c r="F464" s="9"/>
    </row>
    <row r="465" spans="1:6" x14ac:dyDescent="0.25">
      <c r="A465" s="8" t="s">
        <v>14841</v>
      </c>
      <c r="B465" s="1" t="s">
        <v>7588</v>
      </c>
      <c r="C465" s="1" t="s">
        <v>9592</v>
      </c>
      <c r="D465" s="1"/>
      <c r="E465" s="1"/>
      <c r="F465" s="9"/>
    </row>
    <row r="466" spans="1:6" x14ac:dyDescent="0.25">
      <c r="A466" s="8" t="s">
        <v>14842</v>
      </c>
      <c r="B466" s="1" t="s">
        <v>7761</v>
      </c>
      <c r="C466" s="1" t="s">
        <v>7</v>
      </c>
      <c r="D466" s="1"/>
      <c r="E466" s="1"/>
      <c r="F466" s="9"/>
    </row>
    <row r="467" spans="1:6" x14ac:dyDescent="0.25">
      <c r="A467" s="8" t="s">
        <v>14842</v>
      </c>
      <c r="B467" s="1" t="s">
        <v>7761</v>
      </c>
      <c r="C467" s="1" t="s">
        <v>9592</v>
      </c>
      <c r="D467" s="1"/>
      <c r="E467" s="1"/>
      <c r="F467" s="9"/>
    </row>
    <row r="468" spans="1:6" x14ac:dyDescent="0.25">
      <c r="A468" s="8" t="s">
        <v>14843</v>
      </c>
      <c r="B468" s="1" t="s">
        <v>7763</v>
      </c>
      <c r="C468" s="1" t="s">
        <v>7</v>
      </c>
      <c r="D468" s="1"/>
      <c r="E468" s="1"/>
      <c r="F468" s="9"/>
    </row>
    <row r="469" spans="1:6" x14ac:dyDescent="0.25">
      <c r="A469" s="8" t="s">
        <v>14843</v>
      </c>
      <c r="B469" s="1" t="s">
        <v>7763</v>
      </c>
      <c r="C469" s="1" t="s">
        <v>9592</v>
      </c>
      <c r="D469" s="1"/>
      <c r="E469" s="1"/>
      <c r="F469" s="9"/>
    </row>
    <row r="470" spans="1:6" x14ac:dyDescent="0.25">
      <c r="A470" s="8" t="s">
        <v>14844</v>
      </c>
      <c r="B470" s="1" t="s">
        <v>7785</v>
      </c>
      <c r="C470" s="1" t="s">
        <v>7</v>
      </c>
      <c r="D470" s="1"/>
      <c r="E470" s="1"/>
      <c r="F470" s="9"/>
    </row>
    <row r="471" spans="1:6" x14ac:dyDescent="0.25">
      <c r="A471" s="8" t="s">
        <v>14844</v>
      </c>
      <c r="B471" s="1" t="s">
        <v>7785</v>
      </c>
      <c r="C471" s="1" t="s">
        <v>9592</v>
      </c>
      <c r="D471" s="1"/>
      <c r="E471" s="1"/>
      <c r="F471" s="9"/>
    </row>
    <row r="472" spans="1:6" x14ac:dyDescent="0.25">
      <c r="A472" s="8" t="s">
        <v>14845</v>
      </c>
      <c r="B472" s="1" t="s">
        <v>7787</v>
      </c>
      <c r="C472" s="1" t="s">
        <v>7</v>
      </c>
      <c r="D472" s="1"/>
      <c r="E472" s="1"/>
      <c r="F472" s="9"/>
    </row>
    <row r="473" spans="1:6" x14ac:dyDescent="0.25">
      <c r="A473" s="8" t="s">
        <v>14845</v>
      </c>
      <c r="B473" s="1" t="s">
        <v>7787</v>
      </c>
      <c r="C473" s="1" t="s">
        <v>9592</v>
      </c>
      <c r="D473" s="1"/>
      <c r="E473" s="1"/>
      <c r="F473" s="9"/>
    </row>
    <row r="474" spans="1:6" x14ac:dyDescent="0.25">
      <c r="A474" s="8" t="s">
        <v>14846</v>
      </c>
      <c r="B474" s="1" t="s">
        <v>7789</v>
      </c>
      <c r="C474" s="1" t="s">
        <v>7</v>
      </c>
      <c r="D474" s="1"/>
      <c r="E474" s="1"/>
      <c r="F474" s="9"/>
    </row>
    <row r="475" spans="1:6" x14ac:dyDescent="0.25">
      <c r="A475" s="8" t="s">
        <v>14846</v>
      </c>
      <c r="B475" s="1" t="s">
        <v>7789</v>
      </c>
      <c r="C475" s="1" t="s">
        <v>9592</v>
      </c>
      <c r="D475" s="1"/>
      <c r="E475" s="1"/>
      <c r="F475" s="9"/>
    </row>
    <row r="476" spans="1:6" x14ac:dyDescent="0.25">
      <c r="A476" s="8" t="s">
        <v>14847</v>
      </c>
      <c r="B476" s="1" t="s">
        <v>7791</v>
      </c>
      <c r="C476" s="1" t="s">
        <v>7</v>
      </c>
      <c r="D476" s="1"/>
      <c r="E476" s="1"/>
      <c r="F476" s="9"/>
    </row>
    <row r="477" spans="1:6" x14ac:dyDescent="0.25">
      <c r="A477" s="8" t="s">
        <v>14847</v>
      </c>
      <c r="B477" s="1" t="s">
        <v>7791</v>
      </c>
      <c r="C477" s="1" t="s">
        <v>9592</v>
      </c>
      <c r="D477" s="1"/>
      <c r="E477" s="1"/>
      <c r="F477" s="9"/>
    </row>
    <row r="478" spans="1:6" x14ac:dyDescent="0.25">
      <c r="A478" s="8" t="s">
        <v>14848</v>
      </c>
      <c r="B478" s="1" t="s">
        <v>8161</v>
      </c>
      <c r="C478" s="1" t="s">
        <v>7</v>
      </c>
      <c r="D478" s="1"/>
      <c r="E478" s="1"/>
      <c r="F478" s="9"/>
    </row>
    <row r="479" spans="1:6" x14ac:dyDescent="0.25">
      <c r="A479" s="8" t="s">
        <v>14848</v>
      </c>
      <c r="B479" s="1" t="s">
        <v>8161</v>
      </c>
      <c r="C479" s="1" t="s">
        <v>9592</v>
      </c>
      <c r="D479" s="1"/>
      <c r="E479" s="1"/>
      <c r="F479" s="9"/>
    </row>
    <row r="480" spans="1:6" x14ac:dyDescent="0.25">
      <c r="A480" s="8" t="s">
        <v>14849</v>
      </c>
      <c r="B480" s="1" t="s">
        <v>8345</v>
      </c>
      <c r="C480" s="1" t="s">
        <v>7</v>
      </c>
      <c r="D480" s="1"/>
      <c r="E480" s="1"/>
      <c r="F480" s="9"/>
    </row>
    <row r="481" spans="1:6" x14ac:dyDescent="0.25">
      <c r="A481" s="8" t="s">
        <v>14849</v>
      </c>
      <c r="B481" s="1" t="s">
        <v>8345</v>
      </c>
      <c r="C481" s="1" t="s">
        <v>9592</v>
      </c>
      <c r="D481" s="1"/>
      <c r="E481" s="1"/>
      <c r="F481" s="9"/>
    </row>
    <row r="482" spans="1:6" x14ac:dyDescent="0.25">
      <c r="A482" s="8" t="s">
        <v>14850</v>
      </c>
      <c r="B482" s="1" t="s">
        <v>13187</v>
      </c>
      <c r="C482" s="1" t="s">
        <v>7</v>
      </c>
      <c r="D482" s="1"/>
      <c r="E482" s="1"/>
      <c r="F482" s="9"/>
    </row>
    <row r="483" spans="1:6" x14ac:dyDescent="0.25">
      <c r="A483" s="8" t="s">
        <v>14850</v>
      </c>
      <c r="B483" s="1" t="s">
        <v>13187</v>
      </c>
      <c r="C483" s="1" t="s">
        <v>9592</v>
      </c>
      <c r="D483" s="1"/>
      <c r="E483" s="1"/>
      <c r="F483" s="9"/>
    </row>
    <row r="484" spans="1:6" x14ac:dyDescent="0.25">
      <c r="A484" s="8" t="s">
        <v>14851</v>
      </c>
      <c r="B484" s="1" t="s">
        <v>14605</v>
      </c>
      <c r="C484" s="1" t="s">
        <v>7</v>
      </c>
      <c r="D484" s="1"/>
      <c r="E484" s="1"/>
      <c r="F484" s="9"/>
    </row>
    <row r="485" spans="1:6" x14ac:dyDescent="0.25">
      <c r="A485" s="8" t="s">
        <v>14851</v>
      </c>
      <c r="B485" s="1" t="s">
        <v>14605</v>
      </c>
      <c r="C485" s="1" t="s">
        <v>9592</v>
      </c>
      <c r="D485" s="1"/>
      <c r="E485" s="1"/>
      <c r="F485" s="9"/>
    </row>
    <row r="486" spans="1:6" x14ac:dyDescent="0.25">
      <c r="A486" s="8" t="s">
        <v>14852</v>
      </c>
      <c r="B486" s="1" t="s">
        <v>7432</v>
      </c>
      <c r="C486" s="1" t="s">
        <v>7</v>
      </c>
      <c r="D486" s="1"/>
      <c r="E486" s="1"/>
      <c r="F486" s="9"/>
    </row>
    <row r="487" spans="1:6" x14ac:dyDescent="0.25">
      <c r="A487" s="8" t="s">
        <v>14852</v>
      </c>
      <c r="B487" s="1" t="s">
        <v>7432</v>
      </c>
      <c r="C487" s="1" t="s">
        <v>9592</v>
      </c>
      <c r="D487" s="1"/>
      <c r="E487" s="1"/>
      <c r="F487" s="9"/>
    </row>
    <row r="488" spans="1:6" x14ac:dyDescent="0.25">
      <c r="A488" s="8" t="s">
        <v>14853</v>
      </c>
      <c r="B488" s="1" t="s">
        <v>7434</v>
      </c>
      <c r="C488" s="1" t="s">
        <v>7</v>
      </c>
      <c r="D488" s="1"/>
      <c r="E488" s="1"/>
      <c r="F488" s="9"/>
    </row>
    <row r="489" spans="1:6" x14ac:dyDescent="0.25">
      <c r="A489" s="8" t="s">
        <v>14853</v>
      </c>
      <c r="B489" s="1" t="s">
        <v>7434</v>
      </c>
      <c r="C489" s="1" t="s">
        <v>9592</v>
      </c>
      <c r="D489" s="1"/>
      <c r="E489" s="1"/>
      <c r="F489" s="9"/>
    </row>
    <row r="490" spans="1:6" x14ac:dyDescent="0.25">
      <c r="A490" s="8" t="s">
        <v>14854</v>
      </c>
      <c r="B490" s="1" t="s">
        <v>7436</v>
      </c>
      <c r="C490" s="1" t="s">
        <v>7</v>
      </c>
      <c r="D490" s="1"/>
      <c r="E490" s="1"/>
      <c r="F490" s="9"/>
    </row>
    <row r="491" spans="1:6" x14ac:dyDescent="0.25">
      <c r="A491" s="8" t="s">
        <v>14854</v>
      </c>
      <c r="B491" s="1" t="s">
        <v>7436</v>
      </c>
      <c r="C491" s="1" t="s">
        <v>9592</v>
      </c>
      <c r="D491" s="1"/>
      <c r="E491" s="1"/>
      <c r="F491" s="9"/>
    </row>
    <row r="492" spans="1:6" x14ac:dyDescent="0.25">
      <c r="A492" s="8" t="s">
        <v>14855</v>
      </c>
      <c r="B492" s="1" t="s">
        <v>7640</v>
      </c>
      <c r="C492" s="1" t="s">
        <v>7</v>
      </c>
      <c r="D492" s="1"/>
      <c r="E492" s="1"/>
      <c r="F492" s="9"/>
    </row>
    <row r="493" spans="1:6" x14ac:dyDescent="0.25">
      <c r="A493" s="8" t="s">
        <v>14855</v>
      </c>
      <c r="B493" s="1" t="s">
        <v>7640</v>
      </c>
      <c r="C493" s="1" t="s">
        <v>9592</v>
      </c>
      <c r="D493" s="1"/>
      <c r="E493" s="1"/>
      <c r="F493" s="9"/>
    </row>
    <row r="494" spans="1:6" x14ac:dyDescent="0.25">
      <c r="A494" s="8" t="s">
        <v>14856</v>
      </c>
      <c r="B494" s="1" t="s">
        <v>7634</v>
      </c>
      <c r="C494" s="1" t="s">
        <v>7</v>
      </c>
      <c r="D494" s="1"/>
      <c r="E494" s="1"/>
      <c r="F494" s="9"/>
    </row>
    <row r="495" spans="1:6" x14ac:dyDescent="0.25">
      <c r="A495" s="8" t="s">
        <v>14856</v>
      </c>
      <c r="B495" s="1" t="s">
        <v>7634</v>
      </c>
      <c r="C495" s="1" t="s">
        <v>9592</v>
      </c>
      <c r="D495" s="1"/>
      <c r="E495" s="1"/>
      <c r="F495" s="9"/>
    </row>
    <row r="496" spans="1:6" x14ac:dyDescent="0.25">
      <c r="A496" s="8" t="s">
        <v>14857</v>
      </c>
      <c r="B496" s="1" t="s">
        <v>7636</v>
      </c>
      <c r="C496" s="1" t="s">
        <v>7</v>
      </c>
      <c r="D496" s="1"/>
      <c r="E496" s="1"/>
      <c r="F496" s="9"/>
    </row>
    <row r="497" spans="1:6" x14ac:dyDescent="0.25">
      <c r="A497" s="8" t="s">
        <v>14857</v>
      </c>
      <c r="B497" s="1" t="s">
        <v>7636</v>
      </c>
      <c r="C497" s="1" t="s">
        <v>9592</v>
      </c>
      <c r="D497" s="1"/>
      <c r="E497" s="1"/>
      <c r="F497" s="9"/>
    </row>
    <row r="498" spans="1:6" x14ac:dyDescent="0.25">
      <c r="A498" s="8" t="s">
        <v>14858</v>
      </c>
      <c r="B498" s="1" t="s">
        <v>7638</v>
      </c>
      <c r="C498" s="1" t="s">
        <v>7</v>
      </c>
      <c r="D498" s="1"/>
      <c r="E498" s="1"/>
      <c r="F498" s="9"/>
    </row>
    <row r="499" spans="1:6" x14ac:dyDescent="0.25">
      <c r="A499" s="8" t="s">
        <v>14858</v>
      </c>
      <c r="B499" s="1" t="s">
        <v>7638</v>
      </c>
      <c r="C499" s="1" t="s">
        <v>9592</v>
      </c>
      <c r="D499" s="1"/>
      <c r="E499" s="1"/>
      <c r="F499" s="9"/>
    </row>
    <row r="500" spans="1:6" x14ac:dyDescent="0.25">
      <c r="A500" s="8" t="s">
        <v>14859</v>
      </c>
      <c r="B500" s="1" t="s">
        <v>7843</v>
      </c>
      <c r="C500" s="1" t="s">
        <v>7</v>
      </c>
      <c r="D500" s="1"/>
      <c r="E500" s="1"/>
      <c r="F500" s="9"/>
    </row>
    <row r="501" spans="1:6" x14ac:dyDescent="0.25">
      <c r="A501" s="8" t="s">
        <v>14859</v>
      </c>
      <c r="B501" s="1" t="s">
        <v>7843</v>
      </c>
      <c r="C501" s="1" t="s">
        <v>9592</v>
      </c>
      <c r="D501" s="1"/>
      <c r="E501" s="1"/>
      <c r="F501" s="9"/>
    </row>
    <row r="502" spans="1:6" x14ac:dyDescent="0.25">
      <c r="A502" s="8" t="s">
        <v>14860</v>
      </c>
      <c r="B502" s="1" t="s">
        <v>7845</v>
      </c>
      <c r="C502" s="1" t="s">
        <v>7</v>
      </c>
      <c r="D502" s="1"/>
      <c r="E502" s="1"/>
      <c r="F502" s="9"/>
    </row>
    <row r="503" spans="1:6" x14ac:dyDescent="0.25">
      <c r="A503" s="8" t="s">
        <v>14860</v>
      </c>
      <c r="B503" s="1" t="s">
        <v>7845</v>
      </c>
      <c r="C503" s="1" t="s">
        <v>9592</v>
      </c>
      <c r="D503" s="1"/>
      <c r="E503" s="1"/>
      <c r="F503" s="9"/>
    </row>
    <row r="504" spans="1:6" x14ac:dyDescent="0.25">
      <c r="A504" s="8" t="s">
        <v>14861</v>
      </c>
      <c r="B504" s="1" t="s">
        <v>7444</v>
      </c>
      <c r="C504" s="1" t="s">
        <v>7</v>
      </c>
      <c r="D504" s="1"/>
      <c r="E504" s="1"/>
      <c r="F504" s="9"/>
    </row>
    <row r="505" spans="1:6" x14ac:dyDescent="0.25">
      <c r="A505" s="8" t="s">
        <v>14861</v>
      </c>
      <c r="B505" s="1" t="s">
        <v>7444</v>
      </c>
      <c r="C505" s="1" t="s">
        <v>9592</v>
      </c>
      <c r="D505" s="1"/>
      <c r="E505" s="1"/>
      <c r="F505" s="9"/>
    </row>
    <row r="506" spans="1:6" x14ac:dyDescent="0.25">
      <c r="A506" s="8" t="s">
        <v>14862</v>
      </c>
      <c r="B506" s="1" t="s">
        <v>7456</v>
      </c>
      <c r="C506" s="1" t="s">
        <v>7</v>
      </c>
      <c r="D506" s="1"/>
      <c r="E506" s="1"/>
      <c r="F506" s="9"/>
    </row>
    <row r="507" spans="1:6" x14ac:dyDescent="0.25">
      <c r="A507" s="8" t="s">
        <v>14862</v>
      </c>
      <c r="B507" s="1" t="s">
        <v>7456</v>
      </c>
      <c r="C507" s="1" t="s">
        <v>9592</v>
      </c>
      <c r="D507" s="1"/>
      <c r="E507" s="1"/>
      <c r="F507" s="9"/>
    </row>
    <row r="508" spans="1:6" x14ac:dyDescent="0.25">
      <c r="A508" s="8" t="s">
        <v>14863</v>
      </c>
      <c r="B508" s="1" t="s">
        <v>7650</v>
      </c>
      <c r="C508" s="1" t="s">
        <v>7</v>
      </c>
      <c r="D508" s="1"/>
      <c r="E508" s="1"/>
      <c r="F508" s="9"/>
    </row>
    <row r="509" spans="1:6" x14ac:dyDescent="0.25">
      <c r="A509" s="8" t="s">
        <v>14863</v>
      </c>
      <c r="B509" s="1" t="s">
        <v>7650</v>
      </c>
      <c r="C509" s="1" t="s">
        <v>9592</v>
      </c>
      <c r="D509" s="1"/>
      <c r="E509" s="1"/>
      <c r="F509" s="9"/>
    </row>
    <row r="510" spans="1:6" x14ac:dyDescent="0.25">
      <c r="A510" s="8" t="s">
        <v>14864</v>
      </c>
      <c r="B510" s="1" t="s">
        <v>7652</v>
      </c>
      <c r="C510" s="1" t="s">
        <v>7</v>
      </c>
      <c r="D510" s="1"/>
      <c r="E510" s="1"/>
      <c r="F510" s="9"/>
    </row>
    <row r="511" spans="1:6" x14ac:dyDescent="0.25">
      <c r="A511" s="8" t="s">
        <v>14864</v>
      </c>
      <c r="B511" s="1" t="s">
        <v>7652</v>
      </c>
      <c r="C511" s="1" t="s">
        <v>9592</v>
      </c>
      <c r="D511" s="1"/>
      <c r="E511" s="1"/>
      <c r="F511" s="9"/>
    </row>
    <row r="512" spans="1:6" x14ac:dyDescent="0.25">
      <c r="A512" s="8" t="s">
        <v>14865</v>
      </c>
      <c r="B512" s="1" t="s">
        <v>7684</v>
      </c>
      <c r="C512" s="1" t="s">
        <v>7</v>
      </c>
      <c r="D512" s="1"/>
      <c r="E512" s="1"/>
      <c r="F512" s="9"/>
    </row>
    <row r="513" spans="1:6" x14ac:dyDescent="0.25">
      <c r="A513" s="8" t="s">
        <v>14865</v>
      </c>
      <c r="B513" s="1" t="s">
        <v>7684</v>
      </c>
      <c r="C513" s="1" t="s">
        <v>9592</v>
      </c>
      <c r="D513" s="1"/>
      <c r="E513" s="1"/>
      <c r="F513" s="9"/>
    </row>
    <row r="514" spans="1:6" x14ac:dyDescent="0.25">
      <c r="A514" s="8" t="s">
        <v>14866</v>
      </c>
      <c r="B514" s="1" t="s">
        <v>7696</v>
      </c>
      <c r="C514" s="1" t="s">
        <v>7</v>
      </c>
      <c r="D514" s="1"/>
      <c r="E514" s="1"/>
      <c r="F514" s="9"/>
    </row>
    <row r="515" spans="1:6" x14ac:dyDescent="0.25">
      <c r="A515" s="8" t="s">
        <v>14866</v>
      </c>
      <c r="B515" s="1" t="s">
        <v>7696</v>
      </c>
      <c r="C515" s="1" t="s">
        <v>9592</v>
      </c>
      <c r="D515" s="1"/>
      <c r="E515" s="1"/>
      <c r="F515" s="9"/>
    </row>
    <row r="516" spans="1:6" x14ac:dyDescent="0.25">
      <c r="A516" s="8" t="s">
        <v>14867</v>
      </c>
      <c r="B516" s="1" t="s">
        <v>8095</v>
      </c>
      <c r="C516" s="1" t="s">
        <v>7</v>
      </c>
      <c r="D516" s="1"/>
      <c r="E516" s="1"/>
      <c r="F516" s="9"/>
    </row>
    <row r="517" spans="1:6" x14ac:dyDescent="0.25">
      <c r="A517" s="8" t="s">
        <v>14867</v>
      </c>
      <c r="B517" s="1" t="s">
        <v>8095</v>
      </c>
      <c r="C517" s="1" t="s">
        <v>9592</v>
      </c>
      <c r="D517" s="1"/>
      <c r="E517" s="1"/>
      <c r="F517" s="9"/>
    </row>
    <row r="518" spans="1:6" x14ac:dyDescent="0.25">
      <c r="A518" s="8" t="s">
        <v>14868</v>
      </c>
      <c r="B518" s="1" t="s">
        <v>14869</v>
      </c>
      <c r="C518" s="1" t="s">
        <v>7</v>
      </c>
      <c r="D518" s="1"/>
      <c r="E518" s="1"/>
      <c r="F518" s="9"/>
    </row>
    <row r="519" spans="1:6" x14ac:dyDescent="0.25">
      <c r="A519" s="8" t="s">
        <v>14868</v>
      </c>
      <c r="B519" s="1" t="s">
        <v>14869</v>
      </c>
      <c r="C519" s="1" t="s">
        <v>9592</v>
      </c>
      <c r="D519" s="1"/>
      <c r="E519" s="1"/>
      <c r="F519" s="9"/>
    </row>
    <row r="520" spans="1:6" x14ac:dyDescent="0.25">
      <c r="A520" s="8" t="s">
        <v>14870</v>
      </c>
      <c r="B520" s="1" t="s">
        <v>14871</v>
      </c>
      <c r="C520" s="1" t="s">
        <v>7</v>
      </c>
      <c r="D520" s="1"/>
      <c r="E520" s="1"/>
      <c r="F520" s="9"/>
    </row>
    <row r="521" spans="1:6" x14ac:dyDescent="0.25">
      <c r="A521" s="8" t="s">
        <v>14870</v>
      </c>
      <c r="B521" s="1" t="s">
        <v>14871</v>
      </c>
      <c r="C521" s="1" t="s">
        <v>9592</v>
      </c>
      <c r="D521" s="1"/>
      <c r="E521" s="1"/>
      <c r="F521" s="9"/>
    </row>
    <row r="522" spans="1:6" x14ac:dyDescent="0.25">
      <c r="A522" s="8" t="s">
        <v>14872</v>
      </c>
      <c r="B522" s="1" t="s">
        <v>14873</v>
      </c>
      <c r="C522" s="1" t="s">
        <v>7</v>
      </c>
      <c r="D522" s="1"/>
      <c r="E522" s="1"/>
      <c r="F522" s="9"/>
    </row>
    <row r="523" spans="1:6" x14ac:dyDescent="0.25">
      <c r="A523" s="8" t="s">
        <v>14872</v>
      </c>
      <c r="B523" s="1" t="s">
        <v>14873</v>
      </c>
      <c r="C523" s="1" t="s">
        <v>9592</v>
      </c>
      <c r="D523" s="1"/>
      <c r="E523" s="1"/>
      <c r="F523" s="9"/>
    </row>
    <row r="524" spans="1:6" x14ac:dyDescent="0.25">
      <c r="A524" s="8" t="s">
        <v>14874</v>
      </c>
      <c r="B524" s="1" t="s">
        <v>14875</v>
      </c>
      <c r="C524" s="1" t="s">
        <v>7</v>
      </c>
      <c r="D524" s="1"/>
      <c r="E524" s="1"/>
      <c r="F524" s="9"/>
    </row>
    <row r="525" spans="1:6" x14ac:dyDescent="0.25">
      <c r="A525" s="8" t="s">
        <v>14874</v>
      </c>
      <c r="B525" s="1" t="s">
        <v>14875</v>
      </c>
      <c r="C525" s="1" t="s">
        <v>9592</v>
      </c>
      <c r="D525" s="1"/>
      <c r="E525" s="1"/>
      <c r="F525" s="9"/>
    </row>
    <row r="526" spans="1:6" x14ac:dyDescent="0.25">
      <c r="A526" s="8" t="s">
        <v>14876</v>
      </c>
      <c r="B526" s="1" t="s">
        <v>14877</v>
      </c>
      <c r="C526" s="1" t="s">
        <v>7</v>
      </c>
      <c r="D526" s="1"/>
      <c r="E526" s="1"/>
      <c r="F526" s="9"/>
    </row>
    <row r="527" spans="1:6" x14ac:dyDescent="0.25">
      <c r="A527" s="8" t="s">
        <v>14876</v>
      </c>
      <c r="B527" s="1" t="s">
        <v>14877</v>
      </c>
      <c r="C527" s="1" t="s">
        <v>9592</v>
      </c>
      <c r="D527" s="1"/>
      <c r="E527" s="1"/>
      <c r="F527" s="9"/>
    </row>
    <row r="528" spans="1:6" x14ac:dyDescent="0.25">
      <c r="A528" s="8" t="s">
        <v>14878</v>
      </c>
      <c r="B528" s="1" t="s">
        <v>14879</v>
      </c>
      <c r="C528" s="1" t="s">
        <v>7</v>
      </c>
      <c r="D528" s="1"/>
      <c r="E528" s="1"/>
      <c r="F528" s="9"/>
    </row>
    <row r="529" spans="1:6" x14ac:dyDescent="0.25">
      <c r="A529" s="8" t="s">
        <v>14878</v>
      </c>
      <c r="B529" s="1" t="s">
        <v>14879</v>
      </c>
      <c r="C529" s="1" t="s">
        <v>9592</v>
      </c>
      <c r="D529" s="1"/>
      <c r="E529" s="1"/>
      <c r="F529" s="9"/>
    </row>
    <row r="530" spans="1:6" x14ac:dyDescent="0.25">
      <c r="A530" s="8" t="s">
        <v>14880</v>
      </c>
      <c r="B530" s="1" t="s">
        <v>14881</v>
      </c>
      <c r="C530" s="1" t="s">
        <v>7</v>
      </c>
      <c r="D530" s="1"/>
      <c r="E530" s="1"/>
      <c r="F530" s="9"/>
    </row>
    <row r="531" spans="1:6" x14ac:dyDescent="0.25">
      <c r="A531" s="8" t="s">
        <v>14880</v>
      </c>
      <c r="B531" s="1" t="s">
        <v>14881</v>
      </c>
      <c r="C531" s="1" t="s">
        <v>9592</v>
      </c>
      <c r="D531" s="1"/>
      <c r="E531" s="1"/>
      <c r="F531" s="9"/>
    </row>
    <row r="532" spans="1:6" x14ac:dyDescent="0.25">
      <c r="A532" s="8" t="s">
        <v>14882</v>
      </c>
      <c r="B532" s="1" t="s">
        <v>14883</v>
      </c>
      <c r="C532" s="1" t="s">
        <v>7</v>
      </c>
      <c r="D532" s="1"/>
      <c r="E532" s="1"/>
      <c r="F532" s="9"/>
    </row>
    <row r="533" spans="1:6" x14ac:dyDescent="0.25">
      <c r="A533" s="8" t="s">
        <v>14882</v>
      </c>
      <c r="B533" s="1" t="s">
        <v>14883</v>
      </c>
      <c r="C533" s="1" t="s">
        <v>9592</v>
      </c>
      <c r="D533" s="1"/>
      <c r="E533" s="1"/>
      <c r="F533" s="9"/>
    </row>
    <row r="534" spans="1:6" x14ac:dyDescent="0.25">
      <c r="A534" s="8" t="s">
        <v>14884</v>
      </c>
      <c r="B534" s="1" t="s">
        <v>14885</v>
      </c>
      <c r="C534" s="1" t="s">
        <v>7</v>
      </c>
      <c r="D534" s="1"/>
      <c r="E534" s="1"/>
      <c r="F534" s="9"/>
    </row>
    <row r="535" spans="1:6" x14ac:dyDescent="0.25">
      <c r="A535" s="8" t="s">
        <v>14884</v>
      </c>
      <c r="B535" s="1" t="s">
        <v>14885</v>
      </c>
      <c r="C535" s="1" t="s">
        <v>9592</v>
      </c>
      <c r="D535" s="1"/>
      <c r="E535" s="1"/>
      <c r="F535" s="9"/>
    </row>
    <row r="536" spans="1:6" x14ac:dyDescent="0.25">
      <c r="A536" s="8" t="s">
        <v>14886</v>
      </c>
      <c r="B536" s="1" t="s">
        <v>14887</v>
      </c>
      <c r="C536" s="1" t="s">
        <v>7</v>
      </c>
      <c r="D536" s="1"/>
      <c r="E536" s="1"/>
      <c r="F536" s="9"/>
    </row>
    <row r="537" spans="1:6" x14ac:dyDescent="0.25">
      <c r="A537" s="8" t="s">
        <v>14886</v>
      </c>
      <c r="B537" s="1" t="s">
        <v>14887</v>
      </c>
      <c r="C537" s="1" t="s">
        <v>9592</v>
      </c>
      <c r="D537" s="1"/>
      <c r="E537" s="1"/>
      <c r="F537" s="9"/>
    </row>
    <row r="538" spans="1:6" x14ac:dyDescent="0.25">
      <c r="A538" s="8" t="s">
        <v>14888</v>
      </c>
      <c r="B538" s="1" t="s">
        <v>14889</v>
      </c>
      <c r="C538" s="1" t="s">
        <v>7</v>
      </c>
      <c r="D538" s="1"/>
      <c r="E538" s="1"/>
      <c r="F538" s="9"/>
    </row>
    <row r="539" spans="1:6" x14ac:dyDescent="0.25">
      <c r="A539" s="8" t="s">
        <v>14888</v>
      </c>
      <c r="B539" s="1" t="s">
        <v>14889</v>
      </c>
      <c r="C539" s="1" t="s">
        <v>9592</v>
      </c>
      <c r="D539" s="1"/>
      <c r="E539" s="1"/>
      <c r="F539" s="9"/>
    </row>
    <row r="540" spans="1:6" x14ac:dyDescent="0.25">
      <c r="A540" s="8" t="s">
        <v>14890</v>
      </c>
      <c r="B540" s="1" t="s">
        <v>5617</v>
      </c>
      <c r="C540" s="1" t="s">
        <v>7</v>
      </c>
      <c r="D540" s="1"/>
      <c r="E540" s="1"/>
      <c r="F540" s="9"/>
    </row>
    <row r="541" spans="1:6" ht="15.75" thickBot="1" x14ac:dyDescent="0.3">
      <c r="A541" s="10" t="s">
        <v>14890</v>
      </c>
      <c r="B541" s="11" t="s">
        <v>5617</v>
      </c>
      <c r="C541" s="11" t="s">
        <v>9592</v>
      </c>
      <c r="D541" s="11"/>
      <c r="E541" s="11"/>
      <c r="F541" s="12"/>
    </row>
  </sheetData>
  <autoFilter ref="A1:F1"/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5.7109375" bestFit="1" customWidth="1"/>
    <col min="3" max="3" width="11.8554687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631</v>
      </c>
    </row>
    <row r="2" spans="1:8" x14ac:dyDescent="0.25">
      <c r="A2" s="5" t="s">
        <v>14891</v>
      </c>
      <c r="B2" s="6" t="s">
        <v>11339</v>
      </c>
      <c r="C2" s="6" t="s">
        <v>7</v>
      </c>
      <c r="D2" s="6"/>
      <c r="E2" s="6"/>
      <c r="F2" s="7"/>
    </row>
    <row r="3" spans="1:8" x14ac:dyDescent="0.25">
      <c r="A3" s="8" t="s">
        <v>14891</v>
      </c>
      <c r="B3" s="1" t="s">
        <v>11339</v>
      </c>
      <c r="C3" s="1" t="s">
        <v>14892</v>
      </c>
      <c r="D3" s="1"/>
      <c r="E3" s="1"/>
      <c r="F3" s="9"/>
    </row>
    <row r="4" spans="1:8" x14ac:dyDescent="0.25">
      <c r="A4" s="8" t="s">
        <v>14893</v>
      </c>
      <c r="B4" s="1" t="s">
        <v>3844</v>
      </c>
      <c r="C4" s="1" t="s">
        <v>7</v>
      </c>
      <c r="D4" s="1"/>
      <c r="E4" s="1"/>
      <c r="F4" s="9"/>
    </row>
    <row r="5" spans="1:8" x14ac:dyDescent="0.25">
      <c r="A5" s="8" t="s">
        <v>14893</v>
      </c>
      <c r="B5" s="1" t="s">
        <v>3844</v>
      </c>
      <c r="C5" s="1" t="s">
        <v>14892</v>
      </c>
      <c r="D5" s="1"/>
      <c r="E5" s="1"/>
      <c r="F5" s="9"/>
    </row>
    <row r="6" spans="1:8" x14ac:dyDescent="0.25">
      <c r="A6" s="8" t="s">
        <v>14894</v>
      </c>
      <c r="B6" s="1" t="s">
        <v>3846</v>
      </c>
      <c r="C6" s="1" t="s">
        <v>27</v>
      </c>
      <c r="D6" s="1"/>
      <c r="E6" s="1"/>
      <c r="F6" s="9"/>
    </row>
    <row r="7" spans="1:8" x14ac:dyDescent="0.25">
      <c r="A7" s="8" t="s">
        <v>14894</v>
      </c>
      <c r="B7" s="1" t="s">
        <v>3846</v>
      </c>
      <c r="C7" s="1" t="s">
        <v>14892</v>
      </c>
      <c r="D7" s="1"/>
      <c r="E7" s="1"/>
      <c r="F7" s="9"/>
    </row>
    <row r="8" spans="1:8" x14ac:dyDescent="0.25">
      <c r="A8" s="8" t="s">
        <v>14895</v>
      </c>
      <c r="B8" s="1" t="s">
        <v>7558</v>
      </c>
      <c r="C8" s="1" t="s">
        <v>7</v>
      </c>
      <c r="D8" s="1"/>
      <c r="E8" s="1"/>
      <c r="F8" s="9"/>
    </row>
    <row r="9" spans="1:8" x14ac:dyDescent="0.25">
      <c r="A9" s="8" t="s">
        <v>14895</v>
      </c>
      <c r="B9" s="1" t="s">
        <v>7558</v>
      </c>
      <c r="C9" s="1" t="s">
        <v>14892</v>
      </c>
      <c r="D9" s="1"/>
      <c r="E9" s="1"/>
      <c r="F9" s="9"/>
    </row>
    <row r="10" spans="1:8" x14ac:dyDescent="0.25">
      <c r="A10" s="8" t="s">
        <v>14896</v>
      </c>
      <c r="B10" s="1" t="s">
        <v>284</v>
      </c>
      <c r="C10" s="1" t="s">
        <v>7</v>
      </c>
      <c r="D10" s="1"/>
      <c r="E10" s="1"/>
      <c r="F10" s="9"/>
    </row>
    <row r="11" spans="1:8" x14ac:dyDescent="0.25">
      <c r="A11" s="8" t="s">
        <v>14896</v>
      </c>
      <c r="B11" s="1" t="s">
        <v>284</v>
      </c>
      <c r="C11" s="1" t="s">
        <v>14892</v>
      </c>
      <c r="D11" s="1"/>
      <c r="E11" s="1"/>
      <c r="F11" s="9"/>
    </row>
    <row r="12" spans="1:8" x14ac:dyDescent="0.25">
      <c r="A12" s="8" t="s">
        <v>14897</v>
      </c>
      <c r="B12" s="1" t="s">
        <v>524</v>
      </c>
      <c r="C12" s="1" t="s">
        <v>7</v>
      </c>
      <c r="D12" s="1"/>
      <c r="E12" s="1"/>
      <c r="F12" s="9"/>
    </row>
    <row r="13" spans="1:8" x14ac:dyDescent="0.25">
      <c r="A13" s="8" t="s">
        <v>14897</v>
      </c>
      <c r="B13" s="1" t="s">
        <v>524</v>
      </c>
      <c r="C13" s="1" t="s">
        <v>14892</v>
      </c>
      <c r="D13" s="1"/>
      <c r="E13" s="1"/>
      <c r="F13" s="9"/>
    </row>
    <row r="14" spans="1:8" x14ac:dyDescent="0.25">
      <c r="A14" s="8" t="s">
        <v>14898</v>
      </c>
      <c r="B14" s="1" t="s">
        <v>654</v>
      </c>
      <c r="C14" s="1" t="s">
        <v>27</v>
      </c>
      <c r="D14" s="1"/>
      <c r="E14" s="1"/>
      <c r="F14" s="9"/>
    </row>
    <row r="15" spans="1:8" x14ac:dyDescent="0.25">
      <c r="A15" s="8" t="s">
        <v>14898</v>
      </c>
      <c r="B15" s="1" t="s">
        <v>654</v>
      </c>
      <c r="C15" s="1" t="s">
        <v>14892</v>
      </c>
      <c r="D15" s="1"/>
      <c r="E15" s="1"/>
      <c r="F15" s="9"/>
    </row>
    <row r="16" spans="1:8" x14ac:dyDescent="0.25">
      <c r="A16" s="8" t="s">
        <v>14899</v>
      </c>
      <c r="B16" s="1" t="s">
        <v>949</v>
      </c>
      <c r="C16" s="1" t="s">
        <v>7</v>
      </c>
      <c r="D16" s="1"/>
      <c r="E16" s="1"/>
      <c r="F16" s="9"/>
    </row>
    <row r="17" spans="1:6" x14ac:dyDescent="0.25">
      <c r="A17" s="8" t="s">
        <v>14899</v>
      </c>
      <c r="B17" s="1" t="s">
        <v>949</v>
      </c>
      <c r="C17" s="1" t="s">
        <v>14892</v>
      </c>
      <c r="D17" s="1"/>
      <c r="E17" s="1"/>
      <c r="F17" s="9"/>
    </row>
    <row r="18" spans="1:6" x14ac:dyDescent="0.25">
      <c r="A18" s="8" t="s">
        <v>14900</v>
      </c>
      <c r="B18" s="1" t="s">
        <v>961</v>
      </c>
      <c r="C18" s="1" t="s">
        <v>27</v>
      </c>
      <c r="D18" s="1"/>
      <c r="E18" s="1"/>
      <c r="F18" s="9"/>
    </row>
    <row r="19" spans="1:6" x14ac:dyDescent="0.25">
      <c r="A19" s="8" t="s">
        <v>14900</v>
      </c>
      <c r="B19" s="1" t="s">
        <v>961</v>
      </c>
      <c r="C19" s="1" t="s">
        <v>14892</v>
      </c>
      <c r="D19" s="1"/>
      <c r="E19" s="1"/>
      <c r="F19" s="9"/>
    </row>
    <row r="20" spans="1:6" x14ac:dyDescent="0.25">
      <c r="A20" s="8" t="s">
        <v>14901</v>
      </c>
      <c r="B20" s="1" t="s">
        <v>983</v>
      </c>
      <c r="C20" s="1" t="s">
        <v>7</v>
      </c>
      <c r="D20" s="1"/>
      <c r="E20" s="1"/>
      <c r="F20" s="9"/>
    </row>
    <row r="21" spans="1:6" x14ac:dyDescent="0.25">
      <c r="A21" s="8" t="s">
        <v>14901</v>
      </c>
      <c r="B21" s="1" t="s">
        <v>983</v>
      </c>
      <c r="C21" s="1" t="s">
        <v>14892</v>
      </c>
      <c r="D21" s="1"/>
      <c r="E21" s="1"/>
      <c r="F21" s="9"/>
    </row>
    <row r="22" spans="1:6" x14ac:dyDescent="0.25">
      <c r="A22" s="8" t="s">
        <v>14902</v>
      </c>
      <c r="B22" s="1" t="s">
        <v>1095</v>
      </c>
      <c r="C22" s="1" t="s">
        <v>7</v>
      </c>
      <c r="D22" s="1"/>
      <c r="E22" s="1"/>
      <c r="F22" s="9"/>
    </row>
    <row r="23" spans="1:6" x14ac:dyDescent="0.25">
      <c r="A23" s="8" t="s">
        <v>14902</v>
      </c>
      <c r="B23" s="1" t="s">
        <v>1095</v>
      </c>
      <c r="C23" s="1" t="s">
        <v>14892</v>
      </c>
      <c r="D23" s="1"/>
      <c r="E23" s="1"/>
      <c r="F23" s="9"/>
    </row>
    <row r="24" spans="1:6" x14ac:dyDescent="0.25">
      <c r="A24" s="8" t="s">
        <v>14903</v>
      </c>
      <c r="B24" s="1" t="s">
        <v>1099</v>
      </c>
      <c r="C24" s="1" t="s">
        <v>7</v>
      </c>
      <c r="D24" s="1"/>
      <c r="E24" s="1"/>
      <c r="F24" s="9"/>
    </row>
    <row r="25" spans="1:6" x14ac:dyDescent="0.25">
      <c r="A25" s="8" t="s">
        <v>14903</v>
      </c>
      <c r="B25" s="1" t="s">
        <v>1099</v>
      </c>
      <c r="C25" s="1" t="s">
        <v>14892</v>
      </c>
      <c r="D25" s="1"/>
      <c r="E25" s="1"/>
      <c r="F25" s="9"/>
    </row>
    <row r="26" spans="1:6" x14ac:dyDescent="0.25">
      <c r="A26" s="8" t="s">
        <v>14904</v>
      </c>
      <c r="B26" s="1" t="s">
        <v>1113</v>
      </c>
      <c r="C26" s="1" t="s">
        <v>7</v>
      </c>
      <c r="D26" s="1"/>
      <c r="E26" s="1"/>
      <c r="F26" s="9"/>
    </row>
    <row r="27" spans="1:6" x14ac:dyDescent="0.25">
      <c r="A27" s="8" t="s">
        <v>14904</v>
      </c>
      <c r="B27" s="1" t="s">
        <v>1113</v>
      </c>
      <c r="C27" s="1" t="s">
        <v>14892</v>
      </c>
      <c r="D27" s="1"/>
      <c r="E27" s="1"/>
      <c r="F27" s="9"/>
    </row>
    <row r="28" spans="1:6" x14ac:dyDescent="0.25">
      <c r="A28" s="8" t="s">
        <v>14905</v>
      </c>
      <c r="B28" s="1" t="s">
        <v>1119</v>
      </c>
      <c r="C28" s="1" t="s">
        <v>7</v>
      </c>
      <c r="D28" s="1"/>
      <c r="E28" s="1"/>
      <c r="F28" s="9"/>
    </row>
    <row r="29" spans="1:6" x14ac:dyDescent="0.25">
      <c r="A29" s="8" t="s">
        <v>14905</v>
      </c>
      <c r="B29" s="1" t="s">
        <v>1119</v>
      </c>
      <c r="C29" s="1" t="s">
        <v>14892</v>
      </c>
      <c r="D29" s="1"/>
      <c r="E29" s="1"/>
      <c r="F29" s="9"/>
    </row>
    <row r="30" spans="1:6" x14ac:dyDescent="0.25">
      <c r="A30" s="8" t="s">
        <v>14906</v>
      </c>
      <c r="B30" s="1" t="s">
        <v>14404</v>
      </c>
      <c r="C30" s="1" t="s">
        <v>7</v>
      </c>
      <c r="D30" s="1"/>
      <c r="E30" s="1"/>
      <c r="F30" s="9"/>
    </row>
    <row r="31" spans="1:6" x14ac:dyDescent="0.25">
      <c r="A31" s="8" t="s">
        <v>14906</v>
      </c>
      <c r="B31" s="1" t="s">
        <v>14404</v>
      </c>
      <c r="C31" s="1" t="s">
        <v>14892</v>
      </c>
      <c r="D31" s="1"/>
      <c r="E31" s="1"/>
      <c r="F31" s="9"/>
    </row>
    <row r="32" spans="1:6" x14ac:dyDescent="0.25">
      <c r="A32" s="8" t="s">
        <v>14907</v>
      </c>
      <c r="B32" s="1" t="s">
        <v>11802</v>
      </c>
      <c r="C32" s="1" t="s">
        <v>27</v>
      </c>
      <c r="D32" s="1"/>
      <c r="E32" s="1"/>
      <c r="F32" s="9"/>
    </row>
    <row r="33" spans="1:6" x14ac:dyDescent="0.25">
      <c r="A33" s="8" t="s">
        <v>14907</v>
      </c>
      <c r="B33" s="1" t="s">
        <v>11802</v>
      </c>
      <c r="C33" s="1" t="s">
        <v>14892</v>
      </c>
      <c r="D33" s="1"/>
      <c r="E33" s="1"/>
      <c r="F33" s="9"/>
    </row>
    <row r="34" spans="1:6" x14ac:dyDescent="0.25">
      <c r="A34" s="8" t="s">
        <v>14908</v>
      </c>
      <c r="B34" s="1" t="s">
        <v>11804</v>
      </c>
      <c r="C34" s="1" t="s">
        <v>7</v>
      </c>
      <c r="D34" s="1"/>
      <c r="E34" s="1"/>
      <c r="F34" s="9"/>
    </row>
    <row r="35" spans="1:6" x14ac:dyDescent="0.25">
      <c r="A35" s="8" t="s">
        <v>14908</v>
      </c>
      <c r="B35" s="1" t="s">
        <v>11804</v>
      </c>
      <c r="C35" s="1" t="s">
        <v>14892</v>
      </c>
      <c r="D35" s="1"/>
      <c r="E35" s="1"/>
      <c r="F35" s="9"/>
    </row>
    <row r="36" spans="1:6" x14ac:dyDescent="0.25">
      <c r="A36" s="8" t="s">
        <v>14909</v>
      </c>
      <c r="B36" s="1" t="s">
        <v>11798</v>
      </c>
      <c r="C36" s="1" t="s">
        <v>27</v>
      </c>
      <c r="D36" s="1"/>
      <c r="E36" s="1"/>
      <c r="F36" s="9"/>
    </row>
    <row r="37" spans="1:6" x14ac:dyDescent="0.25">
      <c r="A37" s="8" t="s">
        <v>14909</v>
      </c>
      <c r="B37" s="1" t="s">
        <v>11798</v>
      </c>
      <c r="C37" s="1" t="s">
        <v>14892</v>
      </c>
      <c r="D37" s="1"/>
      <c r="E37" s="1"/>
      <c r="F37" s="9"/>
    </row>
    <row r="38" spans="1:6" x14ac:dyDescent="0.25">
      <c r="A38" s="8" t="s">
        <v>14910</v>
      </c>
      <c r="B38" s="1" t="s">
        <v>11269</v>
      </c>
      <c r="C38" s="1" t="s">
        <v>7</v>
      </c>
      <c r="D38" s="1"/>
      <c r="E38" s="1"/>
      <c r="F38" s="9"/>
    </row>
    <row r="39" spans="1:6" x14ac:dyDescent="0.25">
      <c r="A39" s="8" t="s">
        <v>14910</v>
      </c>
      <c r="B39" s="1" t="s">
        <v>11269</v>
      </c>
      <c r="C39" s="1" t="s">
        <v>14892</v>
      </c>
      <c r="D39" s="1"/>
      <c r="E39" s="1"/>
      <c r="F39" s="9"/>
    </row>
    <row r="40" spans="1:6" x14ac:dyDescent="0.25">
      <c r="A40" s="8" t="s">
        <v>14911</v>
      </c>
      <c r="B40" s="1" t="s">
        <v>1979</v>
      </c>
      <c r="C40" s="1" t="s">
        <v>7</v>
      </c>
      <c r="D40" s="1"/>
      <c r="E40" s="1"/>
      <c r="F40" s="9"/>
    </row>
    <row r="41" spans="1:6" x14ac:dyDescent="0.25">
      <c r="A41" s="8" t="s">
        <v>14911</v>
      </c>
      <c r="B41" s="1" t="s">
        <v>1979</v>
      </c>
      <c r="C41" s="1" t="s">
        <v>14892</v>
      </c>
      <c r="D41" s="1"/>
      <c r="E41" s="1"/>
      <c r="F41" s="9"/>
    </row>
    <row r="42" spans="1:6" x14ac:dyDescent="0.25">
      <c r="A42" s="8" t="s">
        <v>14912</v>
      </c>
      <c r="B42" s="1" t="s">
        <v>2007</v>
      </c>
      <c r="C42" s="1" t="s">
        <v>27</v>
      </c>
      <c r="D42" s="1"/>
      <c r="E42" s="1"/>
      <c r="F42" s="9"/>
    </row>
    <row r="43" spans="1:6" x14ac:dyDescent="0.25">
      <c r="A43" s="8" t="s">
        <v>14912</v>
      </c>
      <c r="B43" s="1" t="s">
        <v>2007</v>
      </c>
      <c r="C43" s="1" t="s">
        <v>14892</v>
      </c>
      <c r="D43" s="1"/>
      <c r="E43" s="1"/>
      <c r="F43" s="9"/>
    </row>
    <row r="44" spans="1:6" x14ac:dyDescent="0.25">
      <c r="A44" s="8" t="s">
        <v>14913</v>
      </c>
      <c r="B44" s="1" t="s">
        <v>2111</v>
      </c>
      <c r="C44" s="1" t="s">
        <v>7</v>
      </c>
      <c r="D44" s="1"/>
      <c r="E44" s="1"/>
      <c r="F44" s="9"/>
    </row>
    <row r="45" spans="1:6" x14ac:dyDescent="0.25">
      <c r="A45" s="8" t="s">
        <v>14913</v>
      </c>
      <c r="B45" s="1" t="s">
        <v>2111</v>
      </c>
      <c r="C45" s="1" t="s">
        <v>14892</v>
      </c>
      <c r="D45" s="1"/>
      <c r="E45" s="1"/>
      <c r="F45" s="9"/>
    </row>
    <row r="46" spans="1:6" x14ac:dyDescent="0.25">
      <c r="A46" s="8" t="s">
        <v>14914</v>
      </c>
      <c r="B46" s="1" t="s">
        <v>2295</v>
      </c>
      <c r="C46" s="1" t="s">
        <v>27</v>
      </c>
      <c r="D46" s="1"/>
      <c r="E46" s="1"/>
      <c r="F46" s="9"/>
    </row>
    <row r="47" spans="1:6" x14ac:dyDescent="0.25">
      <c r="A47" s="8" t="s">
        <v>14914</v>
      </c>
      <c r="B47" s="1" t="s">
        <v>2295</v>
      </c>
      <c r="C47" s="1" t="s">
        <v>14892</v>
      </c>
      <c r="D47" s="1"/>
      <c r="E47" s="1"/>
      <c r="F47" s="9"/>
    </row>
    <row r="48" spans="1:6" x14ac:dyDescent="0.25">
      <c r="A48" s="8" t="s">
        <v>14915</v>
      </c>
      <c r="B48" s="1" t="s">
        <v>2313</v>
      </c>
      <c r="C48" s="1" t="s">
        <v>7</v>
      </c>
      <c r="D48" s="1"/>
      <c r="E48" s="1"/>
      <c r="F48" s="9"/>
    </row>
    <row r="49" spans="1:6" x14ac:dyDescent="0.25">
      <c r="A49" s="8" t="s">
        <v>14915</v>
      </c>
      <c r="B49" s="1" t="s">
        <v>2313</v>
      </c>
      <c r="C49" s="1" t="s">
        <v>14892</v>
      </c>
      <c r="D49" s="1"/>
      <c r="E49" s="1"/>
      <c r="F49" s="9"/>
    </row>
    <row r="50" spans="1:6" x14ac:dyDescent="0.25">
      <c r="A50" s="8" t="s">
        <v>14916</v>
      </c>
      <c r="B50" s="1" t="s">
        <v>2337</v>
      </c>
      <c r="C50" s="1" t="s">
        <v>7</v>
      </c>
      <c r="D50" s="1"/>
      <c r="E50" s="1"/>
      <c r="F50" s="9"/>
    </row>
    <row r="51" spans="1:6" x14ac:dyDescent="0.25">
      <c r="A51" s="8" t="s">
        <v>14916</v>
      </c>
      <c r="B51" s="1" t="s">
        <v>2337</v>
      </c>
      <c r="C51" s="1" t="s">
        <v>14892</v>
      </c>
      <c r="D51" s="1"/>
      <c r="E51" s="1"/>
      <c r="F51" s="9"/>
    </row>
    <row r="52" spans="1:6" x14ac:dyDescent="0.25">
      <c r="A52" s="8" t="s">
        <v>14917</v>
      </c>
      <c r="B52" s="1" t="s">
        <v>2339</v>
      </c>
      <c r="C52" s="1" t="s">
        <v>27</v>
      </c>
      <c r="D52" s="1"/>
      <c r="E52" s="1"/>
      <c r="F52" s="9"/>
    </row>
    <row r="53" spans="1:6" x14ac:dyDescent="0.25">
      <c r="A53" s="8" t="s">
        <v>14917</v>
      </c>
      <c r="B53" s="1" t="s">
        <v>2339</v>
      </c>
      <c r="C53" s="1" t="s">
        <v>14892</v>
      </c>
      <c r="D53" s="1"/>
      <c r="E53" s="1"/>
      <c r="F53" s="9"/>
    </row>
    <row r="54" spans="1:6" x14ac:dyDescent="0.25">
      <c r="A54" s="8" t="s">
        <v>14918</v>
      </c>
      <c r="B54" s="1" t="s">
        <v>14710</v>
      </c>
      <c r="C54" s="1" t="s">
        <v>27</v>
      </c>
      <c r="D54" s="1"/>
      <c r="E54" s="1"/>
      <c r="F54" s="9"/>
    </row>
    <row r="55" spans="1:6" x14ac:dyDescent="0.25">
      <c r="A55" s="8" t="s">
        <v>14918</v>
      </c>
      <c r="B55" s="1" t="s">
        <v>14710</v>
      </c>
      <c r="C55" s="1" t="s">
        <v>14892</v>
      </c>
      <c r="D55" s="1"/>
      <c r="E55" s="1"/>
      <c r="F55" s="9"/>
    </row>
    <row r="56" spans="1:6" x14ac:dyDescent="0.25">
      <c r="A56" s="8" t="s">
        <v>14919</v>
      </c>
      <c r="B56" s="1" t="s">
        <v>14475</v>
      </c>
      <c r="C56" s="1" t="s">
        <v>27</v>
      </c>
      <c r="D56" s="1"/>
      <c r="E56" s="1"/>
      <c r="F56" s="9"/>
    </row>
    <row r="57" spans="1:6" x14ac:dyDescent="0.25">
      <c r="A57" s="8" t="s">
        <v>14919</v>
      </c>
      <c r="B57" s="1" t="s">
        <v>14475</v>
      </c>
      <c r="C57" s="1" t="s">
        <v>14892</v>
      </c>
      <c r="D57" s="1"/>
      <c r="E57" s="1"/>
      <c r="F57" s="9"/>
    </row>
    <row r="58" spans="1:6" x14ac:dyDescent="0.25">
      <c r="A58" s="8" t="s">
        <v>14920</v>
      </c>
      <c r="B58" s="1" t="s">
        <v>2654</v>
      </c>
      <c r="C58" s="1" t="s">
        <v>7</v>
      </c>
      <c r="D58" s="1"/>
      <c r="E58" s="1"/>
      <c r="F58" s="9"/>
    </row>
    <row r="59" spans="1:6" x14ac:dyDescent="0.25">
      <c r="A59" s="8" t="s">
        <v>14920</v>
      </c>
      <c r="B59" s="1" t="s">
        <v>2654</v>
      </c>
      <c r="C59" s="1" t="s">
        <v>14892</v>
      </c>
      <c r="D59" s="1"/>
      <c r="E59" s="1"/>
      <c r="F59" s="9"/>
    </row>
    <row r="60" spans="1:6" x14ac:dyDescent="0.25">
      <c r="A60" s="8" t="s">
        <v>14921</v>
      </c>
      <c r="B60" s="1" t="s">
        <v>2788</v>
      </c>
      <c r="C60" s="1" t="s">
        <v>7</v>
      </c>
      <c r="D60" s="1"/>
      <c r="E60" s="1"/>
      <c r="F60" s="9"/>
    </row>
    <row r="61" spans="1:6" x14ac:dyDescent="0.25">
      <c r="A61" s="8" t="s">
        <v>14921</v>
      </c>
      <c r="B61" s="1" t="s">
        <v>2788</v>
      </c>
      <c r="C61" s="1" t="s">
        <v>14892</v>
      </c>
      <c r="D61" s="1"/>
      <c r="E61" s="1"/>
      <c r="F61" s="9"/>
    </row>
    <row r="62" spans="1:6" x14ac:dyDescent="0.25">
      <c r="A62" s="8" t="s">
        <v>14922</v>
      </c>
      <c r="B62" s="1" t="s">
        <v>2790</v>
      </c>
      <c r="C62" s="1" t="s">
        <v>7</v>
      </c>
      <c r="D62" s="1"/>
      <c r="E62" s="1"/>
      <c r="F62" s="9"/>
    </row>
    <row r="63" spans="1:6" x14ac:dyDescent="0.25">
      <c r="A63" s="8" t="s">
        <v>14922</v>
      </c>
      <c r="B63" s="1" t="s">
        <v>2790</v>
      </c>
      <c r="C63" s="1" t="s">
        <v>14892</v>
      </c>
      <c r="D63" s="1"/>
      <c r="E63" s="1"/>
      <c r="F63" s="9"/>
    </row>
    <row r="64" spans="1:6" x14ac:dyDescent="0.25">
      <c r="A64" s="8" t="s">
        <v>14923</v>
      </c>
      <c r="B64" s="1" t="s">
        <v>14257</v>
      </c>
      <c r="C64" s="1" t="s">
        <v>7</v>
      </c>
      <c r="D64" s="1"/>
      <c r="E64" s="1"/>
      <c r="F64" s="9"/>
    </row>
    <row r="65" spans="1:6" x14ac:dyDescent="0.25">
      <c r="A65" s="8" t="s">
        <v>14923</v>
      </c>
      <c r="B65" s="1" t="s">
        <v>14257</v>
      </c>
      <c r="C65" s="1" t="s">
        <v>14892</v>
      </c>
      <c r="D65" s="1"/>
      <c r="E65" s="1"/>
      <c r="F65" s="9"/>
    </row>
    <row r="66" spans="1:6" x14ac:dyDescent="0.25">
      <c r="A66" s="8" t="s">
        <v>14924</v>
      </c>
      <c r="B66" s="1" t="s">
        <v>11696</v>
      </c>
      <c r="C66" s="1" t="s">
        <v>7</v>
      </c>
      <c r="D66" s="1"/>
      <c r="E66" s="1"/>
      <c r="F66" s="9"/>
    </row>
    <row r="67" spans="1:6" x14ac:dyDescent="0.25">
      <c r="A67" s="8" t="s">
        <v>14924</v>
      </c>
      <c r="B67" s="1" t="s">
        <v>11696</v>
      </c>
      <c r="C67" s="1" t="s">
        <v>14892</v>
      </c>
      <c r="D67" s="1"/>
      <c r="E67" s="1"/>
      <c r="F67" s="9"/>
    </row>
    <row r="68" spans="1:6" x14ac:dyDescent="0.25">
      <c r="A68" s="8" t="s">
        <v>14925</v>
      </c>
      <c r="B68" s="1" t="s">
        <v>2904</v>
      </c>
      <c r="C68" s="1" t="s">
        <v>7</v>
      </c>
      <c r="D68" s="1"/>
      <c r="E68" s="1"/>
      <c r="F68" s="9"/>
    </row>
    <row r="69" spans="1:6" x14ac:dyDescent="0.25">
      <c r="A69" s="8" t="s">
        <v>14925</v>
      </c>
      <c r="B69" s="1" t="s">
        <v>2904</v>
      </c>
      <c r="C69" s="1" t="s">
        <v>14892</v>
      </c>
      <c r="D69" s="1"/>
      <c r="E69" s="1"/>
      <c r="F69" s="9"/>
    </row>
    <row r="70" spans="1:6" x14ac:dyDescent="0.25">
      <c r="A70" s="8" t="s">
        <v>14926</v>
      </c>
      <c r="B70" s="1" t="s">
        <v>2994</v>
      </c>
      <c r="C70" s="1" t="s">
        <v>27</v>
      </c>
      <c r="D70" s="1"/>
      <c r="E70" s="1"/>
      <c r="F70" s="9"/>
    </row>
    <row r="71" spans="1:6" x14ac:dyDescent="0.25">
      <c r="A71" s="8" t="s">
        <v>14926</v>
      </c>
      <c r="B71" s="1" t="s">
        <v>2994</v>
      </c>
      <c r="C71" s="1" t="s">
        <v>14892</v>
      </c>
      <c r="D71" s="1"/>
      <c r="E71" s="1"/>
      <c r="F71" s="9"/>
    </row>
    <row r="72" spans="1:6" x14ac:dyDescent="0.25">
      <c r="A72" s="8" t="s">
        <v>14927</v>
      </c>
      <c r="B72" s="1" t="s">
        <v>3120</v>
      </c>
      <c r="C72" s="1" t="s">
        <v>7</v>
      </c>
      <c r="D72" s="1"/>
      <c r="E72" s="1"/>
      <c r="F72" s="9"/>
    </row>
    <row r="73" spans="1:6" x14ac:dyDescent="0.25">
      <c r="A73" s="8" t="s">
        <v>14927</v>
      </c>
      <c r="B73" s="1" t="s">
        <v>3120</v>
      </c>
      <c r="C73" s="1" t="s">
        <v>14892</v>
      </c>
      <c r="D73" s="1"/>
      <c r="E73" s="1"/>
      <c r="F73" s="9"/>
    </row>
    <row r="74" spans="1:6" x14ac:dyDescent="0.25">
      <c r="A74" s="8" t="s">
        <v>14928</v>
      </c>
      <c r="B74" s="1" t="s">
        <v>3122</v>
      </c>
      <c r="C74" s="1" t="s">
        <v>7</v>
      </c>
      <c r="D74" s="1"/>
      <c r="E74" s="1"/>
      <c r="F74" s="9"/>
    </row>
    <row r="75" spans="1:6" x14ac:dyDescent="0.25">
      <c r="A75" s="8" t="s">
        <v>14928</v>
      </c>
      <c r="B75" s="1" t="s">
        <v>3122</v>
      </c>
      <c r="C75" s="1" t="s">
        <v>14892</v>
      </c>
      <c r="D75" s="1"/>
      <c r="E75" s="1"/>
      <c r="F75" s="9"/>
    </row>
    <row r="76" spans="1:6" x14ac:dyDescent="0.25">
      <c r="A76" s="8" t="s">
        <v>14929</v>
      </c>
      <c r="B76" s="1" t="s">
        <v>3124</v>
      </c>
      <c r="C76" s="1" t="s">
        <v>7</v>
      </c>
      <c r="D76" s="1"/>
      <c r="E76" s="1"/>
      <c r="F76" s="9"/>
    </row>
    <row r="77" spans="1:6" x14ac:dyDescent="0.25">
      <c r="A77" s="8" t="s">
        <v>14929</v>
      </c>
      <c r="B77" s="1" t="s">
        <v>3124</v>
      </c>
      <c r="C77" s="1" t="s">
        <v>14892</v>
      </c>
      <c r="D77" s="1"/>
      <c r="E77" s="1"/>
      <c r="F77" s="9"/>
    </row>
    <row r="78" spans="1:6" x14ac:dyDescent="0.25">
      <c r="A78" s="8" t="s">
        <v>14930</v>
      </c>
      <c r="B78" s="1" t="s">
        <v>3136</v>
      </c>
      <c r="C78" s="1" t="s">
        <v>7</v>
      </c>
      <c r="D78" s="1"/>
      <c r="E78" s="1"/>
      <c r="F78" s="9"/>
    </row>
    <row r="79" spans="1:6" x14ac:dyDescent="0.25">
      <c r="A79" s="8" t="s">
        <v>14930</v>
      </c>
      <c r="B79" s="1" t="s">
        <v>3136</v>
      </c>
      <c r="C79" s="1" t="s">
        <v>14892</v>
      </c>
      <c r="D79" s="1"/>
      <c r="E79" s="1"/>
      <c r="F79" s="9"/>
    </row>
    <row r="80" spans="1:6" x14ac:dyDescent="0.25">
      <c r="A80" s="8" t="s">
        <v>14931</v>
      </c>
      <c r="B80" s="1" t="s">
        <v>3146</v>
      </c>
      <c r="C80" s="1" t="s">
        <v>7</v>
      </c>
      <c r="D80" s="1"/>
      <c r="E80" s="1"/>
      <c r="F80" s="9"/>
    </row>
    <row r="81" spans="1:6" x14ac:dyDescent="0.25">
      <c r="A81" s="8" t="s">
        <v>14931</v>
      </c>
      <c r="B81" s="1" t="s">
        <v>3146</v>
      </c>
      <c r="C81" s="1" t="s">
        <v>14892</v>
      </c>
      <c r="D81" s="1"/>
      <c r="E81" s="1"/>
      <c r="F81" s="9"/>
    </row>
    <row r="82" spans="1:6" x14ac:dyDescent="0.25">
      <c r="A82" s="8" t="s">
        <v>14932</v>
      </c>
      <c r="B82" s="1" t="s">
        <v>14716</v>
      </c>
      <c r="C82" s="1" t="s">
        <v>7</v>
      </c>
      <c r="D82" s="1"/>
      <c r="E82" s="1"/>
      <c r="F82" s="9"/>
    </row>
    <row r="83" spans="1:6" x14ac:dyDescent="0.25">
      <c r="A83" s="8" t="s">
        <v>14932</v>
      </c>
      <c r="B83" s="1" t="s">
        <v>14716</v>
      </c>
      <c r="C83" s="1" t="s">
        <v>14892</v>
      </c>
      <c r="D83" s="1"/>
      <c r="E83" s="1"/>
      <c r="F83" s="9"/>
    </row>
    <row r="84" spans="1:6" x14ac:dyDescent="0.25">
      <c r="A84" s="8" t="s">
        <v>14933</v>
      </c>
      <c r="B84" s="1" t="s">
        <v>14934</v>
      </c>
      <c r="C84" s="1" t="s">
        <v>7</v>
      </c>
      <c r="D84" s="1"/>
      <c r="E84" s="1"/>
      <c r="F84" s="9"/>
    </row>
    <row r="85" spans="1:6" x14ac:dyDescent="0.25">
      <c r="A85" s="8" t="s">
        <v>14933</v>
      </c>
      <c r="B85" s="1" t="s">
        <v>14934</v>
      </c>
      <c r="C85" s="1" t="s">
        <v>14892</v>
      </c>
      <c r="D85" s="1"/>
      <c r="E85" s="1"/>
      <c r="F85" s="9"/>
    </row>
    <row r="86" spans="1:6" x14ac:dyDescent="0.25">
      <c r="A86" s="8" t="s">
        <v>14935</v>
      </c>
      <c r="B86" s="1" t="s">
        <v>3400</v>
      </c>
      <c r="C86" s="1" t="s">
        <v>7</v>
      </c>
      <c r="D86" s="1"/>
      <c r="E86" s="1"/>
      <c r="F86" s="9"/>
    </row>
    <row r="87" spans="1:6" x14ac:dyDescent="0.25">
      <c r="A87" s="8" t="s">
        <v>14935</v>
      </c>
      <c r="B87" s="1" t="s">
        <v>3400</v>
      </c>
      <c r="C87" s="1" t="s">
        <v>14892</v>
      </c>
      <c r="D87" s="1"/>
      <c r="E87" s="1"/>
      <c r="F87" s="9"/>
    </row>
    <row r="88" spans="1:6" x14ac:dyDescent="0.25">
      <c r="A88" s="8" t="s">
        <v>14936</v>
      </c>
      <c r="B88" s="1" t="s">
        <v>3614</v>
      </c>
      <c r="C88" s="1" t="s">
        <v>7</v>
      </c>
      <c r="D88" s="1"/>
      <c r="E88" s="1"/>
      <c r="F88" s="9"/>
    </row>
    <row r="89" spans="1:6" x14ac:dyDescent="0.25">
      <c r="A89" s="8" t="s">
        <v>14936</v>
      </c>
      <c r="B89" s="1" t="s">
        <v>3614</v>
      </c>
      <c r="C89" s="1" t="s">
        <v>14892</v>
      </c>
      <c r="D89" s="1"/>
      <c r="E89" s="1"/>
      <c r="F89" s="9"/>
    </row>
    <row r="90" spans="1:6" x14ac:dyDescent="0.25">
      <c r="A90" s="8" t="s">
        <v>14937</v>
      </c>
      <c r="B90" s="1" t="s">
        <v>3638</v>
      </c>
      <c r="C90" s="1" t="s">
        <v>27</v>
      </c>
      <c r="D90" s="1"/>
      <c r="E90" s="1"/>
      <c r="F90" s="9"/>
    </row>
    <row r="91" spans="1:6" x14ac:dyDescent="0.25">
      <c r="A91" s="8" t="s">
        <v>14937</v>
      </c>
      <c r="B91" s="1" t="s">
        <v>3638</v>
      </c>
      <c r="C91" s="1" t="s">
        <v>14892</v>
      </c>
      <c r="D91" s="1"/>
      <c r="E91" s="1"/>
      <c r="F91" s="9"/>
    </row>
    <row r="92" spans="1:6" x14ac:dyDescent="0.25">
      <c r="A92" s="8" t="s">
        <v>14938</v>
      </c>
      <c r="B92" s="1" t="s">
        <v>14587</v>
      </c>
      <c r="C92" s="1" t="s">
        <v>27</v>
      </c>
      <c r="D92" s="1"/>
      <c r="E92" s="1"/>
      <c r="F92" s="9"/>
    </row>
    <row r="93" spans="1:6" x14ac:dyDescent="0.25">
      <c r="A93" s="8" t="s">
        <v>14938</v>
      </c>
      <c r="B93" s="1" t="s">
        <v>14587</v>
      </c>
      <c r="C93" s="1" t="s">
        <v>14892</v>
      </c>
      <c r="D93" s="1"/>
      <c r="E93" s="1"/>
      <c r="F93" s="9"/>
    </row>
    <row r="94" spans="1:6" x14ac:dyDescent="0.25">
      <c r="A94" s="8" t="s">
        <v>14939</v>
      </c>
      <c r="B94" s="1" t="s">
        <v>14940</v>
      </c>
      <c r="C94" s="1" t="s">
        <v>27</v>
      </c>
      <c r="D94" s="1"/>
      <c r="E94" s="1"/>
      <c r="F94" s="9"/>
    </row>
    <row r="95" spans="1:6" x14ac:dyDescent="0.25">
      <c r="A95" s="8" t="s">
        <v>14939</v>
      </c>
      <c r="B95" s="1" t="s">
        <v>14940</v>
      </c>
      <c r="C95" s="1" t="s">
        <v>14892</v>
      </c>
      <c r="D95" s="1"/>
      <c r="E95" s="1"/>
      <c r="F95" s="9"/>
    </row>
    <row r="96" spans="1:6" x14ac:dyDescent="0.25">
      <c r="A96" s="8" t="s">
        <v>14941</v>
      </c>
      <c r="B96" s="1" t="s">
        <v>14096</v>
      </c>
      <c r="C96" s="1" t="s">
        <v>7</v>
      </c>
      <c r="D96" s="1"/>
      <c r="E96" s="1"/>
      <c r="F96" s="9"/>
    </row>
    <row r="97" spans="1:6" x14ac:dyDescent="0.25">
      <c r="A97" s="8" t="s">
        <v>14941</v>
      </c>
      <c r="B97" s="1" t="s">
        <v>14096</v>
      </c>
      <c r="C97" s="1" t="s">
        <v>14892</v>
      </c>
      <c r="D97" s="1"/>
      <c r="E97" s="1"/>
      <c r="F97" s="9"/>
    </row>
    <row r="98" spans="1:6" x14ac:dyDescent="0.25">
      <c r="A98" s="8" t="s">
        <v>14942</v>
      </c>
      <c r="B98" s="1" t="s">
        <v>14943</v>
      </c>
      <c r="C98" s="1" t="s">
        <v>7</v>
      </c>
      <c r="D98" s="1"/>
      <c r="E98" s="1"/>
      <c r="F98" s="9"/>
    </row>
    <row r="99" spans="1:6" x14ac:dyDescent="0.25">
      <c r="A99" s="8" t="s">
        <v>14942</v>
      </c>
      <c r="B99" s="1" t="s">
        <v>14943</v>
      </c>
      <c r="C99" s="1" t="s">
        <v>14892</v>
      </c>
      <c r="D99" s="1"/>
      <c r="E99" s="1"/>
      <c r="F99" s="9"/>
    </row>
    <row r="100" spans="1:6" x14ac:dyDescent="0.25">
      <c r="A100" s="8" t="s">
        <v>14944</v>
      </c>
      <c r="B100" s="1" t="s">
        <v>14945</v>
      </c>
      <c r="C100" s="1" t="s">
        <v>7</v>
      </c>
      <c r="D100" s="1"/>
      <c r="E100" s="1"/>
      <c r="F100" s="9"/>
    </row>
    <row r="101" spans="1:6" x14ac:dyDescent="0.25">
      <c r="A101" s="8" t="s">
        <v>14944</v>
      </c>
      <c r="B101" s="1" t="s">
        <v>14945</v>
      </c>
      <c r="C101" s="1" t="s">
        <v>14892</v>
      </c>
      <c r="D101" s="1"/>
      <c r="E101" s="1"/>
      <c r="F101" s="9"/>
    </row>
    <row r="102" spans="1:6" x14ac:dyDescent="0.25">
      <c r="A102" s="8" t="s">
        <v>14946</v>
      </c>
      <c r="B102" s="1" t="s">
        <v>4123</v>
      </c>
      <c r="C102" s="1" t="s">
        <v>7</v>
      </c>
      <c r="D102" s="1"/>
      <c r="E102" s="1"/>
      <c r="F102" s="9"/>
    </row>
    <row r="103" spans="1:6" x14ac:dyDescent="0.25">
      <c r="A103" s="8" t="s">
        <v>14946</v>
      </c>
      <c r="B103" s="1" t="s">
        <v>4123</v>
      </c>
      <c r="C103" s="1" t="s">
        <v>14892</v>
      </c>
      <c r="D103" s="1"/>
      <c r="E103" s="1"/>
      <c r="F103" s="9"/>
    </row>
    <row r="104" spans="1:6" x14ac:dyDescent="0.25">
      <c r="A104" s="8" t="s">
        <v>14947</v>
      </c>
      <c r="B104" s="1" t="s">
        <v>4151</v>
      </c>
      <c r="C104" s="1" t="s">
        <v>7</v>
      </c>
      <c r="D104" s="1"/>
      <c r="E104" s="1"/>
      <c r="F104" s="9"/>
    </row>
    <row r="105" spans="1:6" x14ac:dyDescent="0.25">
      <c r="A105" s="8" t="s">
        <v>14947</v>
      </c>
      <c r="B105" s="1" t="s">
        <v>4151</v>
      </c>
      <c r="C105" s="1" t="s">
        <v>14892</v>
      </c>
      <c r="D105" s="1"/>
      <c r="E105" s="1"/>
      <c r="F105" s="9"/>
    </row>
    <row r="106" spans="1:6" x14ac:dyDescent="0.25">
      <c r="A106" s="8" t="s">
        <v>14948</v>
      </c>
      <c r="B106" s="1" t="s">
        <v>14949</v>
      </c>
      <c r="C106" s="1" t="s">
        <v>7</v>
      </c>
      <c r="D106" s="1"/>
      <c r="E106" s="1"/>
      <c r="F106" s="9"/>
    </row>
    <row r="107" spans="1:6" x14ac:dyDescent="0.25">
      <c r="A107" s="8" t="s">
        <v>14948</v>
      </c>
      <c r="B107" s="1" t="s">
        <v>14949</v>
      </c>
      <c r="C107" s="1" t="s">
        <v>14892</v>
      </c>
      <c r="D107" s="1"/>
      <c r="E107" s="1"/>
      <c r="F107" s="9"/>
    </row>
    <row r="108" spans="1:6" x14ac:dyDescent="0.25">
      <c r="A108" s="8" t="s">
        <v>14950</v>
      </c>
      <c r="B108" s="1" t="s">
        <v>14951</v>
      </c>
      <c r="C108" s="1" t="s">
        <v>27</v>
      </c>
      <c r="D108" s="1"/>
      <c r="E108" s="1"/>
      <c r="F108" s="9"/>
    </row>
    <row r="109" spans="1:6" x14ac:dyDescent="0.25">
      <c r="A109" s="8" t="s">
        <v>14950</v>
      </c>
      <c r="B109" s="1" t="s">
        <v>14951</v>
      </c>
      <c r="C109" s="1" t="s">
        <v>14892</v>
      </c>
      <c r="D109" s="1"/>
      <c r="E109" s="1"/>
      <c r="F109" s="9"/>
    </row>
    <row r="110" spans="1:6" x14ac:dyDescent="0.25">
      <c r="A110" s="8" t="s">
        <v>14952</v>
      </c>
      <c r="B110" s="1" t="s">
        <v>4340</v>
      </c>
      <c r="C110" s="1" t="s">
        <v>27</v>
      </c>
      <c r="D110" s="1"/>
      <c r="E110" s="1"/>
      <c r="F110" s="9"/>
    </row>
    <row r="111" spans="1:6" x14ac:dyDescent="0.25">
      <c r="A111" s="8" t="s">
        <v>14952</v>
      </c>
      <c r="B111" s="1" t="s">
        <v>4340</v>
      </c>
      <c r="C111" s="1" t="s">
        <v>14892</v>
      </c>
      <c r="D111" s="1"/>
      <c r="E111" s="1"/>
      <c r="F111" s="9"/>
    </row>
    <row r="112" spans="1:6" x14ac:dyDescent="0.25">
      <c r="A112" s="8" t="s">
        <v>14953</v>
      </c>
      <c r="B112" s="1" t="s">
        <v>4370</v>
      </c>
      <c r="C112" s="1" t="s">
        <v>7</v>
      </c>
      <c r="D112" s="1"/>
      <c r="E112" s="1"/>
      <c r="F112" s="9"/>
    </row>
    <row r="113" spans="1:6" x14ac:dyDescent="0.25">
      <c r="A113" s="8" t="s">
        <v>14953</v>
      </c>
      <c r="B113" s="1" t="s">
        <v>4370</v>
      </c>
      <c r="C113" s="1" t="s">
        <v>14892</v>
      </c>
      <c r="D113" s="1"/>
      <c r="E113" s="1"/>
      <c r="F113" s="9"/>
    </row>
    <row r="114" spans="1:6" x14ac:dyDescent="0.25">
      <c r="A114" s="8" t="s">
        <v>14954</v>
      </c>
      <c r="B114" s="1" t="s">
        <v>4480</v>
      </c>
      <c r="C114" s="1" t="s">
        <v>7</v>
      </c>
      <c r="D114" s="1"/>
      <c r="E114" s="1"/>
      <c r="F114" s="9"/>
    </row>
    <row r="115" spans="1:6" x14ac:dyDescent="0.25">
      <c r="A115" s="8" t="s">
        <v>14954</v>
      </c>
      <c r="B115" s="1" t="s">
        <v>4480</v>
      </c>
      <c r="C115" s="1" t="s">
        <v>14892</v>
      </c>
      <c r="D115" s="1"/>
      <c r="E115" s="1"/>
      <c r="F115" s="9"/>
    </row>
    <row r="116" spans="1:6" x14ac:dyDescent="0.25">
      <c r="A116" s="8" t="s">
        <v>14955</v>
      </c>
      <c r="B116" s="1" t="s">
        <v>13313</v>
      </c>
      <c r="C116" s="1" t="s">
        <v>7</v>
      </c>
      <c r="D116" s="1"/>
      <c r="E116" s="1"/>
      <c r="F116" s="9"/>
    </row>
    <row r="117" spans="1:6" x14ac:dyDescent="0.25">
      <c r="A117" s="8" t="s">
        <v>14955</v>
      </c>
      <c r="B117" s="1" t="s">
        <v>13313</v>
      </c>
      <c r="C117" s="1" t="s">
        <v>14892</v>
      </c>
      <c r="D117" s="1"/>
      <c r="E117" s="1"/>
      <c r="F117" s="9"/>
    </row>
    <row r="118" spans="1:6" x14ac:dyDescent="0.25">
      <c r="A118" s="8" t="s">
        <v>14956</v>
      </c>
      <c r="B118" s="1" t="s">
        <v>4527</v>
      </c>
      <c r="C118" s="1" t="s">
        <v>27</v>
      </c>
      <c r="D118" s="1"/>
      <c r="E118" s="1"/>
      <c r="F118" s="9"/>
    </row>
    <row r="119" spans="1:6" x14ac:dyDescent="0.25">
      <c r="A119" s="8" t="s">
        <v>14956</v>
      </c>
      <c r="B119" s="1" t="s">
        <v>4527</v>
      </c>
      <c r="C119" s="1" t="s">
        <v>14892</v>
      </c>
      <c r="D119" s="1"/>
      <c r="E119" s="1"/>
      <c r="F119" s="9"/>
    </row>
    <row r="120" spans="1:6" x14ac:dyDescent="0.25">
      <c r="A120" s="8" t="s">
        <v>14957</v>
      </c>
      <c r="B120" s="1" t="s">
        <v>14958</v>
      </c>
      <c r="C120" s="1" t="s">
        <v>27</v>
      </c>
      <c r="D120" s="1"/>
      <c r="E120" s="1"/>
      <c r="F120" s="9"/>
    </row>
    <row r="121" spans="1:6" x14ac:dyDescent="0.25">
      <c r="A121" s="8" t="s">
        <v>14957</v>
      </c>
      <c r="B121" s="1" t="s">
        <v>14958</v>
      </c>
      <c r="C121" s="1" t="s">
        <v>14892</v>
      </c>
      <c r="D121" s="1"/>
      <c r="E121" s="1"/>
      <c r="F121" s="9"/>
    </row>
    <row r="122" spans="1:6" x14ac:dyDescent="0.25">
      <c r="A122" s="8" t="s">
        <v>14959</v>
      </c>
      <c r="B122" s="1" t="s">
        <v>14960</v>
      </c>
      <c r="C122" s="1" t="s">
        <v>27</v>
      </c>
      <c r="D122" s="1"/>
      <c r="E122" s="1"/>
      <c r="F122" s="9"/>
    </row>
    <row r="123" spans="1:6" x14ac:dyDescent="0.25">
      <c r="A123" s="8" t="s">
        <v>14959</v>
      </c>
      <c r="B123" s="1" t="s">
        <v>14960</v>
      </c>
      <c r="C123" s="1" t="s">
        <v>14892</v>
      </c>
      <c r="D123" s="1"/>
      <c r="E123" s="1"/>
      <c r="F123" s="9"/>
    </row>
    <row r="124" spans="1:6" x14ac:dyDescent="0.25">
      <c r="A124" s="8" t="s">
        <v>14961</v>
      </c>
      <c r="B124" s="1" t="s">
        <v>13101</v>
      </c>
      <c r="C124" s="1" t="s">
        <v>7</v>
      </c>
      <c r="D124" s="1"/>
      <c r="E124" s="1"/>
      <c r="F124" s="9"/>
    </row>
    <row r="125" spans="1:6" x14ac:dyDescent="0.25">
      <c r="A125" s="8" t="s">
        <v>14961</v>
      </c>
      <c r="B125" s="1" t="s">
        <v>13101</v>
      </c>
      <c r="C125" s="1" t="s">
        <v>14892</v>
      </c>
      <c r="D125" s="1"/>
      <c r="E125" s="1"/>
      <c r="F125" s="9"/>
    </row>
    <row r="126" spans="1:6" x14ac:dyDescent="0.25">
      <c r="A126" s="8" t="s">
        <v>14962</v>
      </c>
      <c r="B126" s="1" t="s">
        <v>14963</v>
      </c>
      <c r="C126" s="1" t="s">
        <v>7</v>
      </c>
      <c r="D126" s="1"/>
      <c r="E126" s="1"/>
      <c r="F126" s="9"/>
    </row>
    <row r="127" spans="1:6" x14ac:dyDescent="0.25">
      <c r="A127" s="8" t="s">
        <v>14962</v>
      </c>
      <c r="B127" s="1" t="s">
        <v>14963</v>
      </c>
      <c r="C127" s="1" t="s">
        <v>14892</v>
      </c>
      <c r="D127" s="1"/>
      <c r="E127" s="1"/>
      <c r="F127" s="9"/>
    </row>
    <row r="128" spans="1:6" x14ac:dyDescent="0.25">
      <c r="A128" s="8" t="s">
        <v>14964</v>
      </c>
      <c r="B128" s="1" t="s">
        <v>4766</v>
      </c>
      <c r="C128" s="1" t="s">
        <v>27</v>
      </c>
      <c r="D128" s="1"/>
      <c r="E128" s="1"/>
      <c r="F128" s="9"/>
    </row>
    <row r="129" spans="1:6" x14ac:dyDescent="0.25">
      <c r="A129" s="8" t="s">
        <v>14964</v>
      </c>
      <c r="B129" s="1" t="s">
        <v>4766</v>
      </c>
      <c r="C129" s="1" t="s">
        <v>14892</v>
      </c>
      <c r="D129" s="1"/>
      <c r="E129" s="1"/>
      <c r="F129" s="9"/>
    </row>
    <row r="130" spans="1:6" x14ac:dyDescent="0.25">
      <c r="A130" s="8" t="s">
        <v>14965</v>
      </c>
      <c r="B130" s="1" t="s">
        <v>4794</v>
      </c>
      <c r="C130" s="1" t="s">
        <v>27</v>
      </c>
      <c r="D130" s="1"/>
      <c r="E130" s="1"/>
      <c r="F130" s="9"/>
    </row>
    <row r="131" spans="1:6" x14ac:dyDescent="0.25">
      <c r="A131" s="8" t="s">
        <v>14965</v>
      </c>
      <c r="B131" s="1" t="s">
        <v>4794</v>
      </c>
      <c r="C131" s="1" t="s">
        <v>14892</v>
      </c>
      <c r="D131" s="1"/>
      <c r="E131" s="1"/>
      <c r="F131" s="9"/>
    </row>
    <row r="132" spans="1:6" x14ac:dyDescent="0.25">
      <c r="A132" s="8" t="s">
        <v>14966</v>
      </c>
      <c r="B132" s="1" t="s">
        <v>4927</v>
      </c>
      <c r="C132" s="1" t="s">
        <v>7</v>
      </c>
      <c r="D132" s="1"/>
      <c r="E132" s="1"/>
      <c r="F132" s="9"/>
    </row>
    <row r="133" spans="1:6" x14ac:dyDescent="0.25">
      <c r="A133" s="8" t="s">
        <v>14966</v>
      </c>
      <c r="B133" s="1" t="s">
        <v>4927</v>
      </c>
      <c r="C133" s="1" t="s">
        <v>14892</v>
      </c>
      <c r="D133" s="1"/>
      <c r="E133" s="1"/>
      <c r="F133" s="9"/>
    </row>
    <row r="134" spans="1:6" x14ac:dyDescent="0.25">
      <c r="A134" s="8" t="s">
        <v>14967</v>
      </c>
      <c r="B134" s="1" t="s">
        <v>4937</v>
      </c>
      <c r="C134" s="1" t="s">
        <v>7</v>
      </c>
      <c r="D134" s="1"/>
      <c r="E134" s="1"/>
      <c r="F134" s="9"/>
    </row>
    <row r="135" spans="1:6" x14ac:dyDescent="0.25">
      <c r="A135" s="8" t="s">
        <v>14967</v>
      </c>
      <c r="B135" s="1" t="s">
        <v>4937</v>
      </c>
      <c r="C135" s="1" t="s">
        <v>14892</v>
      </c>
      <c r="D135" s="1"/>
      <c r="E135" s="1"/>
      <c r="F135" s="9"/>
    </row>
    <row r="136" spans="1:6" x14ac:dyDescent="0.25">
      <c r="A136" s="8" t="s">
        <v>14968</v>
      </c>
      <c r="B136" s="1" t="s">
        <v>4953</v>
      </c>
      <c r="C136" s="1" t="s">
        <v>27</v>
      </c>
      <c r="D136" s="1"/>
      <c r="E136" s="1"/>
      <c r="F136" s="9"/>
    </row>
    <row r="137" spans="1:6" x14ac:dyDescent="0.25">
      <c r="A137" s="8" t="s">
        <v>14968</v>
      </c>
      <c r="B137" s="1" t="s">
        <v>4953</v>
      </c>
      <c r="C137" s="1" t="s">
        <v>14892</v>
      </c>
      <c r="D137" s="1"/>
      <c r="E137" s="1"/>
      <c r="F137" s="9"/>
    </row>
    <row r="138" spans="1:6" x14ac:dyDescent="0.25">
      <c r="A138" s="8" t="s">
        <v>14969</v>
      </c>
      <c r="B138" s="1" t="s">
        <v>5097</v>
      </c>
      <c r="C138" s="1" t="s">
        <v>7</v>
      </c>
      <c r="D138" s="1"/>
      <c r="E138" s="1"/>
      <c r="F138" s="9"/>
    </row>
    <row r="139" spans="1:6" x14ac:dyDescent="0.25">
      <c r="A139" s="8" t="s">
        <v>14969</v>
      </c>
      <c r="B139" s="1" t="s">
        <v>5097</v>
      </c>
      <c r="C139" s="1" t="s">
        <v>14892</v>
      </c>
      <c r="D139" s="1"/>
      <c r="E139" s="1"/>
      <c r="F139" s="9"/>
    </row>
    <row r="140" spans="1:6" x14ac:dyDescent="0.25">
      <c r="A140" s="8" t="s">
        <v>14970</v>
      </c>
      <c r="B140" s="1" t="s">
        <v>5105</v>
      </c>
      <c r="C140" s="1" t="s">
        <v>27</v>
      </c>
      <c r="D140" s="1"/>
      <c r="E140" s="1"/>
      <c r="F140" s="9"/>
    </row>
    <row r="141" spans="1:6" x14ac:dyDescent="0.25">
      <c r="A141" s="8" t="s">
        <v>14970</v>
      </c>
      <c r="B141" s="1" t="s">
        <v>5105</v>
      </c>
      <c r="C141" s="1" t="s">
        <v>14892</v>
      </c>
      <c r="D141" s="1"/>
      <c r="E141" s="1"/>
      <c r="F141" s="9"/>
    </row>
    <row r="142" spans="1:6" x14ac:dyDescent="0.25">
      <c r="A142" s="8" t="s">
        <v>14971</v>
      </c>
      <c r="B142" s="1" t="s">
        <v>13026</v>
      </c>
      <c r="C142" s="1" t="s">
        <v>7</v>
      </c>
      <c r="D142" s="1"/>
      <c r="E142" s="1"/>
      <c r="F142" s="9"/>
    </row>
    <row r="143" spans="1:6" x14ac:dyDescent="0.25">
      <c r="A143" s="8" t="s">
        <v>14971</v>
      </c>
      <c r="B143" s="1" t="s">
        <v>13026</v>
      </c>
      <c r="C143" s="1" t="s">
        <v>14892</v>
      </c>
      <c r="D143" s="1"/>
      <c r="E143" s="1"/>
      <c r="F143" s="9"/>
    </row>
    <row r="144" spans="1:6" x14ac:dyDescent="0.25">
      <c r="A144" s="8" t="s">
        <v>14972</v>
      </c>
      <c r="B144" s="1" t="s">
        <v>5306</v>
      </c>
      <c r="C144" s="1" t="s">
        <v>7</v>
      </c>
      <c r="D144" s="1"/>
      <c r="E144" s="1"/>
      <c r="F144" s="9"/>
    </row>
    <row r="145" spans="1:6" x14ac:dyDescent="0.25">
      <c r="A145" s="8" t="s">
        <v>14972</v>
      </c>
      <c r="B145" s="1" t="s">
        <v>5306</v>
      </c>
      <c r="C145" s="1" t="s">
        <v>14892</v>
      </c>
      <c r="D145" s="1"/>
      <c r="E145" s="1"/>
      <c r="F145" s="9"/>
    </row>
    <row r="146" spans="1:6" x14ac:dyDescent="0.25">
      <c r="A146" s="8" t="s">
        <v>14973</v>
      </c>
      <c r="B146" s="1" t="s">
        <v>5308</v>
      </c>
      <c r="C146" s="1" t="s">
        <v>27</v>
      </c>
      <c r="D146" s="1"/>
      <c r="E146" s="1"/>
      <c r="F146" s="9"/>
    </row>
    <row r="147" spans="1:6" x14ac:dyDescent="0.25">
      <c r="A147" s="8" t="s">
        <v>14973</v>
      </c>
      <c r="B147" s="1" t="s">
        <v>5308</v>
      </c>
      <c r="C147" s="1" t="s">
        <v>14892</v>
      </c>
      <c r="D147" s="1"/>
      <c r="E147" s="1"/>
      <c r="F147" s="9"/>
    </row>
    <row r="148" spans="1:6" x14ac:dyDescent="0.25">
      <c r="A148" s="8" t="s">
        <v>14974</v>
      </c>
      <c r="B148" s="1" t="s">
        <v>5318</v>
      </c>
      <c r="C148" s="1" t="s">
        <v>7</v>
      </c>
      <c r="D148" s="1"/>
      <c r="E148" s="1"/>
      <c r="F148" s="9"/>
    </row>
    <row r="149" spans="1:6" x14ac:dyDescent="0.25">
      <c r="A149" s="8" t="s">
        <v>14974</v>
      </c>
      <c r="B149" s="1" t="s">
        <v>5318</v>
      </c>
      <c r="C149" s="1" t="s">
        <v>14892</v>
      </c>
      <c r="D149" s="1"/>
      <c r="E149" s="1"/>
      <c r="F149" s="9"/>
    </row>
    <row r="150" spans="1:6" x14ac:dyDescent="0.25">
      <c r="A150" s="8" t="s">
        <v>14975</v>
      </c>
      <c r="B150" s="1" t="s">
        <v>14739</v>
      </c>
      <c r="C150" s="1" t="s">
        <v>7</v>
      </c>
      <c r="D150" s="1"/>
      <c r="E150" s="1"/>
      <c r="F150" s="9"/>
    </row>
    <row r="151" spans="1:6" x14ac:dyDescent="0.25">
      <c r="A151" s="8" t="s">
        <v>14975</v>
      </c>
      <c r="B151" s="1" t="s">
        <v>14739</v>
      </c>
      <c r="C151" s="1" t="s">
        <v>14892</v>
      </c>
      <c r="D151" s="1"/>
      <c r="E151" s="1"/>
      <c r="F151" s="9"/>
    </row>
    <row r="152" spans="1:6" x14ac:dyDescent="0.25">
      <c r="A152" s="8" t="s">
        <v>14976</v>
      </c>
      <c r="B152" s="1" t="s">
        <v>14795</v>
      </c>
      <c r="C152" s="1" t="s">
        <v>7</v>
      </c>
      <c r="D152" s="1"/>
      <c r="E152" s="1"/>
      <c r="F152" s="9"/>
    </row>
    <row r="153" spans="1:6" x14ac:dyDescent="0.25">
      <c r="A153" s="8" t="s">
        <v>14976</v>
      </c>
      <c r="B153" s="1" t="s">
        <v>14795</v>
      </c>
      <c r="C153" s="1" t="s">
        <v>14892</v>
      </c>
      <c r="D153" s="1"/>
      <c r="E153" s="1"/>
      <c r="F153" s="9"/>
    </row>
    <row r="154" spans="1:6" x14ac:dyDescent="0.25">
      <c r="A154" s="8" t="s">
        <v>14977</v>
      </c>
      <c r="B154" s="1" t="s">
        <v>6338</v>
      </c>
      <c r="C154" s="1" t="s">
        <v>7</v>
      </c>
      <c r="D154" s="1"/>
      <c r="E154" s="1"/>
      <c r="F154" s="9"/>
    </row>
    <row r="155" spans="1:6" x14ac:dyDescent="0.25">
      <c r="A155" s="8" t="s">
        <v>14977</v>
      </c>
      <c r="B155" s="1" t="s">
        <v>6338</v>
      </c>
      <c r="C155" s="1" t="s">
        <v>14892</v>
      </c>
      <c r="D155" s="1"/>
      <c r="E155" s="1"/>
      <c r="F155" s="9"/>
    </row>
    <row r="156" spans="1:6" x14ac:dyDescent="0.25">
      <c r="A156" s="8" t="s">
        <v>14978</v>
      </c>
      <c r="B156" s="1" t="s">
        <v>14810</v>
      </c>
      <c r="C156" s="1" t="s">
        <v>7</v>
      </c>
      <c r="D156" s="1"/>
      <c r="E156" s="1"/>
      <c r="F156" s="9"/>
    </row>
    <row r="157" spans="1:6" x14ac:dyDescent="0.25">
      <c r="A157" s="8" t="s">
        <v>14978</v>
      </c>
      <c r="B157" s="1" t="s">
        <v>14810</v>
      </c>
      <c r="C157" s="1" t="s">
        <v>14892</v>
      </c>
      <c r="D157" s="1"/>
      <c r="E157" s="1"/>
      <c r="F157" s="9"/>
    </row>
    <row r="158" spans="1:6" x14ac:dyDescent="0.25">
      <c r="A158" s="8" t="s">
        <v>14979</v>
      </c>
      <c r="B158" s="1" t="s">
        <v>14812</v>
      </c>
      <c r="C158" s="1" t="s">
        <v>7</v>
      </c>
      <c r="D158" s="1"/>
      <c r="E158" s="1"/>
      <c r="F158" s="9"/>
    </row>
    <row r="159" spans="1:6" x14ac:dyDescent="0.25">
      <c r="A159" s="8" t="s">
        <v>14979</v>
      </c>
      <c r="B159" s="1" t="s">
        <v>14812</v>
      </c>
      <c r="C159" s="1" t="s">
        <v>14892</v>
      </c>
      <c r="D159" s="1"/>
      <c r="E159" s="1"/>
      <c r="F159" s="9"/>
    </row>
    <row r="160" spans="1:6" x14ac:dyDescent="0.25">
      <c r="A160" s="8" t="s">
        <v>14980</v>
      </c>
      <c r="B160" s="1" t="s">
        <v>14981</v>
      </c>
      <c r="C160" s="1" t="s">
        <v>27</v>
      </c>
      <c r="D160" s="1"/>
      <c r="E160" s="1"/>
      <c r="F160" s="9"/>
    </row>
    <row r="161" spans="1:6" x14ac:dyDescent="0.25">
      <c r="A161" s="8" t="s">
        <v>14980</v>
      </c>
      <c r="B161" s="1" t="s">
        <v>14981</v>
      </c>
      <c r="C161" s="1" t="s">
        <v>14892</v>
      </c>
      <c r="D161" s="1"/>
      <c r="E161" s="1"/>
      <c r="F161" s="9"/>
    </row>
    <row r="162" spans="1:6" x14ac:dyDescent="0.25">
      <c r="A162" s="8" t="s">
        <v>14982</v>
      </c>
      <c r="B162" s="1" t="s">
        <v>5543</v>
      </c>
      <c r="C162" s="1" t="s">
        <v>7</v>
      </c>
      <c r="D162" s="1"/>
      <c r="E162" s="1"/>
      <c r="F162" s="9"/>
    </row>
    <row r="163" spans="1:6" x14ac:dyDescent="0.25">
      <c r="A163" s="8" t="s">
        <v>14982</v>
      </c>
      <c r="B163" s="1" t="s">
        <v>5543</v>
      </c>
      <c r="C163" s="1" t="s">
        <v>14892</v>
      </c>
      <c r="D163" s="1"/>
      <c r="E163" s="1"/>
      <c r="F163" s="9"/>
    </row>
    <row r="164" spans="1:6" x14ac:dyDescent="0.25">
      <c r="A164" s="8" t="s">
        <v>14983</v>
      </c>
      <c r="B164" s="1" t="s">
        <v>5900</v>
      </c>
      <c r="C164" s="1" t="s">
        <v>7</v>
      </c>
      <c r="D164" s="1"/>
      <c r="E164" s="1"/>
      <c r="F164" s="9"/>
    </row>
    <row r="165" spans="1:6" x14ac:dyDescent="0.25">
      <c r="A165" s="8" t="s">
        <v>14983</v>
      </c>
      <c r="B165" s="1" t="s">
        <v>5900</v>
      </c>
      <c r="C165" s="1" t="s">
        <v>14892</v>
      </c>
      <c r="D165" s="1"/>
      <c r="E165" s="1"/>
      <c r="F165" s="9"/>
    </row>
    <row r="166" spans="1:6" x14ac:dyDescent="0.25">
      <c r="A166" s="8" t="s">
        <v>14984</v>
      </c>
      <c r="B166" s="1" t="s">
        <v>5914</v>
      </c>
      <c r="C166" s="1" t="s">
        <v>27</v>
      </c>
      <c r="D166" s="1"/>
      <c r="E166" s="1"/>
      <c r="F166" s="9"/>
    </row>
    <row r="167" spans="1:6" x14ac:dyDescent="0.25">
      <c r="A167" s="8" t="s">
        <v>14984</v>
      </c>
      <c r="B167" s="1" t="s">
        <v>5914</v>
      </c>
      <c r="C167" s="1" t="s">
        <v>14892</v>
      </c>
      <c r="D167" s="1"/>
      <c r="E167" s="1"/>
      <c r="F167" s="9"/>
    </row>
    <row r="168" spans="1:6" x14ac:dyDescent="0.25">
      <c r="A168" s="8" t="s">
        <v>14985</v>
      </c>
      <c r="B168" s="1" t="s">
        <v>5924</v>
      </c>
      <c r="C168" s="1" t="s">
        <v>27</v>
      </c>
      <c r="D168" s="1"/>
      <c r="E168" s="1"/>
      <c r="F168" s="9"/>
    </row>
    <row r="169" spans="1:6" x14ac:dyDescent="0.25">
      <c r="A169" s="8" t="s">
        <v>14985</v>
      </c>
      <c r="B169" s="1" t="s">
        <v>5924</v>
      </c>
      <c r="C169" s="1" t="s">
        <v>14892</v>
      </c>
      <c r="D169" s="1"/>
      <c r="E169" s="1"/>
      <c r="F169" s="9"/>
    </row>
    <row r="170" spans="1:6" x14ac:dyDescent="0.25">
      <c r="A170" s="8" t="s">
        <v>14986</v>
      </c>
      <c r="B170" s="1" t="s">
        <v>14987</v>
      </c>
      <c r="C170" s="1" t="s">
        <v>7</v>
      </c>
      <c r="D170" s="1"/>
      <c r="E170" s="1"/>
      <c r="F170" s="9"/>
    </row>
    <row r="171" spans="1:6" x14ac:dyDescent="0.25">
      <c r="A171" s="8" t="s">
        <v>14986</v>
      </c>
      <c r="B171" s="1" t="s">
        <v>14987</v>
      </c>
      <c r="C171" s="1" t="s">
        <v>14892</v>
      </c>
      <c r="D171" s="1"/>
      <c r="E171" s="1"/>
      <c r="F171" s="9"/>
    </row>
    <row r="172" spans="1:6" x14ac:dyDescent="0.25">
      <c r="A172" s="8" t="s">
        <v>14988</v>
      </c>
      <c r="B172" s="1" t="s">
        <v>6150</v>
      </c>
      <c r="C172" s="1" t="s">
        <v>7</v>
      </c>
      <c r="D172" s="1"/>
      <c r="E172" s="1"/>
      <c r="F172" s="9"/>
    </row>
    <row r="173" spans="1:6" x14ac:dyDescent="0.25">
      <c r="A173" s="8" t="s">
        <v>14988</v>
      </c>
      <c r="B173" s="1" t="s">
        <v>6150</v>
      </c>
      <c r="C173" s="1" t="s">
        <v>14892</v>
      </c>
      <c r="D173" s="1"/>
      <c r="E173" s="1"/>
      <c r="F173" s="9"/>
    </row>
    <row r="174" spans="1:6" x14ac:dyDescent="0.25">
      <c r="A174" s="8" t="s">
        <v>14989</v>
      </c>
      <c r="B174" s="1" t="s">
        <v>6176</v>
      </c>
      <c r="C174" s="1" t="s">
        <v>7</v>
      </c>
      <c r="D174" s="1"/>
      <c r="E174" s="1"/>
      <c r="F174" s="9"/>
    </row>
    <row r="175" spans="1:6" x14ac:dyDescent="0.25">
      <c r="A175" s="8" t="s">
        <v>14989</v>
      </c>
      <c r="B175" s="1" t="s">
        <v>6176</v>
      </c>
      <c r="C175" s="1" t="s">
        <v>14892</v>
      </c>
      <c r="D175" s="1"/>
      <c r="E175" s="1"/>
      <c r="F175" s="9"/>
    </row>
    <row r="176" spans="1:6" x14ac:dyDescent="0.25">
      <c r="A176" s="8" t="s">
        <v>14990</v>
      </c>
      <c r="B176" s="1" t="s">
        <v>14991</v>
      </c>
      <c r="C176" s="1" t="s">
        <v>7</v>
      </c>
      <c r="D176" s="1"/>
      <c r="E176" s="1"/>
      <c r="F176" s="9"/>
    </row>
    <row r="177" spans="1:6" x14ac:dyDescent="0.25">
      <c r="A177" s="8" t="s">
        <v>14990</v>
      </c>
      <c r="B177" s="1" t="s">
        <v>14991</v>
      </c>
      <c r="C177" s="1" t="s">
        <v>14892</v>
      </c>
      <c r="D177" s="1"/>
      <c r="E177" s="1"/>
      <c r="F177" s="9"/>
    </row>
    <row r="178" spans="1:6" x14ac:dyDescent="0.25">
      <c r="A178" s="8" t="s">
        <v>14992</v>
      </c>
      <c r="B178" s="1" t="s">
        <v>14993</v>
      </c>
      <c r="C178" s="1" t="s">
        <v>27</v>
      </c>
      <c r="D178" s="1"/>
      <c r="E178" s="1"/>
      <c r="F178" s="9"/>
    </row>
    <row r="179" spans="1:6" x14ac:dyDescent="0.25">
      <c r="A179" s="8" t="s">
        <v>14992</v>
      </c>
      <c r="B179" s="1" t="s">
        <v>14993</v>
      </c>
      <c r="C179" s="1" t="s">
        <v>14892</v>
      </c>
      <c r="D179" s="1"/>
      <c r="E179" s="1"/>
      <c r="F179" s="9"/>
    </row>
    <row r="180" spans="1:6" x14ac:dyDescent="0.25">
      <c r="A180" s="8" t="s">
        <v>14994</v>
      </c>
      <c r="B180" s="1" t="s">
        <v>14182</v>
      </c>
      <c r="C180" s="1" t="s">
        <v>27</v>
      </c>
      <c r="D180" s="1"/>
      <c r="E180" s="1"/>
      <c r="F180" s="9"/>
    </row>
    <row r="181" spans="1:6" x14ac:dyDescent="0.25">
      <c r="A181" s="8" t="s">
        <v>14994</v>
      </c>
      <c r="B181" s="1" t="s">
        <v>14182</v>
      </c>
      <c r="C181" s="1" t="s">
        <v>14892</v>
      </c>
      <c r="D181" s="1"/>
      <c r="E181" s="1"/>
      <c r="F181" s="9"/>
    </row>
    <row r="182" spans="1:6" x14ac:dyDescent="0.25">
      <c r="A182" s="8" t="s">
        <v>14995</v>
      </c>
      <c r="B182" s="1" t="s">
        <v>6762</v>
      </c>
      <c r="C182" s="1" t="s">
        <v>7</v>
      </c>
      <c r="D182" s="1"/>
      <c r="E182" s="1"/>
      <c r="F182" s="9"/>
    </row>
    <row r="183" spans="1:6" x14ac:dyDescent="0.25">
      <c r="A183" s="8" t="s">
        <v>14995</v>
      </c>
      <c r="B183" s="1" t="s">
        <v>6762</v>
      </c>
      <c r="C183" s="1" t="s">
        <v>14892</v>
      </c>
      <c r="D183" s="1"/>
      <c r="E183" s="1"/>
      <c r="F183" s="9"/>
    </row>
    <row r="184" spans="1:6" x14ac:dyDescent="0.25">
      <c r="A184" s="8" t="s">
        <v>14996</v>
      </c>
      <c r="B184" s="1" t="s">
        <v>6820</v>
      </c>
      <c r="C184" s="1" t="s">
        <v>7</v>
      </c>
      <c r="D184" s="1"/>
      <c r="E184" s="1"/>
      <c r="F184" s="9"/>
    </row>
    <row r="185" spans="1:6" x14ac:dyDescent="0.25">
      <c r="A185" s="8" t="s">
        <v>14996</v>
      </c>
      <c r="B185" s="1" t="s">
        <v>6820</v>
      </c>
      <c r="C185" s="1" t="s">
        <v>14892</v>
      </c>
      <c r="D185" s="1"/>
      <c r="E185" s="1"/>
      <c r="F185" s="9"/>
    </row>
    <row r="186" spans="1:6" x14ac:dyDescent="0.25">
      <c r="A186" s="8" t="s">
        <v>14997</v>
      </c>
      <c r="B186" s="1" t="s">
        <v>14767</v>
      </c>
      <c r="C186" s="1" t="s">
        <v>7</v>
      </c>
      <c r="D186" s="1"/>
      <c r="E186" s="1"/>
      <c r="F186" s="9"/>
    </row>
    <row r="187" spans="1:6" x14ac:dyDescent="0.25">
      <c r="A187" s="8" t="s">
        <v>14997</v>
      </c>
      <c r="B187" s="1" t="s">
        <v>14767</v>
      </c>
      <c r="C187" s="1" t="s">
        <v>14892</v>
      </c>
      <c r="D187" s="1"/>
      <c r="E187" s="1"/>
      <c r="F187" s="9"/>
    </row>
    <row r="188" spans="1:6" x14ac:dyDescent="0.25">
      <c r="A188" s="8" t="s">
        <v>14998</v>
      </c>
      <c r="B188" s="1" t="s">
        <v>6969</v>
      </c>
      <c r="C188" s="1" t="s">
        <v>7</v>
      </c>
      <c r="D188" s="1"/>
      <c r="E188" s="1"/>
      <c r="F188" s="9"/>
    </row>
    <row r="189" spans="1:6" x14ac:dyDescent="0.25">
      <c r="A189" s="8" t="s">
        <v>14998</v>
      </c>
      <c r="B189" s="1" t="s">
        <v>6969</v>
      </c>
      <c r="C189" s="1" t="s">
        <v>14892</v>
      </c>
      <c r="D189" s="1"/>
      <c r="E189" s="1"/>
      <c r="F189" s="9"/>
    </row>
    <row r="190" spans="1:6" x14ac:dyDescent="0.25">
      <c r="A190" s="8" t="s">
        <v>14999</v>
      </c>
      <c r="B190" s="1" t="s">
        <v>7119</v>
      </c>
      <c r="C190" s="1" t="s">
        <v>27</v>
      </c>
      <c r="D190" s="1"/>
      <c r="E190" s="1"/>
      <c r="F190" s="9"/>
    </row>
    <row r="191" spans="1:6" x14ac:dyDescent="0.25">
      <c r="A191" s="8" t="s">
        <v>14999</v>
      </c>
      <c r="B191" s="1" t="s">
        <v>7119</v>
      </c>
      <c r="C191" s="1" t="s">
        <v>14892</v>
      </c>
      <c r="D191" s="1"/>
      <c r="E191" s="1"/>
      <c r="F191" s="9"/>
    </row>
    <row r="192" spans="1:6" x14ac:dyDescent="0.25">
      <c r="A192" s="8" t="s">
        <v>15000</v>
      </c>
      <c r="B192" s="1" t="s">
        <v>7333</v>
      </c>
      <c r="C192" s="1" t="s">
        <v>7</v>
      </c>
      <c r="D192" s="1"/>
      <c r="E192" s="1"/>
      <c r="F192" s="9"/>
    </row>
    <row r="193" spans="1:6" x14ac:dyDescent="0.25">
      <c r="A193" s="8" t="s">
        <v>15000</v>
      </c>
      <c r="B193" s="1" t="s">
        <v>7333</v>
      </c>
      <c r="C193" s="1" t="s">
        <v>14892</v>
      </c>
      <c r="D193" s="1"/>
      <c r="E193" s="1"/>
      <c r="F193" s="9"/>
    </row>
    <row r="194" spans="1:6" x14ac:dyDescent="0.25">
      <c r="A194" s="8" t="s">
        <v>15001</v>
      </c>
      <c r="B194" s="1" t="s">
        <v>15002</v>
      </c>
      <c r="C194" s="1" t="s">
        <v>7</v>
      </c>
      <c r="D194" s="1"/>
      <c r="E194" s="1"/>
      <c r="F194" s="9"/>
    </row>
    <row r="195" spans="1:6" x14ac:dyDescent="0.25">
      <c r="A195" s="8" t="s">
        <v>15001</v>
      </c>
      <c r="B195" s="1" t="s">
        <v>15002</v>
      </c>
      <c r="C195" s="1" t="s">
        <v>14892</v>
      </c>
      <c r="D195" s="1"/>
      <c r="E195" s="1"/>
      <c r="F195" s="9"/>
    </row>
    <row r="196" spans="1:6" x14ac:dyDescent="0.25">
      <c r="A196" s="8" t="s">
        <v>15003</v>
      </c>
      <c r="B196" s="1" t="s">
        <v>14822</v>
      </c>
      <c r="C196" s="1" t="s">
        <v>7</v>
      </c>
      <c r="D196" s="1"/>
      <c r="E196" s="1"/>
      <c r="F196" s="9"/>
    </row>
    <row r="197" spans="1:6" x14ac:dyDescent="0.25">
      <c r="A197" s="8" t="s">
        <v>15003</v>
      </c>
      <c r="B197" s="1" t="s">
        <v>14822</v>
      </c>
      <c r="C197" s="1" t="s">
        <v>14892</v>
      </c>
      <c r="D197" s="1"/>
      <c r="E197" s="1"/>
      <c r="F197" s="9"/>
    </row>
    <row r="198" spans="1:6" x14ac:dyDescent="0.25">
      <c r="A198" s="8" t="s">
        <v>15004</v>
      </c>
      <c r="B198" s="1" t="s">
        <v>14830</v>
      </c>
      <c r="C198" s="1" t="s">
        <v>7</v>
      </c>
      <c r="D198" s="1"/>
      <c r="E198" s="1"/>
      <c r="F198" s="9"/>
    </row>
    <row r="199" spans="1:6" x14ac:dyDescent="0.25">
      <c r="A199" s="8" t="s">
        <v>15004</v>
      </c>
      <c r="B199" s="1" t="s">
        <v>14830</v>
      </c>
      <c r="C199" s="1" t="s">
        <v>14892</v>
      </c>
      <c r="D199" s="1"/>
      <c r="E199" s="1"/>
      <c r="F199" s="9"/>
    </row>
    <row r="200" spans="1:6" x14ac:dyDescent="0.25">
      <c r="A200" s="8" t="s">
        <v>15005</v>
      </c>
      <c r="B200" s="1" t="s">
        <v>7358</v>
      </c>
      <c r="C200" s="1" t="s">
        <v>7</v>
      </c>
      <c r="D200" s="1"/>
      <c r="E200" s="1"/>
      <c r="F200" s="9"/>
    </row>
    <row r="201" spans="1:6" x14ac:dyDescent="0.25">
      <c r="A201" s="8" t="s">
        <v>15005</v>
      </c>
      <c r="B201" s="1" t="s">
        <v>7358</v>
      </c>
      <c r="C201" s="1" t="s">
        <v>14892</v>
      </c>
      <c r="D201" s="1"/>
      <c r="E201" s="1"/>
      <c r="F201" s="9"/>
    </row>
    <row r="202" spans="1:6" x14ac:dyDescent="0.25">
      <c r="A202" s="8" t="s">
        <v>15006</v>
      </c>
      <c r="B202" s="1" t="s">
        <v>7578</v>
      </c>
      <c r="C202" s="1" t="s">
        <v>7</v>
      </c>
      <c r="D202" s="1"/>
      <c r="E202" s="1"/>
      <c r="F202" s="9"/>
    </row>
    <row r="203" spans="1:6" x14ac:dyDescent="0.25">
      <c r="A203" s="8" t="s">
        <v>15006</v>
      </c>
      <c r="B203" s="1" t="s">
        <v>7578</v>
      </c>
      <c r="C203" s="1" t="s">
        <v>14892</v>
      </c>
      <c r="D203" s="1"/>
      <c r="E203" s="1"/>
      <c r="F203" s="9"/>
    </row>
    <row r="204" spans="1:6" x14ac:dyDescent="0.25">
      <c r="A204" s="8" t="s">
        <v>15007</v>
      </c>
      <c r="B204" s="1" t="s">
        <v>7771</v>
      </c>
      <c r="C204" s="1" t="s">
        <v>7</v>
      </c>
      <c r="D204" s="1"/>
      <c r="E204" s="1"/>
      <c r="F204" s="9"/>
    </row>
    <row r="205" spans="1:6" x14ac:dyDescent="0.25">
      <c r="A205" s="8" t="s">
        <v>15007</v>
      </c>
      <c r="B205" s="1" t="s">
        <v>7771</v>
      </c>
      <c r="C205" s="1" t="s">
        <v>14892</v>
      </c>
      <c r="D205" s="1"/>
      <c r="E205" s="1"/>
      <c r="F205" s="9"/>
    </row>
    <row r="206" spans="1:6" x14ac:dyDescent="0.25">
      <c r="A206" s="8" t="s">
        <v>15008</v>
      </c>
      <c r="B206" s="1" t="s">
        <v>7775</v>
      </c>
      <c r="C206" s="1" t="s">
        <v>7</v>
      </c>
      <c r="D206" s="1"/>
      <c r="E206" s="1"/>
      <c r="F206" s="9"/>
    </row>
    <row r="207" spans="1:6" x14ac:dyDescent="0.25">
      <c r="A207" s="8" t="s">
        <v>15008</v>
      </c>
      <c r="B207" s="1" t="s">
        <v>7775</v>
      </c>
      <c r="C207" s="1" t="s">
        <v>14892</v>
      </c>
      <c r="D207" s="1"/>
      <c r="E207" s="1"/>
      <c r="F207" s="9"/>
    </row>
    <row r="208" spans="1:6" x14ac:dyDescent="0.25">
      <c r="A208" s="8" t="s">
        <v>15009</v>
      </c>
      <c r="B208" s="1" t="s">
        <v>7929</v>
      </c>
      <c r="C208" s="1" t="s">
        <v>7</v>
      </c>
      <c r="D208" s="1"/>
      <c r="E208" s="1"/>
      <c r="F208" s="9"/>
    </row>
    <row r="209" spans="1:6" x14ac:dyDescent="0.25">
      <c r="A209" s="8" t="s">
        <v>15009</v>
      </c>
      <c r="B209" s="1" t="s">
        <v>7929</v>
      </c>
      <c r="C209" s="1" t="s">
        <v>14892</v>
      </c>
      <c r="D209" s="1"/>
      <c r="E209" s="1"/>
      <c r="F209" s="9"/>
    </row>
    <row r="210" spans="1:6" x14ac:dyDescent="0.25">
      <c r="A210" s="8" t="s">
        <v>15010</v>
      </c>
      <c r="B210" s="1" t="s">
        <v>7931</v>
      </c>
      <c r="C210" s="1" t="s">
        <v>7</v>
      </c>
      <c r="D210" s="1"/>
      <c r="E210" s="1"/>
      <c r="F210" s="9"/>
    </row>
    <row r="211" spans="1:6" x14ac:dyDescent="0.25">
      <c r="A211" s="8" t="s">
        <v>15010</v>
      </c>
      <c r="B211" s="1" t="s">
        <v>7931</v>
      </c>
      <c r="C211" s="1" t="s">
        <v>14892</v>
      </c>
      <c r="D211" s="1"/>
      <c r="E211" s="1"/>
      <c r="F211" s="9"/>
    </row>
    <row r="212" spans="1:6" x14ac:dyDescent="0.25">
      <c r="A212" s="8" t="s">
        <v>15011</v>
      </c>
      <c r="B212" s="1" t="s">
        <v>15012</v>
      </c>
      <c r="C212" s="1" t="s">
        <v>7</v>
      </c>
      <c r="D212" s="1"/>
      <c r="E212" s="1"/>
      <c r="F212" s="9"/>
    </row>
    <row r="213" spans="1:6" x14ac:dyDescent="0.25">
      <c r="A213" s="8" t="s">
        <v>15011</v>
      </c>
      <c r="B213" s="1" t="s">
        <v>15012</v>
      </c>
      <c r="C213" s="1" t="s">
        <v>14892</v>
      </c>
      <c r="D213" s="1"/>
      <c r="E213" s="1"/>
      <c r="F213" s="9"/>
    </row>
    <row r="214" spans="1:6" x14ac:dyDescent="0.25">
      <c r="A214" s="8" t="s">
        <v>15013</v>
      </c>
      <c r="B214" s="1" t="s">
        <v>15014</v>
      </c>
      <c r="C214" s="1" t="s">
        <v>7</v>
      </c>
      <c r="D214" s="1"/>
      <c r="E214" s="1"/>
      <c r="F214" s="9"/>
    </row>
    <row r="215" spans="1:6" x14ac:dyDescent="0.25">
      <c r="A215" s="8" t="s">
        <v>15013</v>
      </c>
      <c r="B215" s="1" t="s">
        <v>15014</v>
      </c>
      <c r="C215" s="1" t="s">
        <v>14892</v>
      </c>
      <c r="D215" s="1"/>
      <c r="E215" s="1"/>
      <c r="F215" s="9"/>
    </row>
    <row r="216" spans="1:6" x14ac:dyDescent="0.25">
      <c r="A216" s="8" t="s">
        <v>15015</v>
      </c>
      <c r="B216" s="1" t="s">
        <v>15016</v>
      </c>
      <c r="C216" s="1" t="s">
        <v>7</v>
      </c>
      <c r="D216" s="1"/>
      <c r="E216" s="1"/>
      <c r="F216" s="9"/>
    </row>
    <row r="217" spans="1:6" x14ac:dyDescent="0.25">
      <c r="A217" s="8" t="s">
        <v>15015</v>
      </c>
      <c r="B217" s="1" t="s">
        <v>15016</v>
      </c>
      <c r="C217" s="1" t="s">
        <v>14892</v>
      </c>
      <c r="D217" s="1"/>
      <c r="E217" s="1"/>
      <c r="F217" s="9"/>
    </row>
    <row r="218" spans="1:6" x14ac:dyDescent="0.25">
      <c r="A218" s="8" t="s">
        <v>15017</v>
      </c>
      <c r="B218" s="1" t="s">
        <v>15018</v>
      </c>
      <c r="C218" s="1" t="s">
        <v>27</v>
      </c>
      <c r="D218" s="1"/>
      <c r="E218" s="1"/>
      <c r="F218" s="9"/>
    </row>
    <row r="219" spans="1:6" x14ac:dyDescent="0.25">
      <c r="A219" s="8" t="s">
        <v>15017</v>
      </c>
      <c r="B219" s="1" t="s">
        <v>15018</v>
      </c>
      <c r="C219" s="1" t="s">
        <v>14892</v>
      </c>
      <c r="D219" s="1"/>
      <c r="E219" s="1"/>
      <c r="F219" s="9"/>
    </row>
    <row r="220" spans="1:6" x14ac:dyDescent="0.25">
      <c r="A220" s="8" t="s">
        <v>15019</v>
      </c>
      <c r="B220" s="1" t="s">
        <v>7971</v>
      </c>
      <c r="C220" s="1" t="s">
        <v>7</v>
      </c>
      <c r="D220" s="1"/>
      <c r="E220" s="1"/>
      <c r="F220" s="9"/>
    </row>
    <row r="221" spans="1:6" x14ac:dyDescent="0.25">
      <c r="A221" s="8" t="s">
        <v>15019</v>
      </c>
      <c r="B221" s="1" t="s">
        <v>7971</v>
      </c>
      <c r="C221" s="1" t="s">
        <v>14892</v>
      </c>
      <c r="D221" s="1"/>
      <c r="E221" s="1"/>
      <c r="F221" s="9"/>
    </row>
    <row r="222" spans="1:6" x14ac:dyDescent="0.25">
      <c r="A222" s="8" t="s">
        <v>15020</v>
      </c>
      <c r="B222" s="1" t="s">
        <v>7973</v>
      </c>
      <c r="C222" s="1" t="s">
        <v>7</v>
      </c>
      <c r="D222" s="1"/>
      <c r="E222" s="1"/>
      <c r="F222" s="9"/>
    </row>
    <row r="223" spans="1:6" x14ac:dyDescent="0.25">
      <c r="A223" s="8" t="s">
        <v>15020</v>
      </c>
      <c r="B223" s="1" t="s">
        <v>7973</v>
      </c>
      <c r="C223" s="1" t="s">
        <v>14892</v>
      </c>
      <c r="D223" s="1"/>
      <c r="E223" s="1"/>
      <c r="F223" s="9"/>
    </row>
    <row r="224" spans="1:6" x14ac:dyDescent="0.25">
      <c r="A224" s="8" t="s">
        <v>15021</v>
      </c>
      <c r="B224" s="1" t="s">
        <v>7975</v>
      </c>
      <c r="C224" s="1" t="s">
        <v>27</v>
      </c>
      <c r="D224" s="1"/>
      <c r="E224" s="1"/>
      <c r="F224" s="9"/>
    </row>
    <row r="225" spans="1:6" x14ac:dyDescent="0.25">
      <c r="A225" s="8" t="s">
        <v>15021</v>
      </c>
      <c r="B225" s="1" t="s">
        <v>7975</v>
      </c>
      <c r="C225" s="1" t="s">
        <v>14892</v>
      </c>
      <c r="D225" s="1"/>
      <c r="E225" s="1"/>
      <c r="F225" s="9"/>
    </row>
    <row r="226" spans="1:6" x14ac:dyDescent="0.25">
      <c r="A226" s="8" t="s">
        <v>15022</v>
      </c>
      <c r="B226" s="1" t="s">
        <v>8041</v>
      </c>
      <c r="C226" s="1" t="s">
        <v>7</v>
      </c>
      <c r="D226" s="1"/>
      <c r="E226" s="1"/>
      <c r="F226" s="9"/>
    </row>
    <row r="227" spans="1:6" x14ac:dyDescent="0.25">
      <c r="A227" s="8" t="s">
        <v>15022</v>
      </c>
      <c r="B227" s="1" t="s">
        <v>8041</v>
      </c>
      <c r="C227" s="1" t="s">
        <v>14892</v>
      </c>
      <c r="D227" s="1"/>
      <c r="E227" s="1"/>
      <c r="F227" s="9"/>
    </row>
    <row r="228" spans="1:6" x14ac:dyDescent="0.25">
      <c r="A228" s="8" t="s">
        <v>15023</v>
      </c>
      <c r="B228" s="1" t="s">
        <v>8133</v>
      </c>
      <c r="C228" s="1" t="s">
        <v>7</v>
      </c>
      <c r="D228" s="1"/>
      <c r="E228" s="1"/>
      <c r="F228" s="9"/>
    </row>
    <row r="229" spans="1:6" x14ac:dyDescent="0.25">
      <c r="A229" s="8" t="s">
        <v>15023</v>
      </c>
      <c r="B229" s="1" t="s">
        <v>8133</v>
      </c>
      <c r="C229" s="1" t="s">
        <v>14892</v>
      </c>
      <c r="D229" s="1"/>
      <c r="E229" s="1"/>
      <c r="F229" s="9"/>
    </row>
    <row r="230" spans="1:6" x14ac:dyDescent="0.25">
      <c r="A230" s="8" t="s">
        <v>15024</v>
      </c>
      <c r="B230" s="1" t="s">
        <v>15025</v>
      </c>
      <c r="C230" s="1" t="s">
        <v>27</v>
      </c>
      <c r="D230" s="1"/>
      <c r="E230" s="1"/>
      <c r="F230" s="9"/>
    </row>
    <row r="231" spans="1:6" x14ac:dyDescent="0.25">
      <c r="A231" s="8" t="s">
        <v>15024</v>
      </c>
      <c r="B231" s="1" t="s">
        <v>15025</v>
      </c>
      <c r="C231" s="1" t="s">
        <v>14892</v>
      </c>
      <c r="D231" s="1"/>
      <c r="E231" s="1"/>
      <c r="F231" s="9"/>
    </row>
    <row r="232" spans="1:6" x14ac:dyDescent="0.25">
      <c r="A232" s="8" t="s">
        <v>15026</v>
      </c>
      <c r="B232" s="1" t="s">
        <v>8392</v>
      </c>
      <c r="C232" s="1" t="s">
        <v>7</v>
      </c>
      <c r="D232" s="1"/>
      <c r="E232" s="1"/>
      <c r="F232" s="9"/>
    </row>
    <row r="233" spans="1:6" x14ac:dyDescent="0.25">
      <c r="A233" s="8" t="s">
        <v>15026</v>
      </c>
      <c r="B233" s="1" t="s">
        <v>8392</v>
      </c>
      <c r="C233" s="1" t="s">
        <v>14892</v>
      </c>
      <c r="D233" s="1"/>
      <c r="E233" s="1"/>
      <c r="F233" s="9"/>
    </row>
    <row r="234" spans="1:6" x14ac:dyDescent="0.25">
      <c r="A234" s="8" t="s">
        <v>15027</v>
      </c>
      <c r="B234" s="1" t="s">
        <v>8410</v>
      </c>
      <c r="C234" s="1" t="s">
        <v>27</v>
      </c>
      <c r="D234" s="1"/>
      <c r="E234" s="1"/>
      <c r="F234" s="9"/>
    </row>
    <row r="235" spans="1:6" x14ac:dyDescent="0.25">
      <c r="A235" s="8" t="s">
        <v>15027</v>
      </c>
      <c r="B235" s="1" t="s">
        <v>8410</v>
      </c>
      <c r="C235" s="1" t="s">
        <v>14892</v>
      </c>
      <c r="D235" s="1"/>
      <c r="E235" s="1"/>
      <c r="F235" s="9"/>
    </row>
    <row r="236" spans="1:6" x14ac:dyDescent="0.25">
      <c r="A236" s="8" t="s">
        <v>15028</v>
      </c>
      <c r="B236" s="1" t="s">
        <v>8575</v>
      </c>
      <c r="C236" s="1" t="s">
        <v>7</v>
      </c>
      <c r="D236" s="1"/>
      <c r="E236" s="1"/>
      <c r="F236" s="9"/>
    </row>
    <row r="237" spans="1:6" x14ac:dyDescent="0.25">
      <c r="A237" s="8" t="s">
        <v>15028</v>
      </c>
      <c r="B237" s="1" t="s">
        <v>8575</v>
      </c>
      <c r="C237" s="1" t="s">
        <v>14892</v>
      </c>
      <c r="D237" s="1"/>
      <c r="E237" s="1"/>
      <c r="F237" s="9"/>
    </row>
    <row r="238" spans="1:6" x14ac:dyDescent="0.25">
      <c r="A238" s="8" t="s">
        <v>15029</v>
      </c>
      <c r="B238" s="1" t="s">
        <v>8579</v>
      </c>
      <c r="C238" s="1" t="s">
        <v>7</v>
      </c>
      <c r="D238" s="1"/>
      <c r="E238" s="1"/>
      <c r="F238" s="9"/>
    </row>
    <row r="239" spans="1:6" x14ac:dyDescent="0.25">
      <c r="A239" s="8" t="s">
        <v>15029</v>
      </c>
      <c r="B239" s="1" t="s">
        <v>8579</v>
      </c>
      <c r="C239" s="1" t="s">
        <v>14892</v>
      </c>
      <c r="D239" s="1"/>
      <c r="E239" s="1"/>
      <c r="F239" s="9"/>
    </row>
    <row r="240" spans="1:6" x14ac:dyDescent="0.25">
      <c r="A240" s="8" t="s">
        <v>15030</v>
      </c>
      <c r="B240" s="1" t="s">
        <v>8581</v>
      </c>
      <c r="C240" s="1" t="s">
        <v>7</v>
      </c>
      <c r="D240" s="1"/>
      <c r="E240" s="1"/>
      <c r="F240" s="9"/>
    </row>
    <row r="241" spans="1:6" x14ac:dyDescent="0.25">
      <c r="A241" s="8" t="s">
        <v>15030</v>
      </c>
      <c r="B241" s="1" t="s">
        <v>8581</v>
      </c>
      <c r="C241" s="1" t="s">
        <v>14892</v>
      </c>
      <c r="D241" s="1"/>
      <c r="E241" s="1"/>
      <c r="F241" s="9"/>
    </row>
    <row r="242" spans="1:6" x14ac:dyDescent="0.25">
      <c r="A242" s="8" t="s">
        <v>15031</v>
      </c>
      <c r="B242" s="1" t="s">
        <v>8597</v>
      </c>
      <c r="C242" s="1" t="s">
        <v>27</v>
      </c>
      <c r="D242" s="1"/>
      <c r="E242" s="1"/>
      <c r="F242" s="9"/>
    </row>
    <row r="243" spans="1:6" x14ac:dyDescent="0.25">
      <c r="A243" s="8" t="s">
        <v>15031</v>
      </c>
      <c r="B243" s="1" t="s">
        <v>8597</v>
      </c>
      <c r="C243" s="1" t="s">
        <v>14892</v>
      </c>
      <c r="D243" s="1"/>
      <c r="E243" s="1"/>
      <c r="F243" s="9"/>
    </row>
    <row r="244" spans="1:6" x14ac:dyDescent="0.25">
      <c r="A244" s="8" t="s">
        <v>15032</v>
      </c>
      <c r="B244" s="1" t="s">
        <v>8655</v>
      </c>
      <c r="C244" s="1" t="s">
        <v>27</v>
      </c>
      <c r="D244" s="1"/>
      <c r="E244" s="1"/>
      <c r="F244" s="9"/>
    </row>
    <row r="245" spans="1:6" x14ac:dyDescent="0.25">
      <c r="A245" s="8" t="s">
        <v>15032</v>
      </c>
      <c r="B245" s="1" t="s">
        <v>8655</v>
      </c>
      <c r="C245" s="1" t="s">
        <v>14892</v>
      </c>
      <c r="D245" s="1"/>
      <c r="E245" s="1"/>
      <c r="F245" s="9"/>
    </row>
    <row r="246" spans="1:6" x14ac:dyDescent="0.25">
      <c r="A246" s="8" t="s">
        <v>15033</v>
      </c>
      <c r="B246" s="1" t="s">
        <v>15034</v>
      </c>
      <c r="C246" s="1" t="s">
        <v>7</v>
      </c>
      <c r="D246" s="1"/>
      <c r="E246" s="1"/>
      <c r="F246" s="9"/>
    </row>
    <row r="247" spans="1:6" x14ac:dyDescent="0.25">
      <c r="A247" s="8" t="s">
        <v>15033</v>
      </c>
      <c r="B247" s="1" t="s">
        <v>15034</v>
      </c>
      <c r="C247" s="1" t="s">
        <v>14892</v>
      </c>
      <c r="D247" s="1"/>
      <c r="E247" s="1"/>
      <c r="F247" s="9"/>
    </row>
    <row r="248" spans="1:6" x14ac:dyDescent="0.25">
      <c r="A248" s="8" t="s">
        <v>15035</v>
      </c>
      <c r="B248" s="1" t="s">
        <v>8826</v>
      </c>
      <c r="C248" s="1" t="s">
        <v>7</v>
      </c>
      <c r="D248" s="1"/>
      <c r="E248" s="1"/>
      <c r="F248" s="9"/>
    </row>
    <row r="249" spans="1:6" x14ac:dyDescent="0.25">
      <c r="A249" s="8" t="s">
        <v>15035</v>
      </c>
      <c r="B249" s="1" t="s">
        <v>8826</v>
      </c>
      <c r="C249" s="1" t="s">
        <v>14892</v>
      </c>
      <c r="D249" s="1"/>
      <c r="E249" s="1"/>
      <c r="F249" s="9"/>
    </row>
    <row r="250" spans="1:6" x14ac:dyDescent="0.25">
      <c r="A250" s="8" t="s">
        <v>15036</v>
      </c>
      <c r="B250" s="1" t="s">
        <v>13112</v>
      </c>
      <c r="C250" s="1" t="s">
        <v>9592</v>
      </c>
      <c r="D250" s="1"/>
      <c r="E250" s="1"/>
      <c r="F250" s="9"/>
    </row>
    <row r="251" spans="1:6" x14ac:dyDescent="0.25">
      <c r="A251" s="8" t="s">
        <v>15037</v>
      </c>
      <c r="B251" s="1" t="s">
        <v>15038</v>
      </c>
      <c r="C251" s="1" t="s">
        <v>9592</v>
      </c>
      <c r="D251" s="1"/>
      <c r="E251" s="1"/>
      <c r="F251" s="9"/>
    </row>
    <row r="252" spans="1:6" x14ac:dyDescent="0.25">
      <c r="A252" s="8" t="s">
        <v>15039</v>
      </c>
      <c r="B252" s="1" t="s">
        <v>15040</v>
      </c>
      <c r="C252" s="1" t="s">
        <v>9592</v>
      </c>
      <c r="D252" s="1"/>
      <c r="E252" s="1"/>
      <c r="F252" s="9"/>
    </row>
    <row r="253" spans="1:6" x14ac:dyDescent="0.25">
      <c r="A253" s="8" t="s">
        <v>15041</v>
      </c>
      <c r="B253" s="1" t="s">
        <v>198</v>
      </c>
      <c r="C253" s="1" t="s">
        <v>27</v>
      </c>
      <c r="D253" s="1"/>
      <c r="E253" s="1"/>
      <c r="F253" s="9"/>
    </row>
    <row r="254" spans="1:6" x14ac:dyDescent="0.25">
      <c r="A254" s="8" t="s">
        <v>15041</v>
      </c>
      <c r="B254" s="1" t="s">
        <v>198</v>
      </c>
      <c r="C254" s="1" t="s">
        <v>14892</v>
      </c>
      <c r="D254" s="1"/>
      <c r="E254" s="1"/>
      <c r="F254" s="9"/>
    </row>
    <row r="255" spans="1:6" x14ac:dyDescent="0.25">
      <c r="A255" s="8" t="s">
        <v>15042</v>
      </c>
      <c r="B255" s="1" t="s">
        <v>757</v>
      </c>
      <c r="C255" s="1" t="s">
        <v>27</v>
      </c>
      <c r="D255" s="1"/>
      <c r="E255" s="1"/>
      <c r="F255" s="9"/>
    </row>
    <row r="256" spans="1:6" x14ac:dyDescent="0.25">
      <c r="A256" s="8" t="s">
        <v>15042</v>
      </c>
      <c r="B256" s="1" t="s">
        <v>757</v>
      </c>
      <c r="C256" s="1" t="s">
        <v>14892</v>
      </c>
      <c r="D256" s="1"/>
      <c r="E256" s="1"/>
      <c r="F256" s="9"/>
    </row>
    <row r="257" spans="1:6" x14ac:dyDescent="0.25">
      <c r="A257" s="8" t="s">
        <v>15043</v>
      </c>
      <c r="B257" s="1" t="s">
        <v>474</v>
      </c>
      <c r="C257" s="1" t="s">
        <v>7</v>
      </c>
      <c r="D257" s="1"/>
      <c r="E257" s="1"/>
      <c r="F257" s="9"/>
    </row>
    <row r="258" spans="1:6" x14ac:dyDescent="0.25">
      <c r="A258" s="8" t="s">
        <v>15043</v>
      </c>
      <c r="B258" s="1" t="s">
        <v>474</v>
      </c>
      <c r="C258" s="1" t="s">
        <v>14892</v>
      </c>
      <c r="D258" s="1"/>
      <c r="E258" s="1"/>
      <c r="F258" s="9"/>
    </row>
    <row r="259" spans="1:6" x14ac:dyDescent="0.25">
      <c r="A259" s="8" t="s">
        <v>15044</v>
      </c>
      <c r="B259" s="1" t="s">
        <v>504</v>
      </c>
      <c r="C259" s="1" t="s">
        <v>7</v>
      </c>
      <c r="D259" s="1"/>
      <c r="E259" s="1"/>
      <c r="F259" s="9"/>
    </row>
    <row r="260" spans="1:6" x14ac:dyDescent="0.25">
      <c r="A260" s="8" t="s">
        <v>15044</v>
      </c>
      <c r="B260" s="1" t="s">
        <v>504</v>
      </c>
      <c r="C260" s="1" t="s">
        <v>14892</v>
      </c>
      <c r="D260" s="1"/>
      <c r="E260" s="1"/>
      <c r="F260" s="9"/>
    </row>
    <row r="261" spans="1:6" x14ac:dyDescent="0.25">
      <c r="A261" s="8" t="s">
        <v>15045</v>
      </c>
      <c r="B261" s="1" t="s">
        <v>510</v>
      </c>
      <c r="C261" s="1" t="s">
        <v>7</v>
      </c>
      <c r="D261" s="1"/>
      <c r="E261" s="1"/>
      <c r="F261" s="9"/>
    </row>
    <row r="262" spans="1:6" x14ac:dyDescent="0.25">
      <c r="A262" s="8" t="s">
        <v>15045</v>
      </c>
      <c r="B262" s="1" t="s">
        <v>510</v>
      </c>
      <c r="C262" s="1" t="s">
        <v>14892</v>
      </c>
      <c r="D262" s="1"/>
      <c r="E262" s="1"/>
      <c r="F262" s="9"/>
    </row>
    <row r="263" spans="1:6" x14ac:dyDescent="0.25">
      <c r="A263" s="8" t="s">
        <v>15046</v>
      </c>
      <c r="B263" s="1" t="s">
        <v>586</v>
      </c>
      <c r="C263" s="1" t="s">
        <v>7</v>
      </c>
      <c r="D263" s="1"/>
      <c r="E263" s="1"/>
      <c r="F263" s="9"/>
    </row>
    <row r="264" spans="1:6" x14ac:dyDescent="0.25">
      <c r="A264" s="8" t="s">
        <v>15046</v>
      </c>
      <c r="B264" s="1" t="s">
        <v>586</v>
      </c>
      <c r="C264" s="1" t="s">
        <v>14892</v>
      </c>
      <c r="D264" s="1"/>
      <c r="E264" s="1"/>
      <c r="F264" s="9"/>
    </row>
    <row r="265" spans="1:6" x14ac:dyDescent="0.25">
      <c r="A265" s="8" t="s">
        <v>15047</v>
      </c>
      <c r="B265" s="1" t="s">
        <v>608</v>
      </c>
      <c r="C265" s="1" t="s">
        <v>7</v>
      </c>
      <c r="D265" s="1"/>
      <c r="E265" s="1"/>
      <c r="F265" s="9"/>
    </row>
    <row r="266" spans="1:6" x14ac:dyDescent="0.25">
      <c r="A266" s="8" t="s">
        <v>15047</v>
      </c>
      <c r="B266" s="1" t="s">
        <v>608</v>
      </c>
      <c r="C266" s="1" t="s">
        <v>14892</v>
      </c>
      <c r="D266" s="1"/>
      <c r="E266" s="1"/>
      <c r="F266" s="9"/>
    </row>
    <row r="267" spans="1:6" x14ac:dyDescent="0.25">
      <c r="A267" s="8" t="s">
        <v>15048</v>
      </c>
      <c r="B267" s="1" t="s">
        <v>835</v>
      </c>
      <c r="C267" s="1" t="s">
        <v>27</v>
      </c>
      <c r="D267" s="1"/>
      <c r="E267" s="1"/>
      <c r="F267" s="9"/>
    </row>
    <row r="268" spans="1:6" x14ac:dyDescent="0.25">
      <c r="A268" s="8" t="s">
        <v>15048</v>
      </c>
      <c r="B268" s="1" t="s">
        <v>835</v>
      </c>
      <c r="C268" s="1" t="s">
        <v>14892</v>
      </c>
      <c r="D268" s="1"/>
      <c r="E268" s="1"/>
      <c r="F268" s="9"/>
    </row>
    <row r="269" spans="1:6" x14ac:dyDescent="0.25">
      <c r="A269" s="8" t="s">
        <v>15049</v>
      </c>
      <c r="B269" s="1" t="s">
        <v>13309</v>
      </c>
      <c r="C269" s="1" t="s">
        <v>7</v>
      </c>
      <c r="D269" s="1"/>
      <c r="E269" s="1"/>
      <c r="F269" s="9"/>
    </row>
    <row r="270" spans="1:6" x14ac:dyDescent="0.25">
      <c r="A270" s="8" t="s">
        <v>15049</v>
      </c>
      <c r="B270" s="1" t="s">
        <v>13309</v>
      </c>
      <c r="C270" s="1" t="s">
        <v>14892</v>
      </c>
      <c r="D270" s="1"/>
      <c r="E270" s="1"/>
      <c r="F270" s="9"/>
    </row>
    <row r="271" spans="1:6" x14ac:dyDescent="0.25">
      <c r="A271" s="8" t="s">
        <v>15050</v>
      </c>
      <c r="B271" s="1" t="s">
        <v>11649</v>
      </c>
      <c r="C271" s="1" t="s">
        <v>27</v>
      </c>
      <c r="D271" s="1"/>
      <c r="E271" s="1"/>
      <c r="F271" s="9"/>
    </row>
    <row r="272" spans="1:6" x14ac:dyDescent="0.25">
      <c r="A272" s="8" t="s">
        <v>15050</v>
      </c>
      <c r="B272" s="1" t="s">
        <v>11649</v>
      </c>
      <c r="C272" s="1" t="s">
        <v>14892</v>
      </c>
      <c r="D272" s="1"/>
      <c r="E272" s="1"/>
      <c r="F272" s="9"/>
    </row>
    <row r="273" spans="1:6" x14ac:dyDescent="0.25">
      <c r="A273" s="8" t="s">
        <v>15051</v>
      </c>
      <c r="B273" s="1" t="s">
        <v>11913</v>
      </c>
      <c r="C273" s="1" t="s">
        <v>7</v>
      </c>
      <c r="D273" s="1"/>
      <c r="E273" s="1"/>
      <c r="F273" s="9"/>
    </row>
    <row r="274" spans="1:6" x14ac:dyDescent="0.25">
      <c r="A274" s="8" t="s">
        <v>15051</v>
      </c>
      <c r="B274" s="1" t="s">
        <v>11913</v>
      </c>
      <c r="C274" s="1" t="s">
        <v>14892</v>
      </c>
      <c r="D274" s="1"/>
      <c r="E274" s="1"/>
      <c r="F274" s="9"/>
    </row>
    <row r="275" spans="1:6" x14ac:dyDescent="0.25">
      <c r="A275" s="8" t="s">
        <v>15052</v>
      </c>
      <c r="B275" s="1" t="s">
        <v>11175</v>
      </c>
      <c r="C275" s="1" t="s">
        <v>7</v>
      </c>
      <c r="D275" s="1"/>
      <c r="E275" s="1"/>
      <c r="F275" s="9"/>
    </row>
    <row r="276" spans="1:6" x14ac:dyDescent="0.25">
      <c r="A276" s="8" t="s">
        <v>15052</v>
      </c>
      <c r="B276" s="1" t="s">
        <v>11175</v>
      </c>
      <c r="C276" s="1" t="s">
        <v>14892</v>
      </c>
      <c r="D276" s="1"/>
      <c r="E276" s="1"/>
      <c r="F276" s="9"/>
    </row>
    <row r="277" spans="1:6" x14ac:dyDescent="0.25">
      <c r="A277" s="8" t="s">
        <v>15053</v>
      </c>
      <c r="B277" s="1" t="s">
        <v>11288</v>
      </c>
      <c r="C277" s="1" t="s">
        <v>7</v>
      </c>
      <c r="D277" s="1"/>
      <c r="E277" s="1"/>
      <c r="F277" s="9"/>
    </row>
    <row r="278" spans="1:6" x14ac:dyDescent="0.25">
      <c r="A278" s="8" t="s">
        <v>15053</v>
      </c>
      <c r="B278" s="1" t="s">
        <v>11288</v>
      </c>
      <c r="C278" s="1" t="s">
        <v>14892</v>
      </c>
      <c r="D278" s="1"/>
      <c r="E278" s="1"/>
      <c r="F278" s="9"/>
    </row>
    <row r="279" spans="1:6" x14ac:dyDescent="0.25">
      <c r="A279" s="8" t="s">
        <v>15054</v>
      </c>
      <c r="B279" s="1" t="s">
        <v>11394</v>
      </c>
      <c r="C279" s="1" t="s">
        <v>7</v>
      </c>
      <c r="D279" s="1"/>
      <c r="E279" s="1"/>
      <c r="F279" s="9"/>
    </row>
    <row r="280" spans="1:6" x14ac:dyDescent="0.25">
      <c r="A280" s="8" t="s">
        <v>15054</v>
      </c>
      <c r="B280" s="1" t="s">
        <v>11394</v>
      </c>
      <c r="C280" s="1" t="s">
        <v>14892</v>
      </c>
      <c r="D280" s="1"/>
      <c r="E280" s="1"/>
      <c r="F280" s="9"/>
    </row>
    <row r="281" spans="1:6" x14ac:dyDescent="0.25">
      <c r="A281" s="8" t="s">
        <v>15055</v>
      </c>
      <c r="B281" s="1" t="s">
        <v>3474</v>
      </c>
      <c r="C281" s="1" t="s">
        <v>7</v>
      </c>
      <c r="D281" s="1"/>
      <c r="E281" s="1"/>
      <c r="F281" s="9"/>
    </row>
    <row r="282" spans="1:6" x14ac:dyDescent="0.25">
      <c r="A282" s="8" t="s">
        <v>15055</v>
      </c>
      <c r="B282" s="1" t="s">
        <v>3474</v>
      </c>
      <c r="C282" s="1" t="s">
        <v>14892</v>
      </c>
      <c r="D282" s="1"/>
      <c r="E282" s="1"/>
      <c r="F282" s="9"/>
    </row>
    <row r="283" spans="1:6" x14ac:dyDescent="0.25">
      <c r="A283" s="8" t="s">
        <v>15056</v>
      </c>
      <c r="B283" s="1" t="s">
        <v>2021</v>
      </c>
      <c r="C283" s="1" t="s">
        <v>7</v>
      </c>
      <c r="D283" s="1"/>
      <c r="E283" s="1"/>
      <c r="F283" s="9"/>
    </row>
    <row r="284" spans="1:6" x14ac:dyDescent="0.25">
      <c r="A284" s="8" t="s">
        <v>15056</v>
      </c>
      <c r="B284" s="1" t="s">
        <v>2021</v>
      </c>
      <c r="C284" s="1" t="s">
        <v>14892</v>
      </c>
      <c r="D284" s="1"/>
      <c r="E284" s="1"/>
      <c r="F284" s="9"/>
    </row>
    <row r="285" spans="1:6" x14ac:dyDescent="0.25">
      <c r="A285" s="8" t="s">
        <v>15057</v>
      </c>
      <c r="B285" s="1" t="s">
        <v>2468</v>
      </c>
      <c r="C285" s="1" t="s">
        <v>7</v>
      </c>
      <c r="D285" s="1"/>
      <c r="E285" s="1"/>
      <c r="F285" s="9"/>
    </row>
    <row r="286" spans="1:6" x14ac:dyDescent="0.25">
      <c r="A286" s="8" t="s">
        <v>15057</v>
      </c>
      <c r="B286" s="1" t="s">
        <v>2468</v>
      </c>
      <c r="C286" s="1" t="s">
        <v>14892</v>
      </c>
      <c r="D286" s="1"/>
      <c r="E286" s="1"/>
      <c r="F286" s="9"/>
    </row>
    <row r="287" spans="1:6" x14ac:dyDescent="0.25">
      <c r="A287" s="8" t="s">
        <v>15058</v>
      </c>
      <c r="B287" s="1" t="s">
        <v>2480</v>
      </c>
      <c r="C287" s="1" t="s">
        <v>7</v>
      </c>
      <c r="D287" s="1"/>
      <c r="E287" s="1"/>
      <c r="F287" s="9"/>
    </row>
    <row r="288" spans="1:6" x14ac:dyDescent="0.25">
      <c r="A288" s="8" t="s">
        <v>15058</v>
      </c>
      <c r="B288" s="1" t="s">
        <v>2480</v>
      </c>
      <c r="C288" s="1" t="s">
        <v>14892</v>
      </c>
      <c r="D288" s="1"/>
      <c r="E288" s="1"/>
      <c r="F288" s="9"/>
    </row>
    <row r="289" spans="1:6" x14ac:dyDescent="0.25">
      <c r="A289" s="8" t="s">
        <v>15059</v>
      </c>
      <c r="B289" s="1" t="s">
        <v>3981</v>
      </c>
      <c r="C289" s="1" t="s">
        <v>7</v>
      </c>
      <c r="D289" s="1"/>
      <c r="E289" s="1"/>
      <c r="F289" s="9"/>
    </row>
    <row r="290" spans="1:6" x14ac:dyDescent="0.25">
      <c r="A290" s="8" t="s">
        <v>15059</v>
      </c>
      <c r="B290" s="1" t="s">
        <v>3981</v>
      </c>
      <c r="C290" s="1" t="s">
        <v>14892</v>
      </c>
      <c r="D290" s="1"/>
      <c r="E290" s="1"/>
      <c r="F290" s="9"/>
    </row>
    <row r="291" spans="1:6" x14ac:dyDescent="0.25">
      <c r="A291" s="8" t="s">
        <v>15060</v>
      </c>
      <c r="B291" s="1" t="s">
        <v>2946</v>
      </c>
      <c r="C291" s="1" t="s">
        <v>7</v>
      </c>
      <c r="D291" s="1"/>
      <c r="E291" s="1"/>
      <c r="F291" s="9"/>
    </row>
    <row r="292" spans="1:6" x14ac:dyDescent="0.25">
      <c r="A292" s="8" t="s">
        <v>15060</v>
      </c>
      <c r="B292" s="1" t="s">
        <v>2946</v>
      </c>
      <c r="C292" s="1" t="s">
        <v>14892</v>
      </c>
      <c r="D292" s="1"/>
      <c r="E292" s="1"/>
      <c r="F292" s="9"/>
    </row>
    <row r="293" spans="1:6" x14ac:dyDescent="0.25">
      <c r="A293" s="8" t="s">
        <v>15061</v>
      </c>
      <c r="B293" s="1" t="s">
        <v>15062</v>
      </c>
      <c r="C293" s="1" t="s">
        <v>7</v>
      </c>
      <c r="D293" s="1"/>
      <c r="E293" s="1"/>
      <c r="F293" s="9"/>
    </row>
    <row r="294" spans="1:6" x14ac:dyDescent="0.25">
      <c r="A294" s="8" t="s">
        <v>15061</v>
      </c>
      <c r="B294" s="1" t="s">
        <v>15062</v>
      </c>
      <c r="C294" s="1" t="s">
        <v>14892</v>
      </c>
      <c r="D294" s="1"/>
      <c r="E294" s="1"/>
      <c r="F294" s="9"/>
    </row>
    <row r="295" spans="1:6" x14ac:dyDescent="0.25">
      <c r="A295" s="8" t="s">
        <v>15063</v>
      </c>
      <c r="B295" s="1" t="s">
        <v>3692</v>
      </c>
      <c r="C295" s="1" t="s">
        <v>7</v>
      </c>
      <c r="D295" s="1"/>
      <c r="E295" s="1"/>
      <c r="F295" s="9"/>
    </row>
    <row r="296" spans="1:6" x14ac:dyDescent="0.25">
      <c r="A296" s="8" t="s">
        <v>15063</v>
      </c>
      <c r="B296" s="1" t="s">
        <v>3692</v>
      </c>
      <c r="C296" s="1" t="s">
        <v>14892</v>
      </c>
      <c r="D296" s="1"/>
      <c r="E296" s="1"/>
      <c r="F296" s="9"/>
    </row>
    <row r="297" spans="1:6" x14ac:dyDescent="0.25">
      <c r="A297" s="8" t="s">
        <v>15064</v>
      </c>
      <c r="B297" s="1" t="s">
        <v>3934</v>
      </c>
      <c r="C297" s="1" t="s">
        <v>27</v>
      </c>
      <c r="D297" s="1"/>
      <c r="E297" s="1"/>
      <c r="F297" s="9"/>
    </row>
    <row r="298" spans="1:6" x14ac:dyDescent="0.25">
      <c r="A298" s="8" t="s">
        <v>15064</v>
      </c>
      <c r="B298" s="1" t="s">
        <v>3934</v>
      </c>
      <c r="C298" s="1" t="s">
        <v>14892</v>
      </c>
      <c r="D298" s="1"/>
      <c r="E298" s="1"/>
      <c r="F298" s="9"/>
    </row>
    <row r="299" spans="1:6" x14ac:dyDescent="0.25">
      <c r="A299" s="8" t="s">
        <v>15065</v>
      </c>
      <c r="B299" s="1" t="s">
        <v>14661</v>
      </c>
      <c r="C299" s="1" t="s">
        <v>7</v>
      </c>
      <c r="D299" s="1"/>
      <c r="E299" s="1"/>
      <c r="F299" s="9"/>
    </row>
    <row r="300" spans="1:6" x14ac:dyDescent="0.25">
      <c r="A300" s="8" t="s">
        <v>15065</v>
      </c>
      <c r="B300" s="1" t="s">
        <v>14661</v>
      </c>
      <c r="C300" s="1" t="s">
        <v>14892</v>
      </c>
      <c r="D300" s="1"/>
      <c r="E300" s="1"/>
      <c r="F300" s="9"/>
    </row>
    <row r="301" spans="1:6" x14ac:dyDescent="0.25">
      <c r="A301" s="8" t="s">
        <v>15066</v>
      </c>
      <c r="B301" s="1" t="s">
        <v>4898</v>
      </c>
      <c r="C301" s="1" t="s">
        <v>7</v>
      </c>
      <c r="D301" s="1"/>
      <c r="E301" s="1"/>
      <c r="F301" s="9"/>
    </row>
    <row r="302" spans="1:6" x14ac:dyDescent="0.25">
      <c r="A302" s="8" t="s">
        <v>15066</v>
      </c>
      <c r="B302" s="1" t="s">
        <v>4898</v>
      </c>
      <c r="C302" s="1" t="s">
        <v>14892</v>
      </c>
      <c r="D302" s="1"/>
      <c r="E302" s="1"/>
      <c r="F302" s="9"/>
    </row>
    <row r="303" spans="1:6" x14ac:dyDescent="0.25">
      <c r="A303" s="8" t="s">
        <v>15067</v>
      </c>
      <c r="B303" s="1" t="s">
        <v>5007</v>
      </c>
      <c r="C303" s="1" t="s">
        <v>7</v>
      </c>
      <c r="D303" s="1"/>
      <c r="E303" s="1"/>
      <c r="F303" s="9"/>
    </row>
    <row r="304" spans="1:6" x14ac:dyDescent="0.25">
      <c r="A304" s="8" t="s">
        <v>15067</v>
      </c>
      <c r="B304" s="1" t="s">
        <v>5007</v>
      </c>
      <c r="C304" s="1" t="s">
        <v>14892</v>
      </c>
      <c r="D304" s="1"/>
      <c r="E304" s="1"/>
      <c r="F304" s="9"/>
    </row>
    <row r="305" spans="1:6" x14ac:dyDescent="0.25">
      <c r="A305" s="8" t="s">
        <v>15068</v>
      </c>
      <c r="B305" s="1" t="s">
        <v>5417</v>
      </c>
      <c r="C305" s="1" t="s">
        <v>7</v>
      </c>
      <c r="D305" s="1"/>
      <c r="E305" s="1"/>
      <c r="F305" s="9"/>
    </row>
    <row r="306" spans="1:6" x14ac:dyDescent="0.25">
      <c r="A306" s="8" t="s">
        <v>15068</v>
      </c>
      <c r="B306" s="1" t="s">
        <v>5417</v>
      </c>
      <c r="C306" s="1" t="s">
        <v>14892</v>
      </c>
      <c r="D306" s="1"/>
      <c r="E306" s="1"/>
      <c r="F306" s="9"/>
    </row>
    <row r="307" spans="1:6" x14ac:dyDescent="0.25">
      <c r="A307" s="8" t="s">
        <v>15069</v>
      </c>
      <c r="B307" s="1" t="s">
        <v>5649</v>
      </c>
      <c r="C307" s="1" t="s">
        <v>7</v>
      </c>
      <c r="D307" s="1"/>
      <c r="E307" s="1"/>
      <c r="F307" s="9"/>
    </row>
    <row r="308" spans="1:6" x14ac:dyDescent="0.25">
      <c r="A308" s="8" t="s">
        <v>15069</v>
      </c>
      <c r="B308" s="1" t="s">
        <v>5649</v>
      </c>
      <c r="C308" s="1" t="s">
        <v>14892</v>
      </c>
      <c r="D308" s="1"/>
      <c r="E308" s="1"/>
      <c r="F308" s="9"/>
    </row>
    <row r="309" spans="1:6" x14ac:dyDescent="0.25">
      <c r="A309" s="8" t="s">
        <v>15070</v>
      </c>
      <c r="B309" s="1" t="s">
        <v>6232</v>
      </c>
      <c r="C309" s="1" t="s">
        <v>7</v>
      </c>
      <c r="D309" s="1"/>
      <c r="E309" s="1"/>
      <c r="F309" s="9"/>
    </row>
    <row r="310" spans="1:6" x14ac:dyDescent="0.25">
      <c r="A310" s="8" t="s">
        <v>15070</v>
      </c>
      <c r="B310" s="1" t="s">
        <v>6232</v>
      </c>
      <c r="C310" s="1" t="s">
        <v>14892</v>
      </c>
      <c r="D310" s="1"/>
      <c r="E310" s="1"/>
      <c r="F310" s="9"/>
    </row>
    <row r="311" spans="1:6" x14ac:dyDescent="0.25">
      <c r="A311" s="8" t="s">
        <v>15071</v>
      </c>
      <c r="B311" s="1" t="s">
        <v>6240</v>
      </c>
      <c r="C311" s="1" t="s">
        <v>7</v>
      </c>
      <c r="D311" s="1"/>
      <c r="E311" s="1"/>
      <c r="F311" s="9"/>
    </row>
    <row r="312" spans="1:6" x14ac:dyDescent="0.25">
      <c r="A312" s="8" t="s">
        <v>15071</v>
      </c>
      <c r="B312" s="1" t="s">
        <v>6240</v>
      </c>
      <c r="C312" s="1" t="s">
        <v>14892</v>
      </c>
      <c r="D312" s="1"/>
      <c r="E312" s="1"/>
      <c r="F312" s="9"/>
    </row>
    <row r="313" spans="1:6" x14ac:dyDescent="0.25">
      <c r="A313" s="8" t="s">
        <v>15072</v>
      </c>
      <c r="B313" s="1" t="s">
        <v>15073</v>
      </c>
      <c r="C313" s="1" t="s">
        <v>7</v>
      </c>
      <c r="D313" s="1"/>
      <c r="E313" s="1"/>
      <c r="F313" s="9"/>
    </row>
    <row r="314" spans="1:6" x14ac:dyDescent="0.25">
      <c r="A314" s="8" t="s">
        <v>15072</v>
      </c>
      <c r="B314" s="1" t="s">
        <v>15073</v>
      </c>
      <c r="C314" s="1" t="s">
        <v>14892</v>
      </c>
      <c r="D314" s="1"/>
      <c r="E314" s="1"/>
      <c r="F314" s="9"/>
    </row>
    <row r="315" spans="1:6" x14ac:dyDescent="0.25">
      <c r="A315" s="8" t="s">
        <v>15074</v>
      </c>
      <c r="B315" s="1" t="s">
        <v>6662</v>
      </c>
      <c r="C315" s="1" t="s">
        <v>7</v>
      </c>
      <c r="D315" s="1"/>
      <c r="E315" s="1"/>
      <c r="F315" s="9"/>
    </row>
    <row r="316" spans="1:6" x14ac:dyDescent="0.25">
      <c r="A316" s="8" t="s">
        <v>15074</v>
      </c>
      <c r="B316" s="1" t="s">
        <v>6662</v>
      </c>
      <c r="C316" s="1" t="s">
        <v>14892</v>
      </c>
      <c r="D316" s="1"/>
      <c r="E316" s="1"/>
      <c r="F316" s="9"/>
    </row>
    <row r="317" spans="1:6" x14ac:dyDescent="0.25">
      <c r="A317" s="8" t="s">
        <v>15075</v>
      </c>
      <c r="B317" s="1" t="s">
        <v>6668</v>
      </c>
      <c r="C317" s="1" t="s">
        <v>27</v>
      </c>
      <c r="D317" s="1"/>
      <c r="E317" s="1"/>
      <c r="F317" s="9"/>
    </row>
    <row r="318" spans="1:6" x14ac:dyDescent="0.25">
      <c r="A318" s="8" t="s">
        <v>15075</v>
      </c>
      <c r="B318" s="1" t="s">
        <v>6668</v>
      </c>
      <c r="C318" s="1" t="s">
        <v>14892</v>
      </c>
      <c r="D318" s="1"/>
      <c r="E318" s="1"/>
      <c r="F318" s="9"/>
    </row>
    <row r="319" spans="1:6" x14ac:dyDescent="0.25">
      <c r="A319" s="8" t="s">
        <v>15076</v>
      </c>
      <c r="B319" s="1" t="s">
        <v>6864</v>
      </c>
      <c r="C319" s="1" t="s">
        <v>7</v>
      </c>
      <c r="D319" s="1"/>
      <c r="E319" s="1"/>
      <c r="F319" s="9"/>
    </row>
    <row r="320" spans="1:6" x14ac:dyDescent="0.25">
      <c r="A320" s="8" t="s">
        <v>15076</v>
      </c>
      <c r="B320" s="1" t="s">
        <v>6864</v>
      </c>
      <c r="C320" s="1" t="s">
        <v>14892</v>
      </c>
      <c r="D320" s="1"/>
      <c r="E320" s="1"/>
      <c r="F320" s="9"/>
    </row>
    <row r="321" spans="1:6" x14ac:dyDescent="0.25">
      <c r="A321" s="8" t="s">
        <v>15077</v>
      </c>
      <c r="B321" s="1" t="s">
        <v>7071</v>
      </c>
      <c r="C321" s="1" t="s">
        <v>7</v>
      </c>
      <c r="D321" s="1"/>
      <c r="E321" s="1"/>
      <c r="F321" s="9"/>
    </row>
    <row r="322" spans="1:6" x14ac:dyDescent="0.25">
      <c r="A322" s="8" t="s">
        <v>15077</v>
      </c>
      <c r="B322" s="1" t="s">
        <v>7071</v>
      </c>
      <c r="C322" s="1" t="s">
        <v>14892</v>
      </c>
      <c r="D322" s="1"/>
      <c r="E322" s="1"/>
      <c r="F322" s="9"/>
    </row>
    <row r="323" spans="1:6" x14ac:dyDescent="0.25">
      <c r="A323" s="8" t="s">
        <v>15078</v>
      </c>
      <c r="B323" s="1" t="s">
        <v>15079</v>
      </c>
      <c r="C323" s="1" t="s">
        <v>7</v>
      </c>
      <c r="D323" s="1"/>
      <c r="E323" s="1"/>
      <c r="F323" s="9"/>
    </row>
    <row r="324" spans="1:6" x14ac:dyDescent="0.25">
      <c r="A324" s="8" t="s">
        <v>15078</v>
      </c>
      <c r="B324" s="1" t="s">
        <v>15079</v>
      </c>
      <c r="C324" s="1" t="s">
        <v>14892</v>
      </c>
      <c r="D324" s="1"/>
      <c r="E324" s="1"/>
      <c r="F324" s="9"/>
    </row>
    <row r="325" spans="1:6" x14ac:dyDescent="0.25">
      <c r="A325" s="8" t="s">
        <v>15080</v>
      </c>
      <c r="B325" s="1" t="s">
        <v>7650</v>
      </c>
      <c r="C325" s="1" t="s">
        <v>7</v>
      </c>
      <c r="D325" s="1"/>
      <c r="E325" s="1"/>
      <c r="F325" s="9"/>
    </row>
    <row r="326" spans="1:6" x14ac:dyDescent="0.25">
      <c r="A326" s="8" t="s">
        <v>15080</v>
      </c>
      <c r="B326" s="1" t="s">
        <v>7650</v>
      </c>
      <c r="C326" s="1" t="s">
        <v>14892</v>
      </c>
      <c r="D326" s="1"/>
      <c r="E326" s="1"/>
      <c r="F326" s="9"/>
    </row>
    <row r="327" spans="1:6" x14ac:dyDescent="0.25">
      <c r="A327" s="8" t="s">
        <v>15081</v>
      </c>
      <c r="B327" s="1" t="s">
        <v>7672</v>
      </c>
      <c r="C327" s="1" t="s">
        <v>27</v>
      </c>
      <c r="D327" s="1"/>
      <c r="E327" s="1"/>
      <c r="F327" s="9"/>
    </row>
    <row r="328" spans="1:6" x14ac:dyDescent="0.25">
      <c r="A328" s="8" t="s">
        <v>15081</v>
      </c>
      <c r="B328" s="1" t="s">
        <v>7672</v>
      </c>
      <c r="C328" s="1" t="s">
        <v>14892</v>
      </c>
      <c r="D328" s="1"/>
      <c r="E328" s="1"/>
      <c r="F328" s="9"/>
    </row>
    <row r="329" spans="1:6" x14ac:dyDescent="0.25">
      <c r="A329" s="8" t="s">
        <v>15082</v>
      </c>
      <c r="B329" s="1" t="s">
        <v>7853</v>
      </c>
      <c r="C329" s="1" t="s">
        <v>27</v>
      </c>
      <c r="D329" s="1"/>
      <c r="E329" s="1"/>
      <c r="F329" s="9"/>
    </row>
    <row r="330" spans="1:6" x14ac:dyDescent="0.25">
      <c r="A330" s="8" t="s">
        <v>15082</v>
      </c>
      <c r="B330" s="1" t="s">
        <v>7853</v>
      </c>
      <c r="C330" s="1" t="s">
        <v>14892</v>
      </c>
      <c r="D330" s="1"/>
      <c r="E330" s="1"/>
      <c r="F330" s="9"/>
    </row>
    <row r="331" spans="1:6" x14ac:dyDescent="0.25">
      <c r="A331" s="8" t="s">
        <v>15083</v>
      </c>
      <c r="B331" s="1" t="s">
        <v>15084</v>
      </c>
      <c r="C331" s="1" t="s">
        <v>7</v>
      </c>
      <c r="D331" s="1"/>
      <c r="E331" s="1"/>
      <c r="F331" s="9"/>
    </row>
    <row r="332" spans="1:6" x14ac:dyDescent="0.25">
      <c r="A332" s="8" t="s">
        <v>15083</v>
      </c>
      <c r="B332" s="1" t="s">
        <v>15084</v>
      </c>
      <c r="C332" s="1" t="s">
        <v>14892</v>
      </c>
      <c r="D332" s="1"/>
      <c r="E332" s="1"/>
      <c r="F332" s="9"/>
    </row>
    <row r="333" spans="1:6" x14ac:dyDescent="0.25">
      <c r="A333" s="8" t="s">
        <v>15085</v>
      </c>
      <c r="B333" s="1" t="s">
        <v>8494</v>
      </c>
      <c r="C333" s="1" t="s">
        <v>7</v>
      </c>
      <c r="D333" s="1"/>
      <c r="E333" s="1"/>
      <c r="F333" s="9"/>
    </row>
    <row r="334" spans="1:6" x14ac:dyDescent="0.25">
      <c r="A334" s="8" t="s">
        <v>15085</v>
      </c>
      <c r="B334" s="1" t="s">
        <v>8494</v>
      </c>
      <c r="C334" s="1" t="s">
        <v>14892</v>
      </c>
      <c r="D334" s="1"/>
      <c r="E334" s="1"/>
      <c r="F334" s="9"/>
    </row>
    <row r="335" spans="1:6" x14ac:dyDescent="0.25">
      <c r="A335" s="8" t="s">
        <v>15086</v>
      </c>
      <c r="B335" s="1" t="s">
        <v>15087</v>
      </c>
      <c r="C335" s="1" t="s">
        <v>7</v>
      </c>
      <c r="D335" s="1"/>
      <c r="E335" s="1"/>
      <c r="F335" s="9"/>
    </row>
    <row r="336" spans="1:6" x14ac:dyDescent="0.25">
      <c r="A336" s="8" t="s">
        <v>15086</v>
      </c>
      <c r="B336" s="1" t="s">
        <v>15087</v>
      </c>
      <c r="C336" s="1" t="s">
        <v>14892</v>
      </c>
      <c r="D336" s="1"/>
      <c r="E336" s="1"/>
      <c r="F336" s="9"/>
    </row>
    <row r="337" spans="1:6" x14ac:dyDescent="0.25">
      <c r="A337" s="8" t="s">
        <v>15088</v>
      </c>
      <c r="B337" s="1" t="s">
        <v>15089</v>
      </c>
      <c r="C337" s="1" t="s">
        <v>7</v>
      </c>
      <c r="D337" s="1"/>
      <c r="E337" s="1"/>
      <c r="F337" s="9"/>
    </row>
    <row r="338" spans="1:6" x14ac:dyDescent="0.25">
      <c r="A338" s="8" t="s">
        <v>15088</v>
      </c>
      <c r="B338" s="1" t="s">
        <v>15089</v>
      </c>
      <c r="C338" s="1" t="s">
        <v>14892</v>
      </c>
      <c r="D338" s="1"/>
      <c r="E338" s="1"/>
      <c r="F338" s="9"/>
    </row>
    <row r="339" spans="1:6" x14ac:dyDescent="0.25">
      <c r="A339" s="8" t="s">
        <v>15090</v>
      </c>
      <c r="B339" s="1" t="s">
        <v>785</v>
      </c>
      <c r="C339" s="1" t="s">
        <v>7</v>
      </c>
      <c r="D339" s="1"/>
      <c r="E339" s="1"/>
      <c r="F339" s="9"/>
    </row>
    <row r="340" spans="1:6" x14ac:dyDescent="0.25">
      <c r="A340" s="8" t="s">
        <v>15090</v>
      </c>
      <c r="B340" s="1" t="s">
        <v>785</v>
      </c>
      <c r="C340" s="1" t="s">
        <v>14892</v>
      </c>
      <c r="D340" s="1"/>
      <c r="E340" s="1"/>
      <c r="F340" s="9"/>
    </row>
    <row r="341" spans="1:6" x14ac:dyDescent="0.25">
      <c r="A341" s="8" t="s">
        <v>15091</v>
      </c>
      <c r="B341" s="1" t="s">
        <v>793</v>
      </c>
      <c r="C341" s="1" t="s">
        <v>7</v>
      </c>
      <c r="D341" s="1"/>
      <c r="E341" s="1"/>
      <c r="F341" s="9"/>
    </row>
    <row r="342" spans="1:6" x14ac:dyDescent="0.25">
      <c r="A342" s="8" t="s">
        <v>15091</v>
      </c>
      <c r="B342" s="1" t="s">
        <v>793</v>
      </c>
      <c r="C342" s="1" t="s">
        <v>14892</v>
      </c>
      <c r="D342" s="1"/>
      <c r="E342" s="1"/>
      <c r="F342" s="9"/>
    </row>
    <row r="343" spans="1:6" x14ac:dyDescent="0.25">
      <c r="A343" s="8" t="s">
        <v>15092</v>
      </c>
      <c r="B343" s="1" t="s">
        <v>14875</v>
      </c>
      <c r="C343" s="1" t="s">
        <v>7</v>
      </c>
      <c r="D343" s="1"/>
      <c r="E343" s="1"/>
      <c r="F343" s="9"/>
    </row>
    <row r="344" spans="1:6" x14ac:dyDescent="0.25">
      <c r="A344" s="8" t="s">
        <v>15092</v>
      </c>
      <c r="B344" s="1" t="s">
        <v>14875</v>
      </c>
      <c r="C344" s="1" t="s">
        <v>14892</v>
      </c>
      <c r="D344" s="1"/>
      <c r="E344" s="1"/>
      <c r="F344" s="9"/>
    </row>
    <row r="345" spans="1:6" x14ac:dyDescent="0.25">
      <c r="A345" s="8" t="s">
        <v>15093</v>
      </c>
      <c r="B345" s="1" t="s">
        <v>1001</v>
      </c>
      <c r="C345" s="1" t="s">
        <v>7</v>
      </c>
      <c r="D345" s="1"/>
      <c r="E345" s="1"/>
      <c r="F345" s="9"/>
    </row>
    <row r="346" spans="1:6" x14ac:dyDescent="0.25">
      <c r="A346" s="8" t="s">
        <v>15093</v>
      </c>
      <c r="B346" s="1" t="s">
        <v>1001</v>
      </c>
      <c r="C346" s="1" t="s">
        <v>14892</v>
      </c>
      <c r="D346" s="1"/>
      <c r="E346" s="1"/>
      <c r="F346" s="9"/>
    </row>
    <row r="347" spans="1:6" x14ac:dyDescent="0.25">
      <c r="A347" s="8" t="s">
        <v>15094</v>
      </c>
      <c r="B347" s="1" t="s">
        <v>11943</v>
      </c>
      <c r="C347" s="1" t="s">
        <v>27</v>
      </c>
      <c r="D347" s="1"/>
      <c r="E347" s="1"/>
      <c r="F347" s="9"/>
    </row>
    <row r="348" spans="1:6" x14ac:dyDescent="0.25">
      <c r="A348" s="8" t="s">
        <v>15094</v>
      </c>
      <c r="B348" s="1" t="s">
        <v>11943</v>
      </c>
      <c r="C348" s="1" t="s">
        <v>14892</v>
      </c>
      <c r="D348" s="1"/>
      <c r="E348" s="1"/>
      <c r="F348" s="9"/>
    </row>
    <row r="349" spans="1:6" x14ac:dyDescent="0.25">
      <c r="A349" s="8" t="s">
        <v>15095</v>
      </c>
      <c r="B349" s="1" t="s">
        <v>11224</v>
      </c>
      <c r="C349" s="1" t="s">
        <v>7</v>
      </c>
      <c r="D349" s="1"/>
      <c r="E349" s="1"/>
      <c r="F349" s="9"/>
    </row>
    <row r="350" spans="1:6" x14ac:dyDescent="0.25">
      <c r="A350" s="8" t="s">
        <v>15095</v>
      </c>
      <c r="B350" s="1" t="s">
        <v>11224</v>
      </c>
      <c r="C350" s="1" t="s">
        <v>14892</v>
      </c>
      <c r="D350" s="1"/>
      <c r="E350" s="1"/>
      <c r="F350" s="9"/>
    </row>
    <row r="351" spans="1:6" x14ac:dyDescent="0.25">
      <c r="A351" s="8" t="s">
        <v>15096</v>
      </c>
      <c r="B351" s="1" t="s">
        <v>3476</v>
      </c>
      <c r="C351" s="1" t="s">
        <v>7</v>
      </c>
      <c r="D351" s="1"/>
      <c r="E351" s="1"/>
      <c r="F351" s="9"/>
    </row>
    <row r="352" spans="1:6" x14ac:dyDescent="0.25">
      <c r="A352" s="8" t="s">
        <v>15096</v>
      </c>
      <c r="B352" s="1" t="s">
        <v>3476</v>
      </c>
      <c r="C352" s="1" t="s">
        <v>14892</v>
      </c>
      <c r="D352" s="1"/>
      <c r="E352" s="1"/>
      <c r="F352" s="9"/>
    </row>
    <row r="353" spans="1:6" x14ac:dyDescent="0.25">
      <c r="A353" s="8" t="s">
        <v>15097</v>
      </c>
      <c r="B353" s="1" t="s">
        <v>2271</v>
      </c>
      <c r="C353" s="1" t="s">
        <v>7</v>
      </c>
      <c r="D353" s="1"/>
      <c r="E353" s="1"/>
      <c r="F353" s="9"/>
    </row>
    <row r="354" spans="1:6" x14ac:dyDescent="0.25">
      <c r="A354" s="8" t="s">
        <v>15097</v>
      </c>
      <c r="B354" s="1" t="s">
        <v>2271</v>
      </c>
      <c r="C354" s="1" t="s">
        <v>14892</v>
      </c>
      <c r="D354" s="1"/>
      <c r="E354" s="1"/>
      <c r="F354" s="9"/>
    </row>
    <row r="355" spans="1:6" x14ac:dyDescent="0.25">
      <c r="A355" s="8" t="s">
        <v>15098</v>
      </c>
      <c r="B355" s="1" t="s">
        <v>2373</v>
      </c>
      <c r="C355" s="1" t="s">
        <v>7</v>
      </c>
      <c r="D355" s="1"/>
      <c r="E355" s="1"/>
      <c r="F355" s="9"/>
    </row>
    <row r="356" spans="1:6" x14ac:dyDescent="0.25">
      <c r="A356" s="8" t="s">
        <v>15098</v>
      </c>
      <c r="B356" s="1" t="s">
        <v>2373</v>
      </c>
      <c r="C356" s="1" t="s">
        <v>14892</v>
      </c>
      <c r="D356" s="1"/>
      <c r="E356" s="1"/>
      <c r="F356" s="9"/>
    </row>
    <row r="357" spans="1:6" x14ac:dyDescent="0.25">
      <c r="A357" s="8" t="s">
        <v>15099</v>
      </c>
      <c r="B357" s="1" t="s">
        <v>13203</v>
      </c>
      <c r="C357" s="1" t="s">
        <v>7</v>
      </c>
      <c r="D357" s="1"/>
      <c r="E357" s="1"/>
      <c r="F357" s="9"/>
    </row>
    <row r="358" spans="1:6" x14ac:dyDescent="0.25">
      <c r="A358" s="8" t="s">
        <v>15099</v>
      </c>
      <c r="B358" s="1" t="s">
        <v>13203</v>
      </c>
      <c r="C358" s="1" t="s">
        <v>14892</v>
      </c>
      <c r="D358" s="1"/>
      <c r="E358" s="1"/>
      <c r="F358" s="9"/>
    </row>
    <row r="359" spans="1:6" x14ac:dyDescent="0.25">
      <c r="A359" s="8" t="s">
        <v>15100</v>
      </c>
      <c r="B359" s="1" t="s">
        <v>2502</v>
      </c>
      <c r="C359" s="1" t="s">
        <v>7</v>
      </c>
      <c r="D359" s="1"/>
      <c r="E359" s="1"/>
      <c r="F359" s="9"/>
    </row>
    <row r="360" spans="1:6" x14ac:dyDescent="0.25">
      <c r="A360" s="8" t="s">
        <v>15100</v>
      </c>
      <c r="B360" s="1" t="s">
        <v>2502</v>
      </c>
      <c r="C360" s="1" t="s">
        <v>14892</v>
      </c>
      <c r="D360" s="1"/>
      <c r="E360" s="1"/>
      <c r="F360" s="9"/>
    </row>
    <row r="361" spans="1:6" x14ac:dyDescent="0.25">
      <c r="A361" s="8" t="s">
        <v>15101</v>
      </c>
      <c r="B361" s="1" t="s">
        <v>2603</v>
      </c>
      <c r="C361" s="1" t="s">
        <v>7</v>
      </c>
      <c r="D361" s="1"/>
      <c r="E361" s="1"/>
      <c r="F361" s="9"/>
    </row>
    <row r="362" spans="1:6" x14ac:dyDescent="0.25">
      <c r="A362" s="8" t="s">
        <v>15101</v>
      </c>
      <c r="B362" s="1" t="s">
        <v>2603</v>
      </c>
      <c r="C362" s="1" t="s">
        <v>14892</v>
      </c>
      <c r="D362" s="1"/>
      <c r="E362" s="1"/>
      <c r="F362" s="9"/>
    </row>
    <row r="363" spans="1:6" x14ac:dyDescent="0.25">
      <c r="A363" s="8" t="s">
        <v>15102</v>
      </c>
      <c r="B363" s="1" t="s">
        <v>2609</v>
      </c>
      <c r="C363" s="1" t="s">
        <v>7</v>
      </c>
      <c r="D363" s="1"/>
      <c r="E363" s="1"/>
      <c r="F363" s="9"/>
    </row>
    <row r="364" spans="1:6" x14ac:dyDescent="0.25">
      <c r="A364" s="8" t="s">
        <v>15102</v>
      </c>
      <c r="B364" s="1" t="s">
        <v>2609</v>
      </c>
      <c r="C364" s="1" t="s">
        <v>14892</v>
      </c>
      <c r="D364" s="1"/>
      <c r="E364" s="1"/>
      <c r="F364" s="9"/>
    </row>
    <row r="365" spans="1:6" x14ac:dyDescent="0.25">
      <c r="A365" s="8" t="s">
        <v>15103</v>
      </c>
      <c r="B365" s="1" t="s">
        <v>2966</v>
      </c>
      <c r="C365" s="1" t="s">
        <v>7</v>
      </c>
      <c r="D365" s="1"/>
      <c r="E365" s="1"/>
      <c r="F365" s="9"/>
    </row>
    <row r="366" spans="1:6" x14ac:dyDescent="0.25">
      <c r="A366" s="8" t="s">
        <v>15103</v>
      </c>
      <c r="B366" s="1" t="s">
        <v>2966</v>
      </c>
      <c r="C366" s="1" t="s">
        <v>14892</v>
      </c>
      <c r="D366" s="1"/>
      <c r="E366" s="1"/>
      <c r="F366" s="9"/>
    </row>
    <row r="367" spans="1:6" x14ac:dyDescent="0.25">
      <c r="A367" s="8" t="s">
        <v>15104</v>
      </c>
      <c r="B367" s="1" t="s">
        <v>3218</v>
      </c>
      <c r="C367" s="1" t="s">
        <v>7</v>
      </c>
      <c r="D367" s="1"/>
      <c r="E367" s="1"/>
      <c r="F367" s="9"/>
    </row>
    <row r="368" spans="1:6" x14ac:dyDescent="0.25">
      <c r="A368" s="8" t="s">
        <v>15104</v>
      </c>
      <c r="B368" s="1" t="s">
        <v>3218</v>
      </c>
      <c r="C368" s="1" t="s">
        <v>14892</v>
      </c>
      <c r="D368" s="1"/>
      <c r="E368" s="1"/>
      <c r="F368" s="9"/>
    </row>
    <row r="369" spans="1:6" x14ac:dyDescent="0.25">
      <c r="A369" s="8" t="s">
        <v>15105</v>
      </c>
      <c r="B369" s="1" t="s">
        <v>13068</v>
      </c>
      <c r="C369" s="1" t="s">
        <v>7</v>
      </c>
      <c r="D369" s="1"/>
      <c r="E369" s="1"/>
      <c r="F369" s="9"/>
    </row>
    <row r="370" spans="1:6" x14ac:dyDescent="0.25">
      <c r="A370" s="8" t="s">
        <v>15105</v>
      </c>
      <c r="B370" s="1" t="s">
        <v>13068</v>
      </c>
      <c r="C370" s="1" t="s">
        <v>14892</v>
      </c>
      <c r="D370" s="1"/>
      <c r="E370" s="1"/>
      <c r="F370" s="9"/>
    </row>
    <row r="371" spans="1:6" x14ac:dyDescent="0.25">
      <c r="A371" s="8" t="s">
        <v>15106</v>
      </c>
      <c r="B371" s="1" t="s">
        <v>3596</v>
      </c>
      <c r="C371" s="1" t="s">
        <v>7</v>
      </c>
      <c r="D371" s="1"/>
      <c r="E371" s="1"/>
      <c r="F371" s="9"/>
    </row>
    <row r="372" spans="1:6" x14ac:dyDescent="0.25">
      <c r="A372" s="8" t="s">
        <v>15106</v>
      </c>
      <c r="B372" s="1" t="s">
        <v>3596</v>
      </c>
      <c r="C372" s="1" t="s">
        <v>14892</v>
      </c>
      <c r="D372" s="1"/>
      <c r="E372" s="1"/>
      <c r="F372" s="9"/>
    </row>
    <row r="373" spans="1:6" x14ac:dyDescent="0.25">
      <c r="A373" s="8" t="s">
        <v>15107</v>
      </c>
      <c r="B373" s="1" t="s">
        <v>14346</v>
      </c>
      <c r="C373" s="1" t="s">
        <v>7</v>
      </c>
      <c r="D373" s="1"/>
      <c r="E373" s="1"/>
      <c r="F373" s="9"/>
    </row>
    <row r="374" spans="1:6" x14ac:dyDescent="0.25">
      <c r="A374" s="8" t="s">
        <v>15107</v>
      </c>
      <c r="B374" s="1" t="s">
        <v>14346</v>
      </c>
      <c r="C374" s="1" t="s">
        <v>14892</v>
      </c>
      <c r="D374" s="1"/>
      <c r="E374" s="1"/>
      <c r="F374" s="9"/>
    </row>
    <row r="375" spans="1:6" x14ac:dyDescent="0.25">
      <c r="A375" s="8" t="s">
        <v>15108</v>
      </c>
      <c r="B375" s="1" t="s">
        <v>4277</v>
      </c>
      <c r="C375" s="1" t="s">
        <v>7</v>
      </c>
      <c r="D375" s="1"/>
      <c r="E375" s="1"/>
      <c r="F375" s="9"/>
    </row>
    <row r="376" spans="1:6" x14ac:dyDescent="0.25">
      <c r="A376" s="8" t="s">
        <v>15108</v>
      </c>
      <c r="B376" s="1" t="s">
        <v>4277</v>
      </c>
      <c r="C376" s="1" t="s">
        <v>14892</v>
      </c>
      <c r="D376" s="1"/>
      <c r="E376" s="1"/>
      <c r="F376" s="9"/>
    </row>
    <row r="377" spans="1:6" x14ac:dyDescent="0.25">
      <c r="A377" s="8" t="s">
        <v>15109</v>
      </c>
      <c r="B377" s="1" t="s">
        <v>4440</v>
      </c>
      <c r="C377" s="1" t="s">
        <v>7</v>
      </c>
      <c r="D377" s="1"/>
      <c r="E377" s="1"/>
      <c r="F377" s="9"/>
    </row>
    <row r="378" spans="1:6" x14ac:dyDescent="0.25">
      <c r="A378" s="8" t="s">
        <v>15109</v>
      </c>
      <c r="B378" s="1" t="s">
        <v>4440</v>
      </c>
      <c r="C378" s="1" t="s">
        <v>14892</v>
      </c>
      <c r="D378" s="1"/>
      <c r="E378" s="1"/>
      <c r="F378" s="9"/>
    </row>
    <row r="379" spans="1:6" x14ac:dyDescent="0.25">
      <c r="A379" s="8" t="s">
        <v>15110</v>
      </c>
      <c r="B379" s="1" t="s">
        <v>13317</v>
      </c>
      <c r="C379" s="1" t="s">
        <v>7</v>
      </c>
      <c r="D379" s="1"/>
      <c r="E379" s="1"/>
      <c r="F379" s="9"/>
    </row>
    <row r="380" spans="1:6" x14ac:dyDescent="0.25">
      <c r="A380" s="8" t="s">
        <v>15110</v>
      </c>
      <c r="B380" s="1" t="s">
        <v>13317</v>
      </c>
      <c r="C380" s="1" t="s">
        <v>14892</v>
      </c>
      <c r="D380" s="1"/>
      <c r="E380" s="1"/>
      <c r="F380" s="9"/>
    </row>
    <row r="381" spans="1:6" x14ac:dyDescent="0.25">
      <c r="A381" s="8" t="s">
        <v>15111</v>
      </c>
      <c r="B381" s="1" t="s">
        <v>4637</v>
      </c>
      <c r="C381" s="1" t="s">
        <v>7</v>
      </c>
      <c r="D381" s="1"/>
      <c r="E381" s="1"/>
      <c r="F381" s="9"/>
    </row>
    <row r="382" spans="1:6" x14ac:dyDescent="0.25">
      <c r="A382" s="8" t="s">
        <v>15111</v>
      </c>
      <c r="B382" s="1" t="s">
        <v>4637</v>
      </c>
      <c r="C382" s="1" t="s">
        <v>14892</v>
      </c>
      <c r="D382" s="1"/>
      <c r="E382" s="1"/>
      <c r="F382" s="9"/>
    </row>
    <row r="383" spans="1:6" x14ac:dyDescent="0.25">
      <c r="A383" s="8" t="s">
        <v>15112</v>
      </c>
      <c r="B383" s="1" t="s">
        <v>4695</v>
      </c>
      <c r="C383" s="1" t="s">
        <v>7</v>
      </c>
      <c r="D383" s="1"/>
      <c r="E383" s="1"/>
      <c r="F383" s="9"/>
    </row>
    <row r="384" spans="1:6" x14ac:dyDescent="0.25">
      <c r="A384" s="8" t="s">
        <v>15112</v>
      </c>
      <c r="B384" s="1" t="s">
        <v>4695</v>
      </c>
      <c r="C384" s="1" t="s">
        <v>14892</v>
      </c>
      <c r="D384" s="1"/>
      <c r="E384" s="1"/>
      <c r="F384" s="9"/>
    </row>
    <row r="385" spans="1:6" x14ac:dyDescent="0.25">
      <c r="A385" s="8" t="s">
        <v>15113</v>
      </c>
      <c r="B385" s="1" t="s">
        <v>4697</v>
      </c>
      <c r="C385" s="1" t="s">
        <v>7</v>
      </c>
      <c r="D385" s="1"/>
      <c r="E385" s="1"/>
      <c r="F385" s="9"/>
    </row>
    <row r="386" spans="1:6" x14ac:dyDescent="0.25">
      <c r="A386" s="8" t="s">
        <v>15113</v>
      </c>
      <c r="B386" s="1" t="s">
        <v>4697</v>
      </c>
      <c r="C386" s="1" t="s">
        <v>14892</v>
      </c>
      <c r="D386" s="1"/>
      <c r="E386" s="1"/>
      <c r="F386" s="9"/>
    </row>
    <row r="387" spans="1:6" x14ac:dyDescent="0.25">
      <c r="A387" s="8" t="s">
        <v>15114</v>
      </c>
      <c r="B387" s="1" t="s">
        <v>15115</v>
      </c>
      <c r="C387" s="1" t="s">
        <v>7</v>
      </c>
      <c r="D387" s="1"/>
      <c r="E387" s="1"/>
      <c r="F387" s="9"/>
    </row>
    <row r="388" spans="1:6" x14ac:dyDescent="0.25">
      <c r="A388" s="8" t="s">
        <v>15114</v>
      </c>
      <c r="B388" s="1" t="s">
        <v>15115</v>
      </c>
      <c r="C388" s="1" t="s">
        <v>14892</v>
      </c>
      <c r="D388" s="1"/>
      <c r="E388" s="1"/>
      <c r="F388" s="9"/>
    </row>
    <row r="389" spans="1:6" x14ac:dyDescent="0.25">
      <c r="A389" s="8" t="s">
        <v>15116</v>
      </c>
      <c r="B389" s="1" t="s">
        <v>5051</v>
      </c>
      <c r="C389" s="1" t="s">
        <v>7</v>
      </c>
      <c r="D389" s="1"/>
      <c r="E389" s="1"/>
      <c r="F389" s="9"/>
    </row>
    <row r="390" spans="1:6" x14ac:dyDescent="0.25">
      <c r="A390" s="8" t="s">
        <v>15116</v>
      </c>
      <c r="B390" s="1" t="s">
        <v>5051</v>
      </c>
      <c r="C390" s="1" t="s">
        <v>14892</v>
      </c>
      <c r="D390" s="1"/>
      <c r="E390" s="1"/>
      <c r="F390" s="9"/>
    </row>
    <row r="391" spans="1:6" x14ac:dyDescent="0.25">
      <c r="A391" s="8" t="s">
        <v>15117</v>
      </c>
      <c r="B391" s="1" t="s">
        <v>5077</v>
      </c>
      <c r="C391" s="1" t="s">
        <v>7</v>
      </c>
      <c r="D391" s="1"/>
      <c r="E391" s="1"/>
      <c r="F391" s="9"/>
    </row>
    <row r="392" spans="1:6" x14ac:dyDescent="0.25">
      <c r="A392" s="8" t="s">
        <v>15117</v>
      </c>
      <c r="B392" s="1" t="s">
        <v>5077</v>
      </c>
      <c r="C392" s="1" t="s">
        <v>14892</v>
      </c>
      <c r="D392" s="1"/>
      <c r="E392" s="1"/>
      <c r="F392" s="9"/>
    </row>
    <row r="393" spans="1:6" x14ac:dyDescent="0.25">
      <c r="A393" s="8" t="s">
        <v>15118</v>
      </c>
      <c r="B393" s="1" t="s">
        <v>5113</v>
      </c>
      <c r="C393" s="1" t="s">
        <v>7</v>
      </c>
      <c r="D393" s="1"/>
      <c r="E393" s="1"/>
      <c r="F393" s="9"/>
    </row>
    <row r="394" spans="1:6" x14ac:dyDescent="0.25">
      <c r="A394" s="8" t="s">
        <v>15118</v>
      </c>
      <c r="B394" s="1" t="s">
        <v>5113</v>
      </c>
      <c r="C394" s="1" t="s">
        <v>14892</v>
      </c>
      <c r="D394" s="1"/>
      <c r="E394" s="1"/>
      <c r="F394" s="9"/>
    </row>
    <row r="395" spans="1:6" x14ac:dyDescent="0.25">
      <c r="A395" s="8" t="s">
        <v>15119</v>
      </c>
      <c r="B395" s="1" t="s">
        <v>5254</v>
      </c>
      <c r="C395" s="1" t="s">
        <v>7</v>
      </c>
      <c r="D395" s="1"/>
      <c r="E395" s="1"/>
      <c r="F395" s="9"/>
    </row>
    <row r="396" spans="1:6" x14ac:dyDescent="0.25">
      <c r="A396" s="8" t="s">
        <v>15119</v>
      </c>
      <c r="B396" s="1" t="s">
        <v>5254</v>
      </c>
      <c r="C396" s="1" t="s">
        <v>14892</v>
      </c>
      <c r="D396" s="1"/>
      <c r="E396" s="1"/>
      <c r="F396" s="9"/>
    </row>
    <row r="397" spans="1:6" x14ac:dyDescent="0.25">
      <c r="A397" s="8" t="s">
        <v>15120</v>
      </c>
      <c r="B397" s="1" t="s">
        <v>5302</v>
      </c>
      <c r="C397" s="1" t="s">
        <v>7</v>
      </c>
      <c r="D397" s="1"/>
      <c r="E397" s="1"/>
      <c r="F397" s="9"/>
    </row>
    <row r="398" spans="1:6" x14ac:dyDescent="0.25">
      <c r="A398" s="8" t="s">
        <v>15120</v>
      </c>
      <c r="B398" s="1" t="s">
        <v>5302</v>
      </c>
      <c r="C398" s="1" t="s">
        <v>14892</v>
      </c>
      <c r="D398" s="1"/>
      <c r="E398" s="1"/>
      <c r="F398" s="9"/>
    </row>
    <row r="399" spans="1:6" x14ac:dyDescent="0.25">
      <c r="A399" s="8" t="s">
        <v>15121</v>
      </c>
      <c r="B399" s="1" t="s">
        <v>5457</v>
      </c>
      <c r="C399" s="1" t="s">
        <v>7</v>
      </c>
      <c r="D399" s="1"/>
      <c r="E399" s="1"/>
      <c r="F399" s="9"/>
    </row>
    <row r="400" spans="1:6" x14ac:dyDescent="0.25">
      <c r="A400" s="8" t="s">
        <v>15121</v>
      </c>
      <c r="B400" s="1" t="s">
        <v>5457</v>
      </c>
      <c r="C400" s="1" t="s">
        <v>14892</v>
      </c>
      <c r="D400" s="1"/>
      <c r="E400" s="1"/>
      <c r="F400" s="9"/>
    </row>
    <row r="401" spans="1:6" x14ac:dyDescent="0.25">
      <c r="A401" s="8" t="s">
        <v>15122</v>
      </c>
      <c r="B401" s="1" t="s">
        <v>5653</v>
      </c>
      <c r="C401" s="1" t="s">
        <v>7</v>
      </c>
      <c r="D401" s="1"/>
      <c r="E401" s="1"/>
      <c r="F401" s="9"/>
    </row>
    <row r="402" spans="1:6" x14ac:dyDescent="0.25">
      <c r="A402" s="8" t="s">
        <v>15122</v>
      </c>
      <c r="B402" s="1" t="s">
        <v>5653</v>
      </c>
      <c r="C402" s="1" t="s">
        <v>14892</v>
      </c>
      <c r="D402" s="1"/>
      <c r="E402" s="1"/>
      <c r="F402" s="9"/>
    </row>
    <row r="403" spans="1:6" x14ac:dyDescent="0.25">
      <c r="A403" s="8" t="s">
        <v>15123</v>
      </c>
      <c r="B403" s="1" t="s">
        <v>5856</v>
      </c>
      <c r="C403" s="1" t="s">
        <v>7</v>
      </c>
      <c r="D403" s="1"/>
      <c r="E403" s="1"/>
      <c r="F403" s="9"/>
    </row>
    <row r="404" spans="1:6" x14ac:dyDescent="0.25">
      <c r="A404" s="8" t="s">
        <v>15123</v>
      </c>
      <c r="B404" s="1" t="s">
        <v>5856</v>
      </c>
      <c r="C404" s="1" t="s">
        <v>14892</v>
      </c>
      <c r="D404" s="1"/>
      <c r="E404" s="1"/>
      <c r="F404" s="9"/>
    </row>
    <row r="405" spans="1:6" x14ac:dyDescent="0.25">
      <c r="A405" s="8" t="s">
        <v>15124</v>
      </c>
      <c r="B405" s="1" t="s">
        <v>6469</v>
      </c>
      <c r="C405" s="1" t="s">
        <v>7</v>
      </c>
      <c r="D405" s="1"/>
      <c r="E405" s="1"/>
      <c r="F405" s="9"/>
    </row>
    <row r="406" spans="1:6" x14ac:dyDescent="0.25">
      <c r="A406" s="8" t="s">
        <v>15124</v>
      </c>
      <c r="B406" s="1" t="s">
        <v>6469</v>
      </c>
      <c r="C406" s="1" t="s">
        <v>14892</v>
      </c>
      <c r="D406" s="1"/>
      <c r="E406" s="1"/>
      <c r="F406" s="9"/>
    </row>
    <row r="407" spans="1:6" x14ac:dyDescent="0.25">
      <c r="A407" s="8" t="s">
        <v>15125</v>
      </c>
      <c r="B407" s="1" t="s">
        <v>6483</v>
      </c>
      <c r="C407" s="1" t="s">
        <v>7</v>
      </c>
      <c r="D407" s="1"/>
      <c r="E407" s="1"/>
      <c r="F407" s="9"/>
    </row>
    <row r="408" spans="1:6" x14ac:dyDescent="0.25">
      <c r="A408" s="8" t="s">
        <v>15125</v>
      </c>
      <c r="B408" s="1" t="s">
        <v>6483</v>
      </c>
      <c r="C408" s="1" t="s">
        <v>14892</v>
      </c>
      <c r="D408" s="1"/>
      <c r="E408" s="1"/>
      <c r="F408" s="9"/>
    </row>
    <row r="409" spans="1:6" x14ac:dyDescent="0.25">
      <c r="A409" s="8" t="s">
        <v>15126</v>
      </c>
      <c r="B409" s="1" t="s">
        <v>6730</v>
      </c>
      <c r="C409" s="1" t="s">
        <v>7</v>
      </c>
      <c r="D409" s="1"/>
      <c r="E409" s="1"/>
      <c r="F409" s="9"/>
    </row>
    <row r="410" spans="1:6" x14ac:dyDescent="0.25">
      <c r="A410" s="8" t="s">
        <v>15126</v>
      </c>
      <c r="B410" s="1" t="s">
        <v>6730</v>
      </c>
      <c r="C410" s="1" t="s">
        <v>14892</v>
      </c>
      <c r="D410" s="1"/>
      <c r="E410" s="1"/>
      <c r="F410" s="9"/>
    </row>
    <row r="411" spans="1:6" x14ac:dyDescent="0.25">
      <c r="A411" s="8" t="s">
        <v>15127</v>
      </c>
      <c r="B411" s="1" t="s">
        <v>6888</v>
      </c>
      <c r="C411" s="1" t="s">
        <v>7</v>
      </c>
      <c r="D411" s="1"/>
      <c r="E411" s="1"/>
      <c r="F411" s="9"/>
    </row>
    <row r="412" spans="1:6" x14ac:dyDescent="0.25">
      <c r="A412" s="8" t="s">
        <v>15127</v>
      </c>
      <c r="B412" s="1" t="s">
        <v>6888</v>
      </c>
      <c r="C412" s="1" t="s">
        <v>14892</v>
      </c>
      <c r="D412" s="1"/>
      <c r="E412" s="1"/>
      <c r="F412" s="9"/>
    </row>
    <row r="413" spans="1:6" x14ac:dyDescent="0.25">
      <c r="A413" s="8" t="s">
        <v>15128</v>
      </c>
      <c r="B413" s="1" t="s">
        <v>7091</v>
      </c>
      <c r="C413" s="1" t="s">
        <v>27</v>
      </c>
      <c r="D413" s="1"/>
      <c r="E413" s="1"/>
      <c r="F413" s="9"/>
    </row>
    <row r="414" spans="1:6" x14ac:dyDescent="0.25">
      <c r="A414" s="8" t="s">
        <v>15128</v>
      </c>
      <c r="B414" s="1" t="s">
        <v>7091</v>
      </c>
      <c r="C414" s="1" t="s">
        <v>14892</v>
      </c>
      <c r="D414" s="1"/>
      <c r="E414" s="1"/>
      <c r="F414" s="9"/>
    </row>
    <row r="415" spans="1:6" x14ac:dyDescent="0.25">
      <c r="A415" s="8" t="s">
        <v>15129</v>
      </c>
      <c r="B415" s="1" t="s">
        <v>7107</v>
      </c>
      <c r="C415" s="1" t="s">
        <v>7</v>
      </c>
      <c r="D415" s="1"/>
      <c r="E415" s="1"/>
      <c r="F415" s="9"/>
    </row>
    <row r="416" spans="1:6" x14ac:dyDescent="0.25">
      <c r="A416" s="8" t="s">
        <v>15129</v>
      </c>
      <c r="B416" s="1" t="s">
        <v>7107</v>
      </c>
      <c r="C416" s="1" t="s">
        <v>14892</v>
      </c>
      <c r="D416" s="1"/>
      <c r="E416" s="1"/>
      <c r="F416" s="9"/>
    </row>
    <row r="417" spans="1:6" x14ac:dyDescent="0.25">
      <c r="A417" s="8" t="s">
        <v>15130</v>
      </c>
      <c r="B417" s="1" t="s">
        <v>7109</v>
      </c>
      <c r="C417" s="1" t="s">
        <v>7</v>
      </c>
      <c r="D417" s="1"/>
      <c r="E417" s="1"/>
      <c r="F417" s="9"/>
    </row>
    <row r="418" spans="1:6" x14ac:dyDescent="0.25">
      <c r="A418" s="8" t="s">
        <v>15130</v>
      </c>
      <c r="B418" s="1" t="s">
        <v>7109</v>
      </c>
      <c r="C418" s="1" t="s">
        <v>14892</v>
      </c>
      <c r="D418" s="1"/>
      <c r="E418" s="1"/>
      <c r="F418" s="9"/>
    </row>
    <row r="419" spans="1:6" x14ac:dyDescent="0.25">
      <c r="A419" s="8" t="s">
        <v>15131</v>
      </c>
      <c r="B419" s="1" t="s">
        <v>8297</v>
      </c>
      <c r="C419" s="1" t="s">
        <v>7</v>
      </c>
      <c r="D419" s="1"/>
      <c r="E419" s="1"/>
      <c r="F419" s="9"/>
    </row>
    <row r="420" spans="1:6" x14ac:dyDescent="0.25">
      <c r="A420" s="8" t="s">
        <v>15131</v>
      </c>
      <c r="B420" s="1" t="s">
        <v>8297</v>
      </c>
      <c r="C420" s="1" t="s">
        <v>14892</v>
      </c>
      <c r="D420" s="1"/>
      <c r="E420" s="1"/>
      <c r="F420" s="9"/>
    </row>
    <row r="421" spans="1:6" x14ac:dyDescent="0.25">
      <c r="A421" s="8" t="s">
        <v>15132</v>
      </c>
      <c r="B421" s="1" t="s">
        <v>8520</v>
      </c>
      <c r="C421" s="1" t="s">
        <v>27</v>
      </c>
      <c r="D421" s="1"/>
      <c r="E421" s="1"/>
      <c r="F421" s="9"/>
    </row>
    <row r="422" spans="1:6" x14ac:dyDescent="0.25">
      <c r="A422" s="8" t="s">
        <v>15132</v>
      </c>
      <c r="B422" s="1" t="s">
        <v>8520</v>
      </c>
      <c r="C422" s="1" t="s">
        <v>14892</v>
      </c>
      <c r="D422" s="1"/>
      <c r="E422" s="1"/>
      <c r="F422" s="9"/>
    </row>
    <row r="423" spans="1:6" x14ac:dyDescent="0.25">
      <c r="A423" s="8" t="s">
        <v>15133</v>
      </c>
      <c r="B423" s="1" t="s">
        <v>8709</v>
      </c>
      <c r="C423" s="1" t="s">
        <v>7</v>
      </c>
      <c r="D423" s="1"/>
      <c r="E423" s="1"/>
      <c r="F423" s="9"/>
    </row>
    <row r="424" spans="1:6" x14ac:dyDescent="0.25">
      <c r="A424" s="8" t="s">
        <v>15133</v>
      </c>
      <c r="B424" s="1" t="s">
        <v>8709</v>
      </c>
      <c r="C424" s="1" t="s">
        <v>14892</v>
      </c>
      <c r="D424" s="1"/>
      <c r="E424" s="1"/>
      <c r="F424" s="9"/>
    </row>
    <row r="425" spans="1:6" x14ac:dyDescent="0.25">
      <c r="A425" s="8" t="s">
        <v>15134</v>
      </c>
      <c r="B425" s="1" t="s">
        <v>8725</v>
      </c>
      <c r="C425" s="1" t="s">
        <v>27</v>
      </c>
      <c r="D425" s="1"/>
      <c r="E425" s="1"/>
      <c r="F425" s="9"/>
    </row>
    <row r="426" spans="1:6" x14ac:dyDescent="0.25">
      <c r="A426" s="8" t="s">
        <v>15134</v>
      </c>
      <c r="B426" s="1" t="s">
        <v>8725</v>
      </c>
      <c r="C426" s="1" t="s">
        <v>14892</v>
      </c>
      <c r="D426" s="1"/>
      <c r="E426" s="1"/>
      <c r="F426" s="9"/>
    </row>
    <row r="427" spans="1:6" x14ac:dyDescent="0.25">
      <c r="A427" s="8" t="s">
        <v>15135</v>
      </c>
      <c r="B427" s="1" t="s">
        <v>8729</v>
      </c>
      <c r="C427" s="1" t="s">
        <v>7</v>
      </c>
      <c r="D427" s="1"/>
      <c r="E427" s="1"/>
      <c r="F427" s="9"/>
    </row>
    <row r="428" spans="1:6" ht="15.75" thickBot="1" x14ac:dyDescent="0.3">
      <c r="A428" s="10" t="s">
        <v>15135</v>
      </c>
      <c r="B428" s="11" t="s">
        <v>8729</v>
      </c>
      <c r="C428" s="11" t="s">
        <v>14892</v>
      </c>
      <c r="D428" s="11"/>
      <c r="E428" s="11"/>
      <c r="F428" s="12"/>
    </row>
    <row r="429" spans="1:6" x14ac:dyDescent="0.25">
      <c r="A429" s="13" t="s">
        <v>15136</v>
      </c>
      <c r="B429" s="2" t="s">
        <v>15137</v>
      </c>
      <c r="C429" s="2" t="s">
        <v>7</v>
      </c>
      <c r="D429" s="2" t="s">
        <v>10649</v>
      </c>
      <c r="E429" s="2"/>
      <c r="F429" s="14"/>
    </row>
    <row r="430" spans="1:6" x14ac:dyDescent="0.25">
      <c r="A430" s="8" t="s">
        <v>15138</v>
      </c>
      <c r="B430" s="1" t="s">
        <v>13297</v>
      </c>
      <c r="C430" s="1" t="s">
        <v>14</v>
      </c>
      <c r="D430" s="1" t="s">
        <v>10649</v>
      </c>
      <c r="E430" s="1"/>
      <c r="F430" s="9"/>
    </row>
    <row r="431" spans="1:6" x14ac:dyDescent="0.25">
      <c r="A431" s="8" t="s">
        <v>15139</v>
      </c>
      <c r="B431" s="1" t="s">
        <v>246</v>
      </c>
      <c r="C431" s="1" t="s">
        <v>7</v>
      </c>
      <c r="D431" s="1" t="s">
        <v>10649</v>
      </c>
      <c r="E431" s="1"/>
      <c r="F431" s="9"/>
    </row>
    <row r="432" spans="1:6" x14ac:dyDescent="0.25">
      <c r="A432" s="8" t="s">
        <v>15140</v>
      </c>
      <c r="B432" s="1" t="s">
        <v>264</v>
      </c>
      <c r="C432" s="1" t="s">
        <v>14</v>
      </c>
      <c r="D432" s="1" t="s">
        <v>10649</v>
      </c>
      <c r="E432" s="1"/>
      <c r="F432" s="9"/>
    </row>
    <row r="433" spans="1:6" x14ac:dyDescent="0.25">
      <c r="A433" s="8" t="s">
        <v>15141</v>
      </c>
      <c r="B433" s="1" t="s">
        <v>11816</v>
      </c>
      <c r="C433" s="1" t="s">
        <v>7</v>
      </c>
      <c r="D433" s="1" t="s">
        <v>10649</v>
      </c>
      <c r="E433" s="1"/>
      <c r="F433" s="9"/>
    </row>
    <row r="434" spans="1:6" x14ac:dyDescent="0.25">
      <c r="A434" s="8" t="s">
        <v>15142</v>
      </c>
      <c r="B434" s="1" t="s">
        <v>11155</v>
      </c>
      <c r="C434" s="1" t="s">
        <v>14</v>
      </c>
      <c r="D434" s="1" t="s">
        <v>10649</v>
      </c>
      <c r="E434" s="1"/>
      <c r="F434" s="9"/>
    </row>
    <row r="435" spans="1:6" x14ac:dyDescent="0.25">
      <c r="A435" s="8" t="s">
        <v>15143</v>
      </c>
      <c r="B435" s="1" t="s">
        <v>11157</v>
      </c>
      <c r="C435" s="1" t="s">
        <v>7</v>
      </c>
      <c r="D435" s="1" t="s">
        <v>10649</v>
      </c>
      <c r="E435" s="1"/>
      <c r="F435" s="9"/>
    </row>
    <row r="436" spans="1:6" x14ac:dyDescent="0.25">
      <c r="A436" s="8" t="s">
        <v>15144</v>
      </c>
      <c r="B436" s="1" t="s">
        <v>1975</v>
      </c>
      <c r="C436" s="1" t="s">
        <v>7</v>
      </c>
      <c r="D436" s="1" t="s">
        <v>10649</v>
      </c>
      <c r="E436" s="1"/>
      <c r="F436" s="9"/>
    </row>
    <row r="437" spans="1:6" x14ac:dyDescent="0.25">
      <c r="A437" s="8" t="s">
        <v>15145</v>
      </c>
      <c r="B437" s="1" t="s">
        <v>2191</v>
      </c>
      <c r="C437" s="1" t="s">
        <v>7</v>
      </c>
      <c r="D437" s="1" t="s">
        <v>10649</v>
      </c>
      <c r="E437" s="1"/>
      <c r="F437" s="9"/>
    </row>
    <row r="438" spans="1:6" x14ac:dyDescent="0.25">
      <c r="A438" s="8" t="s">
        <v>15146</v>
      </c>
      <c r="B438" s="1" t="s">
        <v>2387</v>
      </c>
      <c r="C438" s="1" t="s">
        <v>7</v>
      </c>
      <c r="D438" s="1" t="s">
        <v>10649</v>
      </c>
      <c r="E438" s="1"/>
      <c r="F438" s="9"/>
    </row>
    <row r="439" spans="1:6" x14ac:dyDescent="0.25">
      <c r="A439" s="8" t="s">
        <v>15147</v>
      </c>
      <c r="B439" s="1" t="s">
        <v>2428</v>
      </c>
      <c r="C439" s="1" t="s">
        <v>14</v>
      </c>
      <c r="D439" s="1" t="s">
        <v>10649</v>
      </c>
      <c r="E439" s="1"/>
      <c r="F439" s="9"/>
    </row>
    <row r="440" spans="1:6" x14ac:dyDescent="0.25">
      <c r="A440" s="8" t="s">
        <v>15148</v>
      </c>
      <c r="B440" s="1" t="s">
        <v>11577</v>
      </c>
      <c r="C440" s="1" t="s">
        <v>7</v>
      </c>
      <c r="D440" s="1" t="s">
        <v>10649</v>
      </c>
      <c r="E440" s="1"/>
      <c r="F440" s="9"/>
    </row>
    <row r="441" spans="1:6" x14ac:dyDescent="0.25">
      <c r="A441" s="8" t="s">
        <v>15149</v>
      </c>
      <c r="B441" s="1" t="s">
        <v>2892</v>
      </c>
      <c r="C441" s="1" t="s">
        <v>14</v>
      </c>
      <c r="D441" s="1" t="s">
        <v>10649</v>
      </c>
      <c r="E441" s="1"/>
      <c r="F441" s="9"/>
    </row>
    <row r="442" spans="1:6" x14ac:dyDescent="0.25">
      <c r="A442" s="8" t="s">
        <v>15150</v>
      </c>
      <c r="B442" s="1" t="s">
        <v>2912</v>
      </c>
      <c r="C442" s="1" t="s">
        <v>14</v>
      </c>
      <c r="D442" s="1" t="s">
        <v>10649</v>
      </c>
      <c r="E442" s="1"/>
      <c r="F442" s="9"/>
    </row>
    <row r="443" spans="1:6" x14ac:dyDescent="0.25">
      <c r="A443" s="8" t="s">
        <v>15151</v>
      </c>
      <c r="B443" s="1" t="s">
        <v>3372</v>
      </c>
      <c r="C443" s="1" t="s">
        <v>14</v>
      </c>
      <c r="D443" s="1" t="s">
        <v>10649</v>
      </c>
      <c r="E443" s="1"/>
      <c r="F443" s="9"/>
    </row>
    <row r="444" spans="1:6" x14ac:dyDescent="0.25">
      <c r="A444" s="8" t="s">
        <v>15152</v>
      </c>
      <c r="B444" s="1" t="s">
        <v>3490</v>
      </c>
      <c r="C444" s="1" t="s">
        <v>14</v>
      </c>
      <c r="D444" s="1" t="s">
        <v>10649</v>
      </c>
      <c r="E444" s="1"/>
      <c r="F444" s="9"/>
    </row>
    <row r="445" spans="1:6" x14ac:dyDescent="0.25">
      <c r="A445" s="8" t="s">
        <v>15153</v>
      </c>
      <c r="B445" s="1" t="s">
        <v>3492</v>
      </c>
      <c r="C445" s="1" t="s">
        <v>14</v>
      </c>
      <c r="D445" s="1" t="s">
        <v>10649</v>
      </c>
      <c r="E445" s="1"/>
      <c r="F445" s="9"/>
    </row>
    <row r="446" spans="1:6" x14ac:dyDescent="0.25">
      <c r="A446" s="8" t="s">
        <v>15154</v>
      </c>
      <c r="B446" s="1" t="s">
        <v>3510</v>
      </c>
      <c r="C446" s="1" t="s">
        <v>7</v>
      </c>
      <c r="D446" s="1" t="s">
        <v>10649</v>
      </c>
      <c r="E446" s="1"/>
      <c r="F446" s="9"/>
    </row>
    <row r="447" spans="1:6" x14ac:dyDescent="0.25">
      <c r="A447" s="8" t="s">
        <v>15155</v>
      </c>
      <c r="B447" s="1" t="s">
        <v>15156</v>
      </c>
      <c r="C447" s="1" t="s">
        <v>7</v>
      </c>
      <c r="D447" s="1" t="s">
        <v>10649</v>
      </c>
      <c r="E447" s="1"/>
      <c r="F447" s="9"/>
    </row>
    <row r="448" spans="1:6" x14ac:dyDescent="0.25">
      <c r="A448" s="8" t="s">
        <v>15157</v>
      </c>
      <c r="B448" s="1" t="s">
        <v>13589</v>
      </c>
      <c r="C448" s="1" t="s">
        <v>14</v>
      </c>
      <c r="D448" s="1" t="s">
        <v>10649</v>
      </c>
      <c r="E448" s="1"/>
      <c r="F448" s="9"/>
    </row>
    <row r="449" spans="1:6" x14ac:dyDescent="0.25">
      <c r="A449" s="8" t="s">
        <v>15158</v>
      </c>
      <c r="B449" s="1" t="s">
        <v>4693</v>
      </c>
      <c r="C449" s="1" t="s">
        <v>14</v>
      </c>
      <c r="D449" s="1" t="s">
        <v>10649</v>
      </c>
      <c r="E449" s="1"/>
      <c r="F449" s="9"/>
    </row>
    <row r="450" spans="1:6" x14ac:dyDescent="0.25">
      <c r="A450" s="8" t="s">
        <v>15159</v>
      </c>
      <c r="B450" s="1" t="s">
        <v>4750</v>
      </c>
      <c r="C450" s="1" t="s">
        <v>14</v>
      </c>
      <c r="D450" s="1" t="s">
        <v>10649</v>
      </c>
      <c r="E450" s="1"/>
      <c r="F450" s="9"/>
    </row>
    <row r="451" spans="1:6" x14ac:dyDescent="0.25">
      <c r="A451" s="8" t="s">
        <v>15160</v>
      </c>
      <c r="B451" s="1" t="s">
        <v>4945</v>
      </c>
      <c r="C451" s="1" t="s">
        <v>7</v>
      </c>
      <c r="D451" s="1" t="s">
        <v>10649</v>
      </c>
      <c r="E451" s="1"/>
      <c r="F451" s="9"/>
    </row>
    <row r="452" spans="1:6" x14ac:dyDescent="0.25">
      <c r="A452" s="8" t="s">
        <v>15161</v>
      </c>
      <c r="B452" s="1" t="s">
        <v>5176</v>
      </c>
      <c r="C452" s="1" t="s">
        <v>14</v>
      </c>
      <c r="D452" s="1" t="s">
        <v>10649</v>
      </c>
      <c r="E452" s="1"/>
      <c r="F452" s="9"/>
    </row>
    <row r="453" spans="1:6" x14ac:dyDescent="0.25">
      <c r="A453" s="8" t="s">
        <v>15162</v>
      </c>
      <c r="B453" s="1" t="s">
        <v>5312</v>
      </c>
      <c r="C453" s="1" t="s">
        <v>14</v>
      </c>
      <c r="D453" s="1" t="s">
        <v>10649</v>
      </c>
      <c r="E453" s="1"/>
      <c r="F453" s="9"/>
    </row>
    <row r="454" spans="1:6" x14ac:dyDescent="0.25">
      <c r="A454" s="8" t="s">
        <v>15163</v>
      </c>
      <c r="B454" s="1" t="s">
        <v>5553</v>
      </c>
      <c r="C454" s="1" t="s">
        <v>14</v>
      </c>
      <c r="D454" s="1" t="s">
        <v>10649</v>
      </c>
      <c r="E454" s="1"/>
      <c r="F454" s="9"/>
    </row>
    <row r="455" spans="1:6" x14ac:dyDescent="0.25">
      <c r="A455" s="8" t="s">
        <v>15164</v>
      </c>
      <c r="B455" s="1" t="s">
        <v>5920</v>
      </c>
      <c r="C455" s="1" t="s">
        <v>7</v>
      </c>
      <c r="D455" s="1" t="s">
        <v>10649</v>
      </c>
      <c r="E455" s="1"/>
      <c r="F455" s="9"/>
    </row>
    <row r="456" spans="1:6" x14ac:dyDescent="0.25">
      <c r="A456" s="8" t="s">
        <v>15165</v>
      </c>
      <c r="B456" s="1" t="s">
        <v>15166</v>
      </c>
      <c r="C456" s="1" t="s">
        <v>7</v>
      </c>
      <c r="D456" s="1" t="s">
        <v>10649</v>
      </c>
      <c r="E456" s="1"/>
      <c r="F456" s="9"/>
    </row>
    <row r="457" spans="1:6" x14ac:dyDescent="0.25">
      <c r="A457" s="8" t="s">
        <v>15167</v>
      </c>
      <c r="B457" s="1" t="s">
        <v>7141</v>
      </c>
      <c r="C457" s="1" t="s">
        <v>7</v>
      </c>
      <c r="D457" s="1" t="s">
        <v>10649</v>
      </c>
      <c r="E457" s="1"/>
      <c r="F457" s="9"/>
    </row>
    <row r="458" spans="1:6" x14ac:dyDescent="0.25">
      <c r="A458" s="8" t="s">
        <v>15168</v>
      </c>
      <c r="B458" s="1" t="s">
        <v>6539</v>
      </c>
      <c r="C458" s="1" t="s">
        <v>14</v>
      </c>
      <c r="D458" s="1" t="s">
        <v>10649</v>
      </c>
      <c r="E458" s="1"/>
      <c r="F458" s="9"/>
    </row>
    <row r="459" spans="1:6" x14ac:dyDescent="0.25">
      <c r="A459" s="8" t="s">
        <v>15169</v>
      </c>
      <c r="B459" s="1" t="s">
        <v>15170</v>
      </c>
      <c r="C459" s="1" t="s">
        <v>7</v>
      </c>
      <c r="D459" s="1" t="s">
        <v>10649</v>
      </c>
      <c r="E459" s="1"/>
      <c r="F459" s="9"/>
    </row>
    <row r="460" spans="1:6" x14ac:dyDescent="0.25">
      <c r="A460" s="8" t="s">
        <v>15171</v>
      </c>
      <c r="B460" s="1" t="s">
        <v>6554</v>
      </c>
      <c r="C460" s="1" t="s">
        <v>7</v>
      </c>
      <c r="D460" s="1" t="s">
        <v>10649</v>
      </c>
      <c r="E460" s="1"/>
      <c r="F460" s="9"/>
    </row>
    <row r="461" spans="1:6" x14ac:dyDescent="0.25">
      <c r="A461" s="8" t="s">
        <v>15172</v>
      </c>
      <c r="B461" s="1" t="s">
        <v>6558</v>
      </c>
      <c r="C461" s="1" t="s">
        <v>7</v>
      </c>
      <c r="D461" s="1" t="s">
        <v>10649</v>
      </c>
      <c r="E461" s="1"/>
      <c r="F461" s="9"/>
    </row>
    <row r="462" spans="1:6" x14ac:dyDescent="0.25">
      <c r="A462" s="8" t="s">
        <v>15173</v>
      </c>
      <c r="B462" s="1" t="s">
        <v>6580</v>
      </c>
      <c r="C462" s="1" t="s">
        <v>14</v>
      </c>
      <c r="D462" s="1" t="s">
        <v>10649</v>
      </c>
      <c r="E462" s="1"/>
      <c r="F462" s="9"/>
    </row>
    <row r="463" spans="1:6" x14ac:dyDescent="0.25">
      <c r="A463" s="8" t="s">
        <v>15174</v>
      </c>
      <c r="B463" s="1" t="s">
        <v>6594</v>
      </c>
      <c r="C463" s="1" t="s">
        <v>7</v>
      </c>
      <c r="D463" s="1" t="s">
        <v>10649</v>
      </c>
      <c r="E463" s="1"/>
      <c r="F463" s="9"/>
    </row>
    <row r="464" spans="1:6" x14ac:dyDescent="0.25">
      <c r="A464" s="8" t="s">
        <v>15175</v>
      </c>
      <c r="B464" s="1" t="s">
        <v>15176</v>
      </c>
      <c r="C464" s="1" t="s">
        <v>14</v>
      </c>
      <c r="D464" s="1" t="s">
        <v>10649</v>
      </c>
      <c r="E464" s="1"/>
      <c r="F464" s="9"/>
    </row>
    <row r="465" spans="1:6" x14ac:dyDescent="0.25">
      <c r="A465" s="8" t="s">
        <v>15177</v>
      </c>
      <c r="B465" s="1" t="s">
        <v>6768</v>
      </c>
      <c r="C465" s="1" t="s">
        <v>7</v>
      </c>
      <c r="D465" s="1" t="s">
        <v>10649</v>
      </c>
      <c r="E465" s="1"/>
      <c r="F465" s="9"/>
    </row>
    <row r="466" spans="1:6" x14ac:dyDescent="0.25">
      <c r="A466" s="8" t="s">
        <v>15178</v>
      </c>
      <c r="B466" s="1" t="s">
        <v>15179</v>
      </c>
      <c r="C466" s="1" t="s">
        <v>7</v>
      </c>
      <c r="D466" s="1" t="s">
        <v>10649</v>
      </c>
      <c r="E466" s="1"/>
      <c r="F466" s="9"/>
    </row>
    <row r="467" spans="1:6" x14ac:dyDescent="0.25">
      <c r="A467" s="8" t="s">
        <v>15180</v>
      </c>
      <c r="B467" s="1" t="s">
        <v>15181</v>
      </c>
      <c r="C467" s="1" t="s">
        <v>14</v>
      </c>
      <c r="D467" s="1" t="s">
        <v>10649</v>
      </c>
      <c r="E467" s="1"/>
      <c r="F467" s="9"/>
    </row>
    <row r="468" spans="1:6" x14ac:dyDescent="0.25">
      <c r="A468" s="8" t="s">
        <v>15182</v>
      </c>
      <c r="B468" s="1" t="s">
        <v>7181</v>
      </c>
      <c r="C468" s="1" t="s">
        <v>14</v>
      </c>
      <c r="D468" s="1" t="s">
        <v>10649</v>
      </c>
      <c r="E468" s="1"/>
      <c r="F468" s="9"/>
    </row>
    <row r="469" spans="1:6" x14ac:dyDescent="0.25">
      <c r="A469" s="8" t="s">
        <v>15183</v>
      </c>
      <c r="B469" s="1" t="s">
        <v>7366</v>
      </c>
      <c r="C469" s="1" t="s">
        <v>7</v>
      </c>
      <c r="D469" s="1" t="s">
        <v>10649</v>
      </c>
      <c r="E469" s="1"/>
      <c r="F469" s="9"/>
    </row>
    <row r="470" spans="1:6" x14ac:dyDescent="0.25">
      <c r="A470" s="8" t="s">
        <v>15184</v>
      </c>
      <c r="B470" s="1" t="s">
        <v>7394</v>
      </c>
      <c r="C470" s="1" t="s">
        <v>7</v>
      </c>
      <c r="D470" s="1" t="s">
        <v>10649</v>
      </c>
      <c r="E470" s="1"/>
      <c r="F470" s="9"/>
    </row>
    <row r="471" spans="1:6" x14ac:dyDescent="0.25">
      <c r="A471" s="8" t="s">
        <v>15185</v>
      </c>
      <c r="B471" s="1" t="s">
        <v>7738</v>
      </c>
      <c r="C471" s="1" t="s">
        <v>14</v>
      </c>
      <c r="D471" s="1" t="s">
        <v>10649</v>
      </c>
      <c r="E471" s="1"/>
      <c r="F471" s="9"/>
    </row>
    <row r="472" spans="1:6" x14ac:dyDescent="0.25">
      <c r="A472" s="8" t="s">
        <v>15186</v>
      </c>
      <c r="B472" s="1" t="s">
        <v>7823</v>
      </c>
      <c r="C472" s="1" t="s">
        <v>14</v>
      </c>
      <c r="D472" s="1" t="s">
        <v>10649</v>
      </c>
      <c r="E472" s="1"/>
      <c r="F472" s="9"/>
    </row>
    <row r="473" spans="1:6" x14ac:dyDescent="0.25">
      <c r="A473" s="8" t="s">
        <v>15187</v>
      </c>
      <c r="B473" s="1" t="s">
        <v>7939</v>
      </c>
      <c r="C473" s="1" t="s">
        <v>7</v>
      </c>
      <c r="D473" s="1" t="s">
        <v>10649</v>
      </c>
      <c r="E473" s="1"/>
      <c r="F473" s="9"/>
    </row>
    <row r="474" spans="1:6" x14ac:dyDescent="0.25">
      <c r="A474" s="8" t="s">
        <v>15188</v>
      </c>
      <c r="B474" s="1" t="s">
        <v>15189</v>
      </c>
      <c r="C474" s="1" t="s">
        <v>7</v>
      </c>
      <c r="D474" s="1" t="s">
        <v>10649</v>
      </c>
      <c r="E474" s="1"/>
      <c r="F474" s="9"/>
    </row>
    <row r="475" spans="1:6" x14ac:dyDescent="0.25">
      <c r="A475" s="8" t="s">
        <v>15190</v>
      </c>
      <c r="B475" s="1" t="s">
        <v>7989</v>
      </c>
      <c r="C475" s="1" t="s">
        <v>7</v>
      </c>
      <c r="D475" s="1" t="s">
        <v>10649</v>
      </c>
      <c r="E475" s="1"/>
      <c r="F475" s="9"/>
    </row>
    <row r="476" spans="1:6" x14ac:dyDescent="0.25">
      <c r="A476" s="8" t="s">
        <v>15191</v>
      </c>
      <c r="B476" s="1" t="s">
        <v>7997</v>
      </c>
      <c r="C476" s="1" t="s">
        <v>14</v>
      </c>
      <c r="D476" s="1" t="s">
        <v>10649</v>
      </c>
      <c r="E476" s="1"/>
      <c r="F476" s="9"/>
    </row>
    <row r="477" spans="1:6" x14ac:dyDescent="0.25">
      <c r="A477" s="8" t="s">
        <v>15192</v>
      </c>
      <c r="B477" s="1" t="s">
        <v>8209</v>
      </c>
      <c r="C477" s="1" t="s">
        <v>14</v>
      </c>
      <c r="D477" s="1" t="s">
        <v>10649</v>
      </c>
      <c r="E477" s="1"/>
      <c r="F477" s="9"/>
    </row>
    <row r="478" spans="1:6" x14ac:dyDescent="0.25">
      <c r="A478" s="8" t="s">
        <v>15193</v>
      </c>
      <c r="B478" s="1" t="s">
        <v>15194</v>
      </c>
      <c r="C478" s="1" t="s">
        <v>14</v>
      </c>
      <c r="D478" s="1" t="s">
        <v>10649</v>
      </c>
      <c r="E478" s="1"/>
      <c r="F478" s="9"/>
    </row>
    <row r="479" spans="1:6" x14ac:dyDescent="0.25">
      <c r="A479" s="8" t="s">
        <v>15195</v>
      </c>
      <c r="B479" s="1" t="s">
        <v>15196</v>
      </c>
      <c r="C479" s="1" t="s">
        <v>7</v>
      </c>
      <c r="D479" s="1" t="s">
        <v>10649</v>
      </c>
      <c r="E479" s="1"/>
      <c r="F479" s="9"/>
    </row>
    <row r="480" spans="1:6" x14ac:dyDescent="0.25">
      <c r="A480" s="8" t="s">
        <v>15197</v>
      </c>
      <c r="B480" s="1" t="s">
        <v>8378</v>
      </c>
      <c r="C480" s="1" t="s">
        <v>7</v>
      </c>
      <c r="D480" s="1" t="s">
        <v>10649</v>
      </c>
      <c r="E480" s="1"/>
      <c r="F480" s="9"/>
    </row>
    <row r="481" spans="1:6" x14ac:dyDescent="0.25">
      <c r="A481" s="8" t="s">
        <v>15198</v>
      </c>
      <c r="B481" s="1" t="s">
        <v>8384</v>
      </c>
      <c r="C481" s="1" t="s">
        <v>7</v>
      </c>
      <c r="D481" s="1" t="s">
        <v>10649</v>
      </c>
      <c r="E481" s="1"/>
      <c r="F481" s="9"/>
    </row>
    <row r="482" spans="1:6" x14ac:dyDescent="0.25">
      <c r="A482" s="8" t="s">
        <v>15199</v>
      </c>
      <c r="B482" s="1" t="s">
        <v>8388</v>
      </c>
      <c r="C482" s="1" t="s">
        <v>7</v>
      </c>
      <c r="D482" s="1" t="s">
        <v>10649</v>
      </c>
      <c r="E482" s="1"/>
      <c r="F482" s="9"/>
    </row>
    <row r="483" spans="1:6" x14ac:dyDescent="0.25">
      <c r="A483" s="8" t="s">
        <v>15200</v>
      </c>
      <c r="B483" s="1" t="s">
        <v>8611</v>
      </c>
      <c r="C483" s="1" t="s">
        <v>7</v>
      </c>
      <c r="D483" s="1" t="s">
        <v>10649</v>
      </c>
      <c r="E483" s="1"/>
      <c r="F483" s="9"/>
    </row>
    <row r="484" spans="1:6" x14ac:dyDescent="0.25">
      <c r="A484" s="8" t="s">
        <v>15201</v>
      </c>
      <c r="B484" s="1" t="s">
        <v>15202</v>
      </c>
      <c r="C484" s="1" t="s">
        <v>7</v>
      </c>
      <c r="D484" s="1" t="s">
        <v>10649</v>
      </c>
      <c r="E484" s="1"/>
      <c r="F484" s="9"/>
    </row>
    <row r="485" spans="1:6" x14ac:dyDescent="0.25">
      <c r="A485" s="8" t="s">
        <v>15203</v>
      </c>
      <c r="B485" s="1" t="s">
        <v>15204</v>
      </c>
      <c r="C485" s="1" t="s">
        <v>7</v>
      </c>
      <c r="D485" s="1" t="s">
        <v>10649</v>
      </c>
      <c r="E485" s="1"/>
      <c r="F485" s="9"/>
    </row>
    <row r="486" spans="1:6" x14ac:dyDescent="0.25">
      <c r="A486" s="8" t="s">
        <v>15205</v>
      </c>
      <c r="B486" s="1" t="s">
        <v>15206</v>
      </c>
      <c r="C486" s="1" t="s">
        <v>7</v>
      </c>
      <c r="D486" s="1" t="s">
        <v>10649</v>
      </c>
      <c r="E486" s="1"/>
      <c r="F486" s="9"/>
    </row>
    <row r="487" spans="1:6" x14ac:dyDescent="0.25">
      <c r="A487" s="8" t="s">
        <v>15207</v>
      </c>
      <c r="B487" s="1" t="s">
        <v>15208</v>
      </c>
      <c r="C487" s="1" t="s">
        <v>14</v>
      </c>
      <c r="D487" s="1" t="s">
        <v>10649</v>
      </c>
      <c r="E487" s="1"/>
      <c r="F487" s="9"/>
    </row>
    <row r="488" spans="1:6" x14ac:dyDescent="0.25">
      <c r="A488" s="8" t="s">
        <v>15209</v>
      </c>
      <c r="B488" s="1" t="s">
        <v>8820</v>
      </c>
      <c r="C488" s="1" t="s">
        <v>7</v>
      </c>
      <c r="D488" s="1" t="s">
        <v>10649</v>
      </c>
      <c r="E488" s="1"/>
      <c r="F488" s="9"/>
    </row>
    <row r="489" spans="1:6" x14ac:dyDescent="0.25">
      <c r="A489" s="8" t="s">
        <v>15210</v>
      </c>
      <c r="B489" s="1" t="s">
        <v>8822</v>
      </c>
      <c r="C489" s="1" t="s">
        <v>7</v>
      </c>
      <c r="D489" s="1" t="s">
        <v>10649</v>
      </c>
      <c r="E489" s="1"/>
      <c r="F489" s="9"/>
    </row>
    <row r="490" spans="1:6" x14ac:dyDescent="0.25">
      <c r="A490" s="8" t="s">
        <v>15211</v>
      </c>
      <c r="B490" s="1" t="s">
        <v>8824</v>
      </c>
      <c r="C490" s="1" t="s">
        <v>14</v>
      </c>
      <c r="D490" s="1" t="s">
        <v>10649</v>
      </c>
      <c r="E490" s="1"/>
      <c r="F490" s="9"/>
    </row>
    <row r="491" spans="1:6" x14ac:dyDescent="0.25">
      <c r="A491" s="8" t="s">
        <v>15212</v>
      </c>
      <c r="B491" s="1" t="s">
        <v>15213</v>
      </c>
      <c r="C491" s="1" t="s">
        <v>7</v>
      </c>
      <c r="D491" s="1" t="s">
        <v>10649</v>
      </c>
      <c r="E491" s="1"/>
      <c r="F491" s="9"/>
    </row>
    <row r="492" spans="1:6" x14ac:dyDescent="0.25">
      <c r="A492" s="8" t="s">
        <v>15214</v>
      </c>
      <c r="B492" s="1" t="s">
        <v>9007</v>
      </c>
      <c r="C492" s="1" t="s">
        <v>7</v>
      </c>
      <c r="D492" s="1" t="s">
        <v>10649</v>
      </c>
      <c r="E492" s="1"/>
      <c r="F492" s="9"/>
    </row>
    <row r="493" spans="1:6" x14ac:dyDescent="0.25">
      <c r="A493" s="8" t="s">
        <v>15215</v>
      </c>
      <c r="B493" s="1" t="s">
        <v>326</v>
      </c>
      <c r="C493" s="1" t="s">
        <v>14</v>
      </c>
      <c r="D493" s="1" t="s">
        <v>10649</v>
      </c>
      <c r="E493" s="1"/>
      <c r="F493" s="9"/>
    </row>
    <row r="494" spans="1:6" x14ac:dyDescent="0.25">
      <c r="A494" s="8" t="s">
        <v>15216</v>
      </c>
      <c r="B494" s="1" t="s">
        <v>492</v>
      </c>
      <c r="C494" s="1" t="s">
        <v>14</v>
      </c>
      <c r="D494" s="1" t="s">
        <v>10649</v>
      </c>
      <c r="E494" s="1"/>
      <c r="F494" s="9"/>
    </row>
    <row r="495" spans="1:6" x14ac:dyDescent="0.25">
      <c r="A495" s="8" t="s">
        <v>15217</v>
      </c>
      <c r="B495" s="1" t="s">
        <v>494</v>
      </c>
      <c r="C495" s="1" t="s">
        <v>7</v>
      </c>
      <c r="D495" s="1" t="s">
        <v>10649</v>
      </c>
      <c r="E495" s="1"/>
      <c r="F495" s="9"/>
    </row>
    <row r="496" spans="1:6" x14ac:dyDescent="0.25">
      <c r="A496" s="8" t="s">
        <v>15218</v>
      </c>
      <c r="B496" s="1" t="s">
        <v>506</v>
      </c>
      <c r="C496" s="1" t="s">
        <v>7</v>
      </c>
      <c r="D496" s="1" t="s">
        <v>10649</v>
      </c>
      <c r="E496" s="1"/>
      <c r="F496" s="9"/>
    </row>
    <row r="497" spans="1:6" x14ac:dyDescent="0.25">
      <c r="A497" s="8" t="s">
        <v>15219</v>
      </c>
      <c r="B497" s="1" t="s">
        <v>622</v>
      </c>
      <c r="C497" s="1" t="s">
        <v>14</v>
      </c>
      <c r="D497" s="1" t="s">
        <v>10649</v>
      </c>
      <c r="E497" s="1"/>
      <c r="F497" s="9"/>
    </row>
    <row r="498" spans="1:6" x14ac:dyDescent="0.25">
      <c r="A498" s="8" t="s">
        <v>15220</v>
      </c>
      <c r="B498" s="1" t="s">
        <v>11294</v>
      </c>
      <c r="C498" s="1" t="s">
        <v>14</v>
      </c>
      <c r="D498" s="1" t="s">
        <v>10649</v>
      </c>
      <c r="E498" s="1"/>
      <c r="F498" s="9"/>
    </row>
    <row r="499" spans="1:6" x14ac:dyDescent="0.25">
      <c r="A499" s="8" t="s">
        <v>15221</v>
      </c>
      <c r="B499" s="1" t="s">
        <v>2041</v>
      </c>
      <c r="C499" s="1" t="s">
        <v>14</v>
      </c>
      <c r="D499" s="1" t="s">
        <v>10649</v>
      </c>
      <c r="E499" s="1"/>
      <c r="F499" s="9"/>
    </row>
    <row r="500" spans="1:6" x14ac:dyDescent="0.25">
      <c r="A500" s="8" t="s">
        <v>15222</v>
      </c>
      <c r="B500" s="1" t="s">
        <v>2824</v>
      </c>
      <c r="C500" s="1" t="s">
        <v>14</v>
      </c>
      <c r="D500" s="1" t="s">
        <v>10649</v>
      </c>
      <c r="E500" s="1"/>
      <c r="F500" s="9"/>
    </row>
    <row r="501" spans="1:6" x14ac:dyDescent="0.25">
      <c r="A501" s="8" t="s">
        <v>15223</v>
      </c>
      <c r="B501" s="1" t="s">
        <v>14314</v>
      </c>
      <c r="C501" s="1" t="s">
        <v>14</v>
      </c>
      <c r="D501" s="1" t="s">
        <v>10649</v>
      </c>
      <c r="E501" s="1"/>
      <c r="F501" s="9"/>
    </row>
    <row r="502" spans="1:6" x14ac:dyDescent="0.25">
      <c r="A502" s="8" t="s">
        <v>15224</v>
      </c>
      <c r="B502" s="1" t="s">
        <v>4057</v>
      </c>
      <c r="C502" s="1" t="s">
        <v>7</v>
      </c>
      <c r="D502" s="1" t="s">
        <v>10649</v>
      </c>
      <c r="E502" s="1"/>
      <c r="F502" s="9"/>
    </row>
    <row r="503" spans="1:6" x14ac:dyDescent="0.25">
      <c r="A503" s="8" t="s">
        <v>15225</v>
      </c>
      <c r="B503" s="1" t="s">
        <v>4239</v>
      </c>
      <c r="C503" s="1" t="s">
        <v>7</v>
      </c>
      <c r="D503" s="1" t="s">
        <v>10649</v>
      </c>
      <c r="E503" s="1"/>
      <c r="F503" s="9"/>
    </row>
    <row r="504" spans="1:6" x14ac:dyDescent="0.25">
      <c r="A504" s="8" t="s">
        <v>15226</v>
      </c>
      <c r="B504" s="1" t="s">
        <v>4834</v>
      </c>
      <c r="C504" s="1" t="s">
        <v>7</v>
      </c>
      <c r="D504" s="1" t="s">
        <v>10649</v>
      </c>
      <c r="E504" s="1"/>
      <c r="F504" s="9"/>
    </row>
    <row r="505" spans="1:6" x14ac:dyDescent="0.25">
      <c r="A505" s="8" t="s">
        <v>15227</v>
      </c>
      <c r="B505" s="1" t="s">
        <v>5820</v>
      </c>
      <c r="C505" s="1" t="s">
        <v>14</v>
      </c>
      <c r="D505" s="1" t="s">
        <v>10649</v>
      </c>
      <c r="E505" s="1"/>
      <c r="F505" s="9"/>
    </row>
    <row r="506" spans="1:6" x14ac:dyDescent="0.25">
      <c r="A506" s="8" t="s">
        <v>15228</v>
      </c>
      <c r="B506" s="1" t="s">
        <v>8071</v>
      </c>
      <c r="C506" s="1" t="s">
        <v>7</v>
      </c>
      <c r="D506" s="1" t="s">
        <v>10649</v>
      </c>
      <c r="E506" s="1"/>
      <c r="F506" s="9"/>
    </row>
    <row r="507" spans="1:6" x14ac:dyDescent="0.25">
      <c r="A507" s="8" t="s">
        <v>15229</v>
      </c>
      <c r="B507" s="1" t="s">
        <v>895</v>
      </c>
      <c r="C507" s="1" t="s">
        <v>14</v>
      </c>
      <c r="D507" s="1" t="s">
        <v>10649</v>
      </c>
      <c r="E507" s="1"/>
      <c r="F507" s="9"/>
    </row>
    <row r="508" spans="1:6" x14ac:dyDescent="0.25">
      <c r="A508" s="8" t="s">
        <v>15230</v>
      </c>
      <c r="B508" s="1" t="s">
        <v>1133</v>
      </c>
      <c r="C508" s="1" t="s">
        <v>7</v>
      </c>
      <c r="D508" s="1" t="s">
        <v>10649</v>
      </c>
      <c r="E508" s="1"/>
      <c r="F508" s="9"/>
    </row>
    <row r="509" spans="1:6" x14ac:dyDescent="0.25">
      <c r="A509" s="8" t="s">
        <v>15231</v>
      </c>
      <c r="B509" s="1" t="s">
        <v>11933</v>
      </c>
      <c r="C509" s="1" t="s">
        <v>7</v>
      </c>
      <c r="D509" s="1" t="s">
        <v>10649</v>
      </c>
      <c r="E509" s="1"/>
      <c r="F509" s="9"/>
    </row>
    <row r="510" spans="1:6" x14ac:dyDescent="0.25">
      <c r="A510" s="8" t="s">
        <v>15232</v>
      </c>
      <c r="B510" s="1" t="s">
        <v>11314</v>
      </c>
      <c r="C510" s="1" t="s">
        <v>7</v>
      </c>
      <c r="D510" s="1" t="s">
        <v>10649</v>
      </c>
      <c r="E510" s="1"/>
      <c r="F510" s="9"/>
    </row>
    <row r="511" spans="1:6" x14ac:dyDescent="0.25">
      <c r="A511" s="8" t="s">
        <v>15233</v>
      </c>
      <c r="B511" s="1" t="s">
        <v>11324</v>
      </c>
      <c r="C511" s="1" t="s">
        <v>14</v>
      </c>
      <c r="D511" s="1" t="s">
        <v>10649</v>
      </c>
      <c r="E511" s="1"/>
      <c r="F511" s="9"/>
    </row>
    <row r="512" spans="1:6" x14ac:dyDescent="0.25">
      <c r="A512" s="8" t="s">
        <v>15234</v>
      </c>
      <c r="B512" s="1" t="s">
        <v>2856</v>
      </c>
      <c r="C512" s="1" t="s">
        <v>7</v>
      </c>
      <c r="D512" s="1" t="s">
        <v>10649</v>
      </c>
      <c r="E512" s="1"/>
      <c r="F512" s="9"/>
    </row>
    <row r="513" spans="1:6" x14ac:dyDescent="0.25">
      <c r="A513" s="8" t="s">
        <v>15235</v>
      </c>
      <c r="B513" s="1" t="s">
        <v>3222</v>
      </c>
      <c r="C513" s="1" t="s">
        <v>7</v>
      </c>
      <c r="D513" s="1" t="s">
        <v>10649</v>
      </c>
      <c r="E513" s="1"/>
      <c r="F513" s="9"/>
    </row>
    <row r="514" spans="1:6" x14ac:dyDescent="0.25">
      <c r="A514" s="8" t="s">
        <v>15236</v>
      </c>
      <c r="B514" s="1" t="s">
        <v>3326</v>
      </c>
      <c r="C514" s="1" t="s">
        <v>7</v>
      </c>
      <c r="D514" s="1" t="s">
        <v>10649</v>
      </c>
      <c r="E514" s="1"/>
      <c r="F514" s="9"/>
    </row>
    <row r="515" spans="1:6" x14ac:dyDescent="0.25">
      <c r="A515" s="8" t="s">
        <v>15237</v>
      </c>
      <c r="B515" s="1" t="s">
        <v>14638</v>
      </c>
      <c r="C515" s="1" t="s">
        <v>14</v>
      </c>
      <c r="D515" s="1" t="s">
        <v>10649</v>
      </c>
      <c r="E515" s="1"/>
      <c r="F515" s="9"/>
    </row>
    <row r="516" spans="1:6" x14ac:dyDescent="0.25">
      <c r="A516" s="8" t="s">
        <v>15238</v>
      </c>
      <c r="B516" s="1" t="s">
        <v>7085</v>
      </c>
      <c r="C516" s="1" t="s">
        <v>14</v>
      </c>
      <c r="D516" s="1" t="s">
        <v>10649</v>
      </c>
      <c r="E516" s="1"/>
      <c r="F516" s="9"/>
    </row>
    <row r="517" spans="1:6" x14ac:dyDescent="0.25">
      <c r="A517" s="8" t="s">
        <v>15239</v>
      </c>
      <c r="B517" s="1" t="s">
        <v>7087</v>
      </c>
      <c r="C517" s="1" t="s">
        <v>14</v>
      </c>
      <c r="D517" s="1" t="s">
        <v>10649</v>
      </c>
      <c r="E517" s="1"/>
      <c r="F517" s="9"/>
    </row>
    <row r="518" spans="1:6" x14ac:dyDescent="0.25">
      <c r="A518" s="8" t="s">
        <v>15240</v>
      </c>
      <c r="B518" s="1" t="s">
        <v>7510</v>
      </c>
      <c r="C518" s="1" t="s">
        <v>7</v>
      </c>
      <c r="D518" s="1" t="s">
        <v>10649</v>
      </c>
      <c r="E518" s="1"/>
      <c r="F518" s="9"/>
    </row>
    <row r="519" spans="1:6" x14ac:dyDescent="0.25">
      <c r="A519" s="8" t="s">
        <v>15241</v>
      </c>
      <c r="B519" s="1" t="s">
        <v>7512</v>
      </c>
      <c r="C519" s="1" t="s">
        <v>14</v>
      </c>
      <c r="D519" s="1" t="s">
        <v>10649</v>
      </c>
      <c r="E519" s="1"/>
      <c r="F519" s="9"/>
    </row>
    <row r="520" spans="1:6" x14ac:dyDescent="0.25">
      <c r="A520" s="8" t="s">
        <v>15242</v>
      </c>
      <c r="B520" s="1" t="s">
        <v>8095</v>
      </c>
      <c r="C520" s="1" t="s">
        <v>7</v>
      </c>
      <c r="D520" s="1" t="s">
        <v>10649</v>
      </c>
      <c r="E520" s="1"/>
      <c r="F520" s="9"/>
    </row>
    <row r="521" spans="1:6" x14ac:dyDescent="0.25">
      <c r="A521" s="8" t="s">
        <v>15243</v>
      </c>
      <c r="B521" s="1" t="s">
        <v>8103</v>
      </c>
      <c r="C521" s="1" t="s">
        <v>14</v>
      </c>
      <c r="D521" s="1" t="s">
        <v>10649</v>
      </c>
      <c r="E521" s="1"/>
      <c r="F521" s="9"/>
    </row>
    <row r="522" spans="1:6" x14ac:dyDescent="0.25">
      <c r="A522" s="8" t="s">
        <v>15244</v>
      </c>
      <c r="B522" s="1" t="s">
        <v>8115</v>
      </c>
      <c r="C522" s="1" t="s">
        <v>7</v>
      </c>
      <c r="D522" s="1" t="s">
        <v>10649</v>
      </c>
      <c r="E522" s="1"/>
      <c r="F522" s="9"/>
    </row>
    <row r="523" spans="1:6" x14ac:dyDescent="0.25">
      <c r="A523" s="8" t="s">
        <v>15245</v>
      </c>
      <c r="B523" s="1" t="s">
        <v>8524</v>
      </c>
      <c r="C523" s="1" t="s">
        <v>14</v>
      </c>
      <c r="D523" s="1" t="s">
        <v>10649</v>
      </c>
      <c r="E523" s="1"/>
      <c r="F523" s="9"/>
    </row>
    <row r="524" spans="1:6" x14ac:dyDescent="0.25">
      <c r="A524" s="8" t="s">
        <v>15246</v>
      </c>
      <c r="B524" s="1" t="s">
        <v>8916</v>
      </c>
      <c r="C524" s="1" t="s">
        <v>7</v>
      </c>
      <c r="D524" s="1" t="s">
        <v>10649</v>
      </c>
      <c r="E524" s="1"/>
      <c r="F524" s="9"/>
    </row>
    <row r="525" spans="1:6" x14ac:dyDescent="0.25">
      <c r="A525" s="8" t="s">
        <v>15247</v>
      </c>
      <c r="B525" s="1" t="s">
        <v>15248</v>
      </c>
      <c r="C525" s="1" t="s">
        <v>7</v>
      </c>
      <c r="D525" s="1" t="s">
        <v>10649</v>
      </c>
      <c r="E525" s="1"/>
      <c r="F525" s="9"/>
    </row>
    <row r="526" spans="1:6" x14ac:dyDescent="0.25">
      <c r="A526" s="8" t="s">
        <v>15249</v>
      </c>
      <c r="B526" s="1" t="s">
        <v>9117</v>
      </c>
      <c r="C526" s="1" t="s">
        <v>7</v>
      </c>
      <c r="D526" s="1" t="s">
        <v>10649</v>
      </c>
      <c r="E526" s="1"/>
      <c r="F526" s="9"/>
    </row>
    <row r="527" spans="1:6" x14ac:dyDescent="0.25">
      <c r="A527" s="8" t="s">
        <v>15250</v>
      </c>
      <c r="B527" s="1" t="s">
        <v>4908</v>
      </c>
      <c r="C527" s="1" t="s">
        <v>4</v>
      </c>
      <c r="D527" s="1" t="s">
        <v>10649</v>
      </c>
      <c r="E527" s="1"/>
      <c r="F527" s="9"/>
    </row>
    <row r="528" spans="1:6" x14ac:dyDescent="0.25">
      <c r="A528" s="8" t="s">
        <v>15251</v>
      </c>
      <c r="B528" s="1" t="s">
        <v>8205</v>
      </c>
      <c r="C528" s="1" t="s">
        <v>4</v>
      </c>
      <c r="D528" s="1" t="s">
        <v>10649</v>
      </c>
      <c r="E528" s="1"/>
      <c r="F528" s="9"/>
    </row>
    <row r="529" spans="1:6" x14ac:dyDescent="0.25">
      <c r="A529" s="8" t="s">
        <v>15252</v>
      </c>
      <c r="B529" s="1" t="s">
        <v>6942</v>
      </c>
      <c r="C529" s="1" t="s">
        <v>4</v>
      </c>
      <c r="D529" s="1" t="s">
        <v>10649</v>
      </c>
      <c r="E529" s="1"/>
      <c r="F529" s="9"/>
    </row>
    <row r="530" spans="1:6" x14ac:dyDescent="0.25">
      <c r="A530" s="8" t="s">
        <v>15253</v>
      </c>
      <c r="B530" s="1" t="s">
        <v>8143</v>
      </c>
      <c r="C530" s="1" t="s">
        <v>4</v>
      </c>
      <c r="D530" s="1" t="s">
        <v>10649</v>
      </c>
      <c r="E530" s="1"/>
      <c r="F530" s="9"/>
    </row>
    <row r="531" spans="1:6" x14ac:dyDescent="0.25">
      <c r="A531" s="8" t="s">
        <v>15254</v>
      </c>
      <c r="B531" s="1" t="s">
        <v>7309</v>
      </c>
      <c r="C531" s="1" t="s">
        <v>4</v>
      </c>
      <c r="D531" s="1" t="s">
        <v>10649</v>
      </c>
      <c r="E531" s="1"/>
      <c r="F531" s="9"/>
    </row>
    <row r="532" spans="1:6" ht="15.75" thickBot="1" x14ac:dyDescent="0.3">
      <c r="A532" s="10" t="s">
        <v>15255</v>
      </c>
      <c r="B532" s="11" t="s">
        <v>15256</v>
      </c>
      <c r="C532" s="11" t="s">
        <v>4</v>
      </c>
      <c r="D532" s="11" t="s">
        <v>10649</v>
      </c>
      <c r="E532" s="11"/>
      <c r="F532" s="12"/>
    </row>
    <row r="533" spans="1:6" x14ac:dyDescent="0.25">
      <c r="A533" s="13" t="s">
        <v>15257</v>
      </c>
      <c r="B533" s="2" t="s">
        <v>7358</v>
      </c>
      <c r="C533" s="2" t="s">
        <v>7</v>
      </c>
      <c r="D533" s="2"/>
      <c r="E533" s="2"/>
      <c r="F533" s="14"/>
    </row>
    <row r="534" spans="1:6" x14ac:dyDescent="0.25">
      <c r="A534" s="8" t="s">
        <v>15257</v>
      </c>
      <c r="B534" s="1" t="s">
        <v>7358</v>
      </c>
      <c r="C534" s="1" t="s">
        <v>9592</v>
      </c>
      <c r="D534" s="1"/>
      <c r="E534" s="1"/>
      <c r="F534" s="9"/>
    </row>
    <row r="535" spans="1:6" x14ac:dyDescent="0.25">
      <c r="A535" s="8" t="s">
        <v>15258</v>
      </c>
      <c r="B535" s="1" t="s">
        <v>7582</v>
      </c>
      <c r="C535" s="1" t="s">
        <v>7</v>
      </c>
      <c r="D535" s="1"/>
      <c r="E535" s="1"/>
      <c r="F535" s="9"/>
    </row>
    <row r="536" spans="1:6" x14ac:dyDescent="0.25">
      <c r="A536" s="8" t="s">
        <v>15258</v>
      </c>
      <c r="B536" s="1" t="s">
        <v>7582</v>
      </c>
      <c r="C536" s="1" t="s">
        <v>9592</v>
      </c>
      <c r="D536" s="1"/>
      <c r="E536" s="1"/>
      <c r="F536" s="9"/>
    </row>
    <row r="537" spans="1:6" x14ac:dyDescent="0.25">
      <c r="A537" s="8" t="s">
        <v>15259</v>
      </c>
      <c r="B537" s="1" t="s">
        <v>7767</v>
      </c>
      <c r="C537" s="1" t="s">
        <v>7</v>
      </c>
      <c r="D537" s="1"/>
      <c r="E537" s="1"/>
      <c r="F537" s="9"/>
    </row>
    <row r="538" spans="1:6" x14ac:dyDescent="0.25">
      <c r="A538" s="8" t="s">
        <v>15259</v>
      </c>
      <c r="B538" s="1" t="s">
        <v>7767</v>
      </c>
      <c r="C538" s="1" t="s">
        <v>9592</v>
      </c>
      <c r="D538" s="1"/>
      <c r="E538" s="1"/>
      <c r="F538" s="9"/>
    </row>
    <row r="539" spans="1:6" x14ac:dyDescent="0.25">
      <c r="A539" s="8" t="s">
        <v>15260</v>
      </c>
      <c r="B539" s="1" t="s">
        <v>7769</v>
      </c>
      <c r="C539" s="1" t="s">
        <v>7</v>
      </c>
      <c r="D539" s="1"/>
      <c r="E539" s="1"/>
      <c r="F539" s="9"/>
    </row>
    <row r="540" spans="1:6" x14ac:dyDescent="0.25">
      <c r="A540" s="8" t="s">
        <v>15260</v>
      </c>
      <c r="B540" s="1" t="s">
        <v>7769</v>
      </c>
      <c r="C540" s="1" t="s">
        <v>9592</v>
      </c>
      <c r="D540" s="1"/>
      <c r="E540" s="1"/>
      <c r="F540" s="9"/>
    </row>
    <row r="541" spans="1:6" x14ac:dyDescent="0.25">
      <c r="A541" s="8" t="s">
        <v>15261</v>
      </c>
      <c r="B541" s="1" t="s">
        <v>7771</v>
      </c>
      <c r="C541" s="1" t="s">
        <v>7</v>
      </c>
      <c r="D541" s="1"/>
      <c r="E541" s="1"/>
      <c r="F541" s="9"/>
    </row>
    <row r="542" spans="1:6" x14ac:dyDescent="0.25">
      <c r="A542" s="8" t="s">
        <v>15261</v>
      </c>
      <c r="B542" s="1" t="s">
        <v>7771</v>
      </c>
      <c r="C542" s="1" t="s">
        <v>9592</v>
      </c>
      <c r="D542" s="1"/>
      <c r="E542" s="1"/>
      <c r="F542" s="9"/>
    </row>
    <row r="543" spans="1:6" x14ac:dyDescent="0.25">
      <c r="A543" s="8" t="s">
        <v>15262</v>
      </c>
      <c r="B543" s="1" t="s">
        <v>7773</v>
      </c>
      <c r="C543" s="1" t="s">
        <v>7</v>
      </c>
      <c r="D543" s="1"/>
      <c r="E543" s="1"/>
      <c r="F543" s="9"/>
    </row>
    <row r="544" spans="1:6" x14ac:dyDescent="0.25">
      <c r="A544" s="8" t="s">
        <v>15262</v>
      </c>
      <c r="B544" s="1" t="s">
        <v>7773</v>
      </c>
      <c r="C544" s="1" t="s">
        <v>9592</v>
      </c>
      <c r="D544" s="1"/>
      <c r="E544" s="1"/>
      <c r="F544" s="9"/>
    </row>
    <row r="545" spans="1:6" x14ac:dyDescent="0.25">
      <c r="A545" s="8" t="s">
        <v>15263</v>
      </c>
      <c r="B545" s="1" t="s">
        <v>7775</v>
      </c>
      <c r="C545" s="1" t="s">
        <v>7</v>
      </c>
      <c r="D545" s="1"/>
      <c r="E545" s="1"/>
      <c r="F545" s="9"/>
    </row>
    <row r="546" spans="1:6" x14ac:dyDescent="0.25">
      <c r="A546" s="8" t="s">
        <v>15263</v>
      </c>
      <c r="B546" s="1" t="s">
        <v>7775</v>
      </c>
      <c r="C546" s="1" t="s">
        <v>9592</v>
      </c>
      <c r="D546" s="1"/>
      <c r="E546" s="1"/>
      <c r="F546" s="9"/>
    </row>
    <row r="547" spans="1:6" x14ac:dyDescent="0.25">
      <c r="A547" s="8" t="s">
        <v>15264</v>
      </c>
      <c r="B547" s="1" t="s">
        <v>7777</v>
      </c>
      <c r="C547" s="1" t="s">
        <v>7</v>
      </c>
      <c r="D547" s="1"/>
      <c r="E547" s="1"/>
      <c r="F547" s="9"/>
    </row>
    <row r="548" spans="1:6" x14ac:dyDescent="0.25">
      <c r="A548" s="8" t="s">
        <v>15264</v>
      </c>
      <c r="B548" s="1" t="s">
        <v>7777</v>
      </c>
      <c r="C548" s="1" t="s">
        <v>9592</v>
      </c>
      <c r="D548" s="1"/>
      <c r="E548" s="1"/>
      <c r="F548" s="9"/>
    </row>
    <row r="549" spans="1:6" x14ac:dyDescent="0.25">
      <c r="A549" s="8" t="s">
        <v>15265</v>
      </c>
      <c r="B549" s="1" t="s">
        <v>7783</v>
      </c>
      <c r="C549" s="1" t="s">
        <v>7</v>
      </c>
      <c r="D549" s="1"/>
      <c r="E549" s="1"/>
      <c r="F549" s="9"/>
    </row>
    <row r="550" spans="1:6" x14ac:dyDescent="0.25">
      <c r="A550" s="8" t="s">
        <v>15265</v>
      </c>
      <c r="B550" s="1" t="s">
        <v>7783</v>
      </c>
      <c r="C550" s="1" t="s">
        <v>9592</v>
      </c>
      <c r="D550" s="1"/>
      <c r="E550" s="1"/>
      <c r="F550" s="9"/>
    </row>
    <row r="551" spans="1:6" x14ac:dyDescent="0.25">
      <c r="A551" s="8" t="s">
        <v>15266</v>
      </c>
      <c r="B551" s="1" t="s">
        <v>7971</v>
      </c>
      <c r="C551" s="1" t="s">
        <v>7</v>
      </c>
      <c r="D551" s="1"/>
      <c r="E551" s="1"/>
      <c r="F551" s="9"/>
    </row>
    <row r="552" spans="1:6" x14ac:dyDescent="0.25">
      <c r="A552" s="8" t="s">
        <v>15266</v>
      </c>
      <c r="B552" s="1" t="s">
        <v>7971</v>
      </c>
      <c r="C552" s="1" t="s">
        <v>9592</v>
      </c>
      <c r="D552" s="1"/>
      <c r="E552" s="1"/>
      <c r="F552" s="9"/>
    </row>
    <row r="553" spans="1:6" x14ac:dyDescent="0.25">
      <c r="A553" s="8" t="s">
        <v>15267</v>
      </c>
      <c r="B553" s="1" t="s">
        <v>7973</v>
      </c>
      <c r="C553" s="1" t="s">
        <v>7</v>
      </c>
      <c r="D553" s="1"/>
      <c r="E553" s="1"/>
      <c r="F553" s="9"/>
    </row>
    <row r="554" spans="1:6" x14ac:dyDescent="0.25">
      <c r="A554" s="8" t="s">
        <v>15267</v>
      </c>
      <c r="B554" s="1" t="s">
        <v>7973</v>
      </c>
      <c r="C554" s="1" t="s">
        <v>9592</v>
      </c>
      <c r="D554" s="1"/>
      <c r="E554" s="1"/>
      <c r="F554" s="9"/>
    </row>
    <row r="555" spans="1:6" x14ac:dyDescent="0.25">
      <c r="A555" s="8" t="s">
        <v>15268</v>
      </c>
      <c r="B555" s="1" t="s">
        <v>7975</v>
      </c>
      <c r="C555" s="1" t="s">
        <v>7</v>
      </c>
      <c r="D555" s="1"/>
      <c r="E555" s="1"/>
      <c r="F555" s="9"/>
    </row>
    <row r="556" spans="1:6" x14ac:dyDescent="0.25">
      <c r="A556" s="8" t="s">
        <v>15268</v>
      </c>
      <c r="B556" s="1" t="s">
        <v>7975</v>
      </c>
      <c r="C556" s="1" t="s">
        <v>9592</v>
      </c>
      <c r="D556" s="1"/>
      <c r="E556" s="1"/>
      <c r="F556" s="9"/>
    </row>
    <row r="557" spans="1:6" x14ac:dyDescent="0.25">
      <c r="A557" s="8" t="s">
        <v>15269</v>
      </c>
      <c r="B557" s="1" t="s">
        <v>7979</v>
      </c>
      <c r="C557" s="1" t="s">
        <v>7</v>
      </c>
      <c r="D557" s="1"/>
      <c r="E557" s="1"/>
      <c r="F557" s="9"/>
    </row>
    <row r="558" spans="1:6" x14ac:dyDescent="0.25">
      <c r="A558" s="8" t="s">
        <v>15269</v>
      </c>
      <c r="B558" s="1" t="s">
        <v>7979</v>
      </c>
      <c r="C558" s="1" t="s">
        <v>9592</v>
      </c>
      <c r="D558" s="1"/>
      <c r="E558" s="1"/>
      <c r="F558" s="9"/>
    </row>
    <row r="559" spans="1:6" x14ac:dyDescent="0.25">
      <c r="A559" s="8" t="s">
        <v>15270</v>
      </c>
      <c r="B559" s="1" t="s">
        <v>7993</v>
      </c>
      <c r="C559" s="1" t="s">
        <v>7</v>
      </c>
      <c r="D559" s="1"/>
      <c r="E559" s="1"/>
      <c r="F559" s="9"/>
    </row>
    <row r="560" spans="1:6" x14ac:dyDescent="0.25">
      <c r="A560" s="8" t="s">
        <v>15270</v>
      </c>
      <c r="B560" s="1" t="s">
        <v>7993</v>
      </c>
      <c r="C560" s="1" t="s">
        <v>9592</v>
      </c>
      <c r="D560" s="1"/>
      <c r="E560" s="1"/>
      <c r="F560" s="9"/>
    </row>
    <row r="561" spans="1:6" x14ac:dyDescent="0.25">
      <c r="A561" s="8" t="s">
        <v>15271</v>
      </c>
      <c r="B561" s="1" t="s">
        <v>7995</v>
      </c>
      <c r="C561" s="1" t="s">
        <v>7</v>
      </c>
      <c r="D561" s="1"/>
      <c r="E561" s="1"/>
      <c r="F561" s="9"/>
    </row>
    <row r="562" spans="1:6" x14ac:dyDescent="0.25">
      <c r="A562" s="8" t="s">
        <v>15271</v>
      </c>
      <c r="B562" s="1" t="s">
        <v>7995</v>
      </c>
      <c r="C562" s="1" t="s">
        <v>9592</v>
      </c>
      <c r="D562" s="1"/>
      <c r="E562" s="1"/>
      <c r="F562" s="9"/>
    </row>
    <row r="563" spans="1:6" x14ac:dyDescent="0.25">
      <c r="A563" s="8" t="s">
        <v>15272</v>
      </c>
      <c r="B563" s="1" t="s">
        <v>15034</v>
      </c>
      <c r="C563" s="1" t="s">
        <v>7</v>
      </c>
      <c r="D563" s="1"/>
      <c r="E563" s="1"/>
      <c r="F563" s="9"/>
    </row>
    <row r="564" spans="1:6" x14ac:dyDescent="0.25">
      <c r="A564" s="8" t="s">
        <v>15272</v>
      </c>
      <c r="B564" s="1" t="s">
        <v>15034</v>
      </c>
      <c r="C564" s="1" t="s">
        <v>9592</v>
      </c>
      <c r="D564" s="1"/>
      <c r="E564" s="1"/>
      <c r="F564" s="9"/>
    </row>
    <row r="565" spans="1:6" x14ac:dyDescent="0.25">
      <c r="A565" s="8" t="s">
        <v>15273</v>
      </c>
      <c r="B565" s="1" t="s">
        <v>15274</v>
      </c>
      <c r="C565" s="1" t="s">
        <v>7</v>
      </c>
      <c r="D565" s="1"/>
      <c r="E565" s="1"/>
      <c r="F565" s="9"/>
    </row>
    <row r="566" spans="1:6" x14ac:dyDescent="0.25">
      <c r="A566" s="8" t="s">
        <v>15273</v>
      </c>
      <c r="B566" s="1" t="s">
        <v>15274</v>
      </c>
      <c r="C566" s="1" t="s">
        <v>9592</v>
      </c>
      <c r="D566" s="1"/>
      <c r="E566" s="1"/>
      <c r="F566" s="9"/>
    </row>
    <row r="567" spans="1:6" x14ac:dyDescent="0.25">
      <c r="A567" s="8" t="s">
        <v>15275</v>
      </c>
      <c r="B567" s="1" t="s">
        <v>15208</v>
      </c>
      <c r="C567" s="1" t="s">
        <v>7</v>
      </c>
      <c r="D567" s="1"/>
      <c r="E567" s="1"/>
      <c r="F567" s="9"/>
    </row>
    <row r="568" spans="1:6" x14ac:dyDescent="0.25">
      <c r="A568" s="8" t="s">
        <v>15275</v>
      </c>
      <c r="B568" s="1" t="s">
        <v>15208</v>
      </c>
      <c r="C568" s="1" t="s">
        <v>9592</v>
      </c>
      <c r="D568" s="1"/>
      <c r="E568" s="1"/>
      <c r="F568" s="9"/>
    </row>
    <row r="569" spans="1:6" x14ac:dyDescent="0.25">
      <c r="A569" s="8" t="s">
        <v>15276</v>
      </c>
      <c r="B569" s="1" t="s">
        <v>15277</v>
      </c>
      <c r="C569" s="1" t="s">
        <v>7</v>
      </c>
      <c r="D569" s="1"/>
      <c r="E569" s="1"/>
      <c r="F569" s="9"/>
    </row>
    <row r="570" spans="1:6" x14ac:dyDescent="0.25">
      <c r="A570" s="8" t="s">
        <v>15276</v>
      </c>
      <c r="B570" s="1" t="s">
        <v>15277</v>
      </c>
      <c r="C570" s="1" t="s">
        <v>9592</v>
      </c>
      <c r="D570" s="1"/>
      <c r="E570" s="1"/>
      <c r="F570" s="9"/>
    </row>
    <row r="571" spans="1:6" x14ac:dyDescent="0.25">
      <c r="A571" s="8" t="s">
        <v>15278</v>
      </c>
      <c r="B571" s="1" t="s">
        <v>15279</v>
      </c>
      <c r="C571" s="1" t="s">
        <v>7</v>
      </c>
      <c r="D571" s="1"/>
      <c r="E571" s="1"/>
      <c r="F571" s="9"/>
    </row>
    <row r="572" spans="1:6" x14ac:dyDescent="0.25">
      <c r="A572" s="8" t="s">
        <v>15278</v>
      </c>
      <c r="B572" s="1" t="s">
        <v>15279</v>
      </c>
      <c r="C572" s="1" t="s">
        <v>9592</v>
      </c>
      <c r="D572" s="1"/>
      <c r="E572" s="1"/>
      <c r="F572" s="9"/>
    </row>
    <row r="573" spans="1:6" x14ac:dyDescent="0.25">
      <c r="A573" s="8" t="s">
        <v>15280</v>
      </c>
      <c r="B573" s="1" t="s">
        <v>7646</v>
      </c>
      <c r="C573" s="1" t="s">
        <v>7</v>
      </c>
      <c r="D573" s="1"/>
      <c r="E573" s="1"/>
      <c r="F573" s="9"/>
    </row>
    <row r="574" spans="1:6" x14ac:dyDescent="0.25">
      <c r="A574" s="8" t="s">
        <v>15280</v>
      </c>
      <c r="B574" s="1" t="s">
        <v>7646</v>
      </c>
      <c r="C574" s="1" t="s">
        <v>9592</v>
      </c>
      <c r="D574" s="1"/>
      <c r="E574" s="1"/>
      <c r="F574" s="9"/>
    </row>
    <row r="575" spans="1:6" x14ac:dyDescent="0.25">
      <c r="A575" s="8" t="s">
        <v>15281</v>
      </c>
      <c r="B575" s="1" t="s">
        <v>7839</v>
      </c>
      <c r="C575" s="1" t="s">
        <v>7</v>
      </c>
      <c r="D575" s="1"/>
      <c r="E575" s="1"/>
      <c r="F575" s="9"/>
    </row>
    <row r="576" spans="1:6" x14ac:dyDescent="0.25">
      <c r="A576" s="8" t="s">
        <v>15281</v>
      </c>
      <c r="B576" s="1" t="s">
        <v>7839</v>
      </c>
      <c r="C576" s="1" t="s">
        <v>9592</v>
      </c>
      <c r="D576" s="1"/>
      <c r="E576" s="1"/>
      <c r="F576" s="9"/>
    </row>
    <row r="577" spans="1:6" x14ac:dyDescent="0.25">
      <c r="A577" s="8" t="s">
        <v>15282</v>
      </c>
      <c r="B577" s="1" t="s">
        <v>8047</v>
      </c>
      <c r="C577" s="1" t="s">
        <v>7</v>
      </c>
      <c r="D577" s="1"/>
      <c r="E577" s="1"/>
      <c r="F577" s="9"/>
    </row>
    <row r="578" spans="1:6" x14ac:dyDescent="0.25">
      <c r="A578" s="8" t="s">
        <v>15282</v>
      </c>
      <c r="B578" s="1" t="s">
        <v>8047</v>
      </c>
      <c r="C578" s="1" t="s">
        <v>9592</v>
      </c>
      <c r="D578" s="1"/>
      <c r="E578" s="1"/>
      <c r="F578" s="9"/>
    </row>
    <row r="579" spans="1:6" x14ac:dyDescent="0.25">
      <c r="A579" s="8" t="s">
        <v>15283</v>
      </c>
      <c r="B579" s="1" t="s">
        <v>8049</v>
      </c>
      <c r="C579" s="1" t="s">
        <v>7</v>
      </c>
      <c r="D579" s="1"/>
      <c r="E579" s="1"/>
      <c r="F579" s="9"/>
    </row>
    <row r="580" spans="1:6" x14ac:dyDescent="0.25">
      <c r="A580" s="8" t="s">
        <v>15283</v>
      </c>
      <c r="B580" s="1" t="s">
        <v>8049</v>
      </c>
      <c r="C580" s="1" t="s">
        <v>9592</v>
      </c>
      <c r="D580" s="1"/>
      <c r="E580" s="1"/>
      <c r="F580" s="9"/>
    </row>
    <row r="581" spans="1:6" x14ac:dyDescent="0.25">
      <c r="A581" s="8" t="s">
        <v>15284</v>
      </c>
      <c r="B581" s="1" t="s">
        <v>8051</v>
      </c>
      <c r="C581" s="1" t="s">
        <v>7</v>
      </c>
      <c r="D581" s="1"/>
      <c r="E581" s="1"/>
      <c r="F581" s="9"/>
    </row>
    <row r="582" spans="1:6" x14ac:dyDescent="0.25">
      <c r="A582" s="8" t="s">
        <v>15284</v>
      </c>
      <c r="B582" s="1" t="s">
        <v>8051</v>
      </c>
      <c r="C582" s="1" t="s">
        <v>9592</v>
      </c>
      <c r="D582" s="1"/>
      <c r="E582" s="1"/>
      <c r="F582" s="9"/>
    </row>
    <row r="583" spans="1:6" x14ac:dyDescent="0.25">
      <c r="A583" s="8" t="s">
        <v>15285</v>
      </c>
      <c r="B583" s="1" t="s">
        <v>8053</v>
      </c>
      <c r="C583" s="1" t="s">
        <v>7</v>
      </c>
      <c r="D583" s="1"/>
      <c r="E583" s="1"/>
      <c r="F583" s="9"/>
    </row>
    <row r="584" spans="1:6" x14ac:dyDescent="0.25">
      <c r="A584" s="8" t="s">
        <v>15285</v>
      </c>
      <c r="B584" s="1" t="s">
        <v>8053</v>
      </c>
      <c r="C584" s="1" t="s">
        <v>9592</v>
      </c>
      <c r="D584" s="1"/>
      <c r="E584" s="1"/>
      <c r="F584" s="9"/>
    </row>
    <row r="585" spans="1:6" x14ac:dyDescent="0.25">
      <c r="A585" s="8" t="s">
        <v>15286</v>
      </c>
      <c r="B585" s="1" t="s">
        <v>8145</v>
      </c>
      <c r="C585" s="1" t="s">
        <v>7</v>
      </c>
      <c r="D585" s="1"/>
      <c r="E585" s="1"/>
      <c r="F585" s="9"/>
    </row>
    <row r="586" spans="1:6" x14ac:dyDescent="0.25">
      <c r="A586" s="8" t="s">
        <v>15286</v>
      </c>
      <c r="B586" s="1" t="s">
        <v>8145</v>
      </c>
      <c r="C586" s="1" t="s">
        <v>9592</v>
      </c>
      <c r="D586" s="1"/>
      <c r="E586" s="1"/>
      <c r="F586" s="9"/>
    </row>
    <row r="587" spans="1:6" x14ac:dyDescent="0.25">
      <c r="A587" s="8" t="s">
        <v>15287</v>
      </c>
      <c r="B587" s="1" t="s">
        <v>15288</v>
      </c>
      <c r="C587" s="1" t="s">
        <v>7</v>
      </c>
      <c r="D587" s="1"/>
      <c r="E587" s="1"/>
      <c r="F587" s="9"/>
    </row>
    <row r="588" spans="1:6" x14ac:dyDescent="0.25">
      <c r="A588" s="8" t="s">
        <v>15287</v>
      </c>
      <c r="B588" s="1" t="s">
        <v>15288</v>
      </c>
      <c r="C588" s="1" t="s">
        <v>9592</v>
      </c>
      <c r="D588" s="1"/>
      <c r="E588" s="1"/>
      <c r="F588" s="9"/>
    </row>
    <row r="589" spans="1:6" x14ac:dyDescent="0.25">
      <c r="A589" s="8" t="s">
        <v>15289</v>
      </c>
      <c r="B589" s="1" t="s">
        <v>15290</v>
      </c>
      <c r="C589" s="1" t="s">
        <v>7</v>
      </c>
      <c r="D589" s="1"/>
      <c r="E589" s="1"/>
      <c r="F589" s="9"/>
    </row>
    <row r="590" spans="1:6" x14ac:dyDescent="0.25">
      <c r="A590" s="8" t="s">
        <v>15289</v>
      </c>
      <c r="B590" s="1" t="s">
        <v>15290</v>
      </c>
      <c r="C590" s="1" t="s">
        <v>9592</v>
      </c>
      <c r="D590" s="1"/>
      <c r="E590" s="1"/>
      <c r="F590" s="9"/>
    </row>
    <row r="591" spans="1:6" x14ac:dyDescent="0.25">
      <c r="A591" s="8" t="s">
        <v>15291</v>
      </c>
      <c r="B591" s="1" t="s">
        <v>15292</v>
      </c>
      <c r="C591" s="1" t="s">
        <v>7</v>
      </c>
      <c r="D591" s="1"/>
      <c r="E591" s="1"/>
      <c r="F591" s="9"/>
    </row>
    <row r="592" spans="1:6" x14ac:dyDescent="0.25">
      <c r="A592" s="8" t="s">
        <v>15291</v>
      </c>
      <c r="B592" s="1" t="s">
        <v>15292</v>
      </c>
      <c r="C592" s="1" t="s">
        <v>9592</v>
      </c>
      <c r="D592" s="1"/>
      <c r="E592" s="1"/>
      <c r="F592" s="9"/>
    </row>
    <row r="593" spans="1:6" x14ac:dyDescent="0.25">
      <c r="A593" s="8" t="s">
        <v>15293</v>
      </c>
      <c r="B593" s="1" t="s">
        <v>15294</v>
      </c>
      <c r="C593" s="1" t="s">
        <v>7</v>
      </c>
      <c r="D593" s="1"/>
      <c r="E593" s="1"/>
      <c r="F593" s="9"/>
    </row>
    <row r="594" spans="1:6" x14ac:dyDescent="0.25">
      <c r="A594" s="8" t="s">
        <v>15293</v>
      </c>
      <c r="B594" s="1" t="s">
        <v>15294</v>
      </c>
      <c r="C594" s="1" t="s">
        <v>9592</v>
      </c>
      <c r="D594" s="1"/>
      <c r="E594" s="1"/>
      <c r="F594" s="9"/>
    </row>
    <row r="595" spans="1:6" x14ac:dyDescent="0.25">
      <c r="A595" s="8" t="s">
        <v>15295</v>
      </c>
      <c r="B595" s="1" t="s">
        <v>7654</v>
      </c>
      <c r="C595" s="1" t="s">
        <v>7</v>
      </c>
      <c r="D595" s="1"/>
      <c r="E595" s="1"/>
      <c r="F595" s="9"/>
    </row>
    <row r="596" spans="1:6" x14ac:dyDescent="0.25">
      <c r="A596" s="8" t="s">
        <v>15295</v>
      </c>
      <c r="B596" s="1" t="s">
        <v>7654</v>
      </c>
      <c r="C596" s="1" t="s">
        <v>9592</v>
      </c>
      <c r="D596" s="1"/>
      <c r="E596" s="1"/>
      <c r="F596" s="9"/>
    </row>
    <row r="597" spans="1:6" x14ac:dyDescent="0.25">
      <c r="A597" s="8" t="s">
        <v>15296</v>
      </c>
      <c r="B597" s="1" t="s">
        <v>7855</v>
      </c>
      <c r="C597" s="1" t="s">
        <v>7</v>
      </c>
      <c r="D597" s="1"/>
      <c r="E597" s="1"/>
      <c r="F597" s="9"/>
    </row>
    <row r="598" spans="1:6" x14ac:dyDescent="0.25">
      <c r="A598" s="8" t="s">
        <v>15296</v>
      </c>
      <c r="B598" s="1" t="s">
        <v>7855</v>
      </c>
      <c r="C598" s="1" t="s">
        <v>9592</v>
      </c>
      <c r="D598" s="1"/>
      <c r="E598" s="1"/>
      <c r="F598" s="9"/>
    </row>
    <row r="599" spans="1:6" x14ac:dyDescent="0.25">
      <c r="A599" s="8" t="s">
        <v>15297</v>
      </c>
      <c r="B599" s="1" t="s">
        <v>7863</v>
      </c>
      <c r="C599" s="1" t="s">
        <v>7</v>
      </c>
      <c r="D599" s="1"/>
      <c r="E599" s="1"/>
      <c r="F599" s="9"/>
    </row>
    <row r="600" spans="1:6" x14ac:dyDescent="0.25">
      <c r="A600" s="8" t="s">
        <v>15297</v>
      </c>
      <c r="B600" s="1" t="s">
        <v>7863</v>
      </c>
      <c r="C600" s="1" t="s">
        <v>9592</v>
      </c>
      <c r="D600" s="1"/>
      <c r="E600" s="1"/>
      <c r="F600" s="9"/>
    </row>
    <row r="601" spans="1:6" x14ac:dyDescent="0.25">
      <c r="A601" s="8" t="s">
        <v>15298</v>
      </c>
      <c r="B601" s="1" t="s">
        <v>8065</v>
      </c>
      <c r="C601" s="1" t="s">
        <v>7</v>
      </c>
      <c r="D601" s="1"/>
      <c r="E601" s="1"/>
      <c r="F601" s="9"/>
    </row>
    <row r="602" spans="1:6" x14ac:dyDescent="0.25">
      <c r="A602" s="8" t="s">
        <v>15298</v>
      </c>
      <c r="B602" s="1" t="s">
        <v>8065</v>
      </c>
      <c r="C602" s="1" t="s">
        <v>9592</v>
      </c>
      <c r="D602" s="1"/>
      <c r="E602" s="1"/>
      <c r="F602" s="9"/>
    </row>
    <row r="603" spans="1:6" x14ac:dyDescent="0.25">
      <c r="A603" s="8" t="s">
        <v>15299</v>
      </c>
      <c r="B603" s="1" t="s">
        <v>8067</v>
      </c>
      <c r="C603" s="1" t="s">
        <v>7</v>
      </c>
      <c r="D603" s="1"/>
      <c r="E603" s="1"/>
      <c r="F603" s="9"/>
    </row>
    <row r="604" spans="1:6" x14ac:dyDescent="0.25">
      <c r="A604" s="8" t="s">
        <v>15299</v>
      </c>
      <c r="B604" s="1" t="s">
        <v>8067</v>
      </c>
      <c r="C604" s="1" t="s">
        <v>9592</v>
      </c>
      <c r="D604" s="1"/>
      <c r="E604" s="1"/>
      <c r="F604" s="9"/>
    </row>
    <row r="605" spans="1:6" x14ac:dyDescent="0.25">
      <c r="A605" s="8" t="s">
        <v>15300</v>
      </c>
      <c r="B605" s="1" t="s">
        <v>15301</v>
      </c>
      <c r="C605" s="1" t="s">
        <v>7</v>
      </c>
      <c r="D605" s="1"/>
      <c r="E605" s="1"/>
      <c r="F605" s="9"/>
    </row>
    <row r="606" spans="1:6" x14ac:dyDescent="0.25">
      <c r="A606" s="8" t="s">
        <v>15300</v>
      </c>
      <c r="B606" s="1" t="s">
        <v>15301</v>
      </c>
      <c r="C606" s="1" t="s">
        <v>9592</v>
      </c>
      <c r="D606" s="1"/>
      <c r="E606" s="1"/>
      <c r="F606" s="9"/>
    </row>
    <row r="607" spans="1:6" x14ac:dyDescent="0.25">
      <c r="A607" s="8" t="s">
        <v>15302</v>
      </c>
      <c r="B607" s="1" t="s">
        <v>7891</v>
      </c>
      <c r="C607" s="1" t="s">
        <v>7</v>
      </c>
      <c r="D607" s="1"/>
      <c r="E607" s="1"/>
      <c r="F607" s="9"/>
    </row>
    <row r="608" spans="1:6" x14ac:dyDescent="0.25">
      <c r="A608" s="8" t="s">
        <v>15302</v>
      </c>
      <c r="B608" s="1" t="s">
        <v>7891</v>
      </c>
      <c r="C608" s="1" t="s">
        <v>9592</v>
      </c>
      <c r="D608" s="1"/>
      <c r="E608" s="1"/>
      <c r="F608" s="9"/>
    </row>
    <row r="609" spans="1:6" x14ac:dyDescent="0.25">
      <c r="A609" s="8" t="s">
        <v>15303</v>
      </c>
      <c r="B609" s="1" t="s">
        <v>841</v>
      </c>
      <c r="C609" s="1" t="s">
        <v>7</v>
      </c>
      <c r="D609" s="1"/>
      <c r="E609" s="1"/>
      <c r="F609" s="9"/>
    </row>
    <row r="610" spans="1:6" x14ac:dyDescent="0.25">
      <c r="A610" s="8" t="s">
        <v>15303</v>
      </c>
      <c r="B610" s="1" t="s">
        <v>841</v>
      </c>
      <c r="C610" s="1" t="s">
        <v>9592</v>
      </c>
      <c r="D610" s="1"/>
      <c r="E610" s="1"/>
      <c r="F610" s="9"/>
    </row>
    <row r="611" spans="1:6" x14ac:dyDescent="0.25">
      <c r="A611" s="8" t="s">
        <v>15304</v>
      </c>
      <c r="B611" s="1" t="s">
        <v>11381</v>
      </c>
      <c r="C611" s="1" t="s">
        <v>7</v>
      </c>
      <c r="D611" s="1"/>
      <c r="E611" s="1"/>
      <c r="F611" s="9"/>
    </row>
    <row r="612" spans="1:6" x14ac:dyDescent="0.25">
      <c r="A612" s="8" t="s">
        <v>15304</v>
      </c>
      <c r="B612" s="1" t="s">
        <v>11381</v>
      </c>
      <c r="C612" s="1" t="s">
        <v>9592</v>
      </c>
      <c r="D612" s="1"/>
      <c r="E612" s="1"/>
      <c r="F612" s="9"/>
    </row>
    <row r="613" spans="1:6" x14ac:dyDescent="0.25">
      <c r="A613" s="8" t="s">
        <v>15305</v>
      </c>
      <c r="B613" s="1" t="s">
        <v>11175</v>
      </c>
      <c r="C613" s="1" t="s">
        <v>7</v>
      </c>
      <c r="D613" s="1"/>
      <c r="E613" s="1"/>
      <c r="F613" s="9"/>
    </row>
    <row r="614" spans="1:6" x14ac:dyDescent="0.25">
      <c r="A614" s="8" t="s">
        <v>15305</v>
      </c>
      <c r="B614" s="1" t="s">
        <v>11175</v>
      </c>
      <c r="C614" s="1" t="s">
        <v>9592</v>
      </c>
      <c r="D614" s="1"/>
      <c r="E614" s="1"/>
      <c r="F614" s="9"/>
    </row>
    <row r="615" spans="1:6" x14ac:dyDescent="0.25">
      <c r="A615" s="8" t="s">
        <v>15306</v>
      </c>
      <c r="B615" s="1" t="s">
        <v>15307</v>
      </c>
      <c r="C615" s="1" t="s">
        <v>7</v>
      </c>
      <c r="D615" s="1"/>
      <c r="E615" s="1"/>
      <c r="F615" s="9"/>
    </row>
    <row r="616" spans="1:6" x14ac:dyDescent="0.25">
      <c r="A616" s="8" t="s">
        <v>15306</v>
      </c>
      <c r="B616" s="1" t="s">
        <v>15307</v>
      </c>
      <c r="C616" s="1" t="s">
        <v>9592</v>
      </c>
      <c r="D616" s="1"/>
      <c r="E616" s="1"/>
      <c r="F616" s="9"/>
    </row>
    <row r="617" spans="1:6" x14ac:dyDescent="0.25">
      <c r="A617" s="8" t="s">
        <v>15308</v>
      </c>
      <c r="B617" s="1" t="s">
        <v>3666</v>
      </c>
      <c r="C617" s="1" t="s">
        <v>7</v>
      </c>
      <c r="D617" s="1"/>
      <c r="E617" s="1"/>
      <c r="F617" s="9"/>
    </row>
    <row r="618" spans="1:6" x14ac:dyDescent="0.25">
      <c r="A618" s="8" t="s">
        <v>15308</v>
      </c>
      <c r="B618" s="1" t="s">
        <v>3666</v>
      </c>
      <c r="C618" s="1" t="s">
        <v>9592</v>
      </c>
      <c r="D618" s="1"/>
      <c r="E618" s="1"/>
      <c r="F618" s="9"/>
    </row>
    <row r="619" spans="1:6" x14ac:dyDescent="0.25">
      <c r="A619" s="8" t="s">
        <v>15309</v>
      </c>
      <c r="B619" s="1" t="s">
        <v>15310</v>
      </c>
      <c r="C619" s="1" t="s">
        <v>7</v>
      </c>
      <c r="D619" s="1"/>
      <c r="E619" s="1"/>
      <c r="F619" s="9"/>
    </row>
    <row r="620" spans="1:6" x14ac:dyDescent="0.25">
      <c r="A620" s="8" t="s">
        <v>15309</v>
      </c>
      <c r="B620" s="1" t="s">
        <v>15310</v>
      </c>
      <c r="C620" s="1" t="s">
        <v>9592</v>
      </c>
      <c r="D620" s="1"/>
      <c r="E620" s="1"/>
      <c r="F620" s="9"/>
    </row>
    <row r="621" spans="1:6" x14ac:dyDescent="0.25">
      <c r="A621" s="8" t="s">
        <v>15311</v>
      </c>
      <c r="B621" s="1" t="s">
        <v>6971</v>
      </c>
      <c r="C621" s="1" t="s">
        <v>7</v>
      </c>
      <c r="D621" s="1"/>
      <c r="E621" s="1"/>
      <c r="F621" s="9"/>
    </row>
    <row r="622" spans="1:6" x14ac:dyDescent="0.25">
      <c r="A622" s="8" t="s">
        <v>15311</v>
      </c>
      <c r="B622" s="1" t="s">
        <v>6971</v>
      </c>
      <c r="C622" s="1" t="s">
        <v>9592</v>
      </c>
      <c r="D622" s="1"/>
      <c r="E622" s="1"/>
      <c r="F622" s="9"/>
    </row>
    <row r="623" spans="1:6" x14ac:dyDescent="0.25">
      <c r="A623" s="8" t="s">
        <v>15312</v>
      </c>
      <c r="B623" s="1" t="s">
        <v>15313</v>
      </c>
      <c r="C623" s="1" t="s">
        <v>7</v>
      </c>
      <c r="D623" s="1"/>
      <c r="E623" s="1"/>
      <c r="F623" s="9"/>
    </row>
    <row r="624" spans="1:6" x14ac:dyDescent="0.25">
      <c r="A624" s="8" t="s">
        <v>15312</v>
      </c>
      <c r="B624" s="1" t="s">
        <v>15313</v>
      </c>
      <c r="C624" s="1" t="s">
        <v>9592</v>
      </c>
      <c r="D624" s="1"/>
      <c r="E624" s="1"/>
      <c r="F624" s="9"/>
    </row>
    <row r="625" spans="1:6" x14ac:dyDescent="0.25">
      <c r="A625" s="8" t="s">
        <v>15314</v>
      </c>
      <c r="B625" s="1" t="s">
        <v>6983</v>
      </c>
      <c r="C625" s="1" t="s">
        <v>7</v>
      </c>
      <c r="D625" s="1"/>
      <c r="E625" s="1"/>
      <c r="F625" s="9"/>
    </row>
    <row r="626" spans="1:6" x14ac:dyDescent="0.25">
      <c r="A626" s="8" t="s">
        <v>15314</v>
      </c>
      <c r="B626" s="1" t="s">
        <v>6983</v>
      </c>
      <c r="C626" s="1" t="s">
        <v>9592</v>
      </c>
      <c r="D626" s="1"/>
      <c r="E626" s="1"/>
      <c r="F626" s="9"/>
    </row>
    <row r="627" spans="1:6" x14ac:dyDescent="0.25">
      <c r="A627" s="8" t="s">
        <v>15315</v>
      </c>
      <c r="B627" s="1" t="s">
        <v>7025</v>
      </c>
      <c r="C627" s="1" t="s">
        <v>7</v>
      </c>
      <c r="D627" s="1"/>
      <c r="E627" s="1"/>
      <c r="F627" s="9"/>
    </row>
    <row r="628" spans="1:6" x14ac:dyDescent="0.25">
      <c r="A628" s="8" t="s">
        <v>15315</v>
      </c>
      <c r="B628" s="1" t="s">
        <v>7025</v>
      </c>
      <c r="C628" s="1" t="s">
        <v>9592</v>
      </c>
      <c r="D628" s="1"/>
      <c r="E628" s="1"/>
      <c r="F628" s="9"/>
    </row>
    <row r="629" spans="1:6" x14ac:dyDescent="0.25">
      <c r="A629" s="8" t="s">
        <v>15316</v>
      </c>
      <c r="B629" s="1" t="s">
        <v>7027</v>
      </c>
      <c r="C629" s="1" t="s">
        <v>7</v>
      </c>
      <c r="D629" s="1"/>
      <c r="E629" s="1"/>
      <c r="F629" s="9"/>
    </row>
    <row r="630" spans="1:6" x14ac:dyDescent="0.25">
      <c r="A630" s="8" t="s">
        <v>15316</v>
      </c>
      <c r="B630" s="1" t="s">
        <v>7027</v>
      </c>
      <c r="C630" s="1" t="s">
        <v>9592</v>
      </c>
      <c r="D630" s="1"/>
      <c r="E630" s="1"/>
      <c r="F630" s="9"/>
    </row>
    <row r="631" spans="1:6" x14ac:dyDescent="0.25">
      <c r="A631" s="8" t="s">
        <v>15317</v>
      </c>
      <c r="B631" s="1" t="s">
        <v>7029</v>
      </c>
      <c r="C631" s="1" t="s">
        <v>7</v>
      </c>
      <c r="D631" s="1"/>
      <c r="E631" s="1"/>
      <c r="F631" s="9"/>
    </row>
    <row r="632" spans="1:6" ht="15.75" thickBot="1" x14ac:dyDescent="0.3">
      <c r="A632" s="10" t="s">
        <v>15317</v>
      </c>
      <c r="B632" s="11" t="s">
        <v>7029</v>
      </c>
      <c r="C632" s="11" t="s">
        <v>9592</v>
      </c>
      <c r="D632" s="11"/>
      <c r="E632" s="11"/>
      <c r="F632" s="12"/>
    </row>
  </sheetData>
  <autoFilter ref="A1:F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9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4.8554687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558</v>
      </c>
    </row>
    <row r="2" spans="1:8" x14ac:dyDescent="0.25">
      <c r="A2" s="5" t="s">
        <v>15318</v>
      </c>
      <c r="B2" s="6" t="s">
        <v>30</v>
      </c>
      <c r="C2" s="6" t="s">
        <v>7</v>
      </c>
      <c r="D2" s="6"/>
      <c r="E2" s="6"/>
      <c r="F2" s="7"/>
    </row>
    <row r="3" spans="1:8" x14ac:dyDescent="0.25">
      <c r="A3" s="8" t="s">
        <v>15319</v>
      </c>
      <c r="B3" s="1" t="s">
        <v>731</v>
      </c>
      <c r="C3" s="1" t="s">
        <v>7</v>
      </c>
      <c r="D3" s="1"/>
      <c r="E3" s="1"/>
      <c r="F3" s="9"/>
    </row>
    <row r="4" spans="1:8" x14ac:dyDescent="0.25">
      <c r="A4" s="8" t="s">
        <v>15320</v>
      </c>
      <c r="B4" s="1" t="s">
        <v>118</v>
      </c>
      <c r="C4" s="1" t="s">
        <v>4</v>
      </c>
      <c r="D4" s="1"/>
      <c r="E4" s="1"/>
      <c r="F4" s="9"/>
    </row>
    <row r="5" spans="1:8" x14ac:dyDescent="0.25">
      <c r="A5" s="8" t="s">
        <v>15321</v>
      </c>
      <c r="B5" s="1" t="s">
        <v>15322</v>
      </c>
      <c r="C5" s="1" t="s">
        <v>7</v>
      </c>
      <c r="D5" s="1"/>
      <c r="E5" s="1"/>
      <c r="F5" s="9"/>
    </row>
    <row r="6" spans="1:8" x14ac:dyDescent="0.25">
      <c r="A6" s="8" t="s">
        <v>15323</v>
      </c>
      <c r="B6" s="1" t="s">
        <v>220</v>
      </c>
      <c r="C6" s="1" t="s">
        <v>7</v>
      </c>
      <c r="D6" s="1"/>
      <c r="E6" s="1"/>
      <c r="F6" s="9"/>
    </row>
    <row r="7" spans="1:8" x14ac:dyDescent="0.25">
      <c r="A7" s="8" t="s">
        <v>15324</v>
      </c>
      <c r="B7" s="1" t="s">
        <v>334</v>
      </c>
      <c r="C7" s="1" t="s">
        <v>14</v>
      </c>
      <c r="D7" s="1"/>
      <c r="E7" s="1"/>
      <c r="F7" s="9"/>
    </row>
    <row r="8" spans="1:8" x14ac:dyDescent="0.25">
      <c r="A8" s="8" t="s">
        <v>15325</v>
      </c>
      <c r="B8" s="1" t="s">
        <v>11644</v>
      </c>
      <c r="C8" s="1" t="s">
        <v>7</v>
      </c>
      <c r="D8" s="1"/>
      <c r="E8" s="1"/>
      <c r="F8" s="9"/>
    </row>
    <row r="9" spans="1:8" x14ac:dyDescent="0.25">
      <c r="A9" s="8" t="s">
        <v>15326</v>
      </c>
      <c r="B9" s="1" t="s">
        <v>11642</v>
      </c>
      <c r="C9" s="1" t="s">
        <v>7</v>
      </c>
      <c r="D9" s="1"/>
      <c r="E9" s="1"/>
      <c r="F9" s="9"/>
    </row>
    <row r="10" spans="1:8" x14ac:dyDescent="0.25">
      <c r="A10" s="8" t="s">
        <v>15327</v>
      </c>
      <c r="B10" s="1" t="s">
        <v>15328</v>
      </c>
      <c r="C10" s="1" t="s">
        <v>7</v>
      </c>
      <c r="D10" s="1"/>
      <c r="E10" s="1"/>
      <c r="F10" s="9"/>
    </row>
    <row r="11" spans="1:8" x14ac:dyDescent="0.25">
      <c r="A11" s="8" t="s">
        <v>15329</v>
      </c>
      <c r="B11" s="1" t="s">
        <v>975</v>
      </c>
      <c r="C11" s="1" t="s">
        <v>7</v>
      </c>
      <c r="D11" s="1"/>
      <c r="E11" s="1"/>
      <c r="F11" s="9"/>
    </row>
    <row r="12" spans="1:8" x14ac:dyDescent="0.25">
      <c r="A12" s="8" t="s">
        <v>15330</v>
      </c>
      <c r="B12" s="1" t="s">
        <v>15331</v>
      </c>
      <c r="C12" s="1" t="s">
        <v>7</v>
      </c>
      <c r="D12" s="1"/>
      <c r="E12" s="1"/>
      <c r="F12" s="9"/>
    </row>
    <row r="13" spans="1:8" x14ac:dyDescent="0.25">
      <c r="A13" s="8" t="s">
        <v>15332</v>
      </c>
      <c r="B13" s="1" t="s">
        <v>15333</v>
      </c>
      <c r="C13" s="1" t="s">
        <v>7</v>
      </c>
      <c r="D13" s="1"/>
      <c r="E13" s="1"/>
      <c r="F13" s="9"/>
    </row>
    <row r="14" spans="1:8" x14ac:dyDescent="0.25">
      <c r="A14" s="8" t="s">
        <v>15334</v>
      </c>
      <c r="B14" s="1" t="s">
        <v>15335</v>
      </c>
      <c r="C14" s="1" t="s">
        <v>7</v>
      </c>
      <c r="D14" s="1"/>
      <c r="E14" s="1"/>
      <c r="F14" s="9"/>
    </row>
    <row r="15" spans="1:8" x14ac:dyDescent="0.25">
      <c r="A15" s="8" t="s">
        <v>15336</v>
      </c>
      <c r="B15" s="1" t="s">
        <v>15337</v>
      </c>
      <c r="C15" s="1" t="s">
        <v>7</v>
      </c>
      <c r="D15" s="1"/>
      <c r="E15" s="1"/>
      <c r="F15" s="9"/>
    </row>
    <row r="16" spans="1:8" x14ac:dyDescent="0.25">
      <c r="A16" s="8" t="s">
        <v>15338</v>
      </c>
      <c r="B16" s="1" t="s">
        <v>15339</v>
      </c>
      <c r="C16" s="1" t="s">
        <v>7</v>
      </c>
      <c r="D16" s="1"/>
      <c r="E16" s="1"/>
      <c r="F16" s="9"/>
    </row>
    <row r="17" spans="1:6" x14ac:dyDescent="0.25">
      <c r="A17" s="8" t="s">
        <v>15340</v>
      </c>
      <c r="B17" s="1" t="s">
        <v>15341</v>
      </c>
      <c r="C17" s="1" t="s">
        <v>7</v>
      </c>
      <c r="D17" s="1"/>
      <c r="E17" s="1"/>
      <c r="F17" s="9"/>
    </row>
    <row r="18" spans="1:6" x14ac:dyDescent="0.25">
      <c r="A18" s="8" t="s">
        <v>15342</v>
      </c>
      <c r="B18" s="1" t="s">
        <v>15343</v>
      </c>
      <c r="C18" s="1" t="s">
        <v>7</v>
      </c>
      <c r="D18" s="1"/>
      <c r="E18" s="1"/>
      <c r="F18" s="9"/>
    </row>
    <row r="19" spans="1:6" x14ac:dyDescent="0.25">
      <c r="A19" s="8" t="s">
        <v>15344</v>
      </c>
      <c r="B19" s="1" t="s">
        <v>15345</v>
      </c>
      <c r="C19" s="1" t="s">
        <v>7</v>
      </c>
      <c r="D19" s="1"/>
      <c r="E19" s="1"/>
      <c r="F19" s="9"/>
    </row>
    <row r="20" spans="1:6" x14ac:dyDescent="0.25">
      <c r="A20" s="8" t="s">
        <v>15346</v>
      </c>
      <c r="B20" s="1" t="s">
        <v>15347</v>
      </c>
      <c r="C20" s="1" t="s">
        <v>7</v>
      </c>
      <c r="D20" s="1"/>
      <c r="E20" s="1"/>
      <c r="F20" s="9"/>
    </row>
    <row r="21" spans="1:6" x14ac:dyDescent="0.25">
      <c r="A21" s="8" t="s">
        <v>15348</v>
      </c>
      <c r="B21" s="1" t="s">
        <v>338</v>
      </c>
      <c r="C21" s="1" t="s">
        <v>7</v>
      </c>
      <c r="D21" s="1"/>
      <c r="E21" s="1"/>
      <c r="F21" s="9"/>
    </row>
    <row r="22" spans="1:6" x14ac:dyDescent="0.25">
      <c r="A22" s="8" t="s">
        <v>15349</v>
      </c>
      <c r="B22" s="1" t="s">
        <v>342</v>
      </c>
      <c r="C22" s="1" t="s">
        <v>7</v>
      </c>
      <c r="D22" s="1"/>
      <c r="E22" s="1"/>
      <c r="F22" s="9"/>
    </row>
    <row r="23" spans="1:6" x14ac:dyDescent="0.25">
      <c r="A23" s="8" t="s">
        <v>15350</v>
      </c>
      <c r="B23" s="1" t="s">
        <v>442</v>
      </c>
      <c r="C23" s="1" t="s">
        <v>7</v>
      </c>
      <c r="D23" s="1"/>
      <c r="E23" s="1"/>
      <c r="F23" s="9"/>
    </row>
    <row r="24" spans="1:6" x14ac:dyDescent="0.25">
      <c r="A24" s="8" t="s">
        <v>15351</v>
      </c>
      <c r="B24" s="1" t="s">
        <v>761</v>
      </c>
      <c r="C24" s="1" t="s">
        <v>27</v>
      </c>
      <c r="D24" s="1"/>
      <c r="E24" s="1"/>
      <c r="F24" s="9"/>
    </row>
    <row r="25" spans="1:6" x14ac:dyDescent="0.25">
      <c r="A25" s="8" t="s">
        <v>15352</v>
      </c>
      <c r="B25" s="1" t="s">
        <v>913</v>
      </c>
      <c r="C25" s="1" t="s">
        <v>7</v>
      </c>
      <c r="D25" s="1"/>
      <c r="E25" s="1"/>
      <c r="F25" s="9"/>
    </row>
    <row r="26" spans="1:6" x14ac:dyDescent="0.25">
      <c r="A26" s="8" t="s">
        <v>15353</v>
      </c>
      <c r="B26" s="1" t="s">
        <v>915</v>
      </c>
      <c r="C26" s="1" t="s">
        <v>7</v>
      </c>
      <c r="D26" s="1"/>
      <c r="E26" s="1"/>
      <c r="F26" s="9"/>
    </row>
    <row r="27" spans="1:6" x14ac:dyDescent="0.25">
      <c r="A27" s="8" t="s">
        <v>15354</v>
      </c>
      <c r="B27" s="1" t="s">
        <v>933</v>
      </c>
      <c r="C27" s="1" t="s">
        <v>7</v>
      </c>
      <c r="D27" s="1"/>
      <c r="E27" s="1"/>
      <c r="F27" s="9"/>
    </row>
    <row r="28" spans="1:6" x14ac:dyDescent="0.25">
      <c r="A28" s="8" t="s">
        <v>15355</v>
      </c>
      <c r="B28" s="1" t="s">
        <v>943</v>
      </c>
      <c r="C28" s="1" t="s">
        <v>7</v>
      </c>
      <c r="D28" s="1"/>
      <c r="E28" s="1"/>
      <c r="F28" s="9"/>
    </row>
    <row r="29" spans="1:6" x14ac:dyDescent="0.25">
      <c r="A29" s="8" t="s">
        <v>15356</v>
      </c>
      <c r="B29" s="1" t="s">
        <v>949</v>
      </c>
      <c r="C29" s="1" t="s">
        <v>7</v>
      </c>
      <c r="D29" s="1"/>
      <c r="E29" s="1"/>
      <c r="F29" s="9"/>
    </row>
    <row r="30" spans="1:6" x14ac:dyDescent="0.25">
      <c r="A30" s="8" t="s">
        <v>15357</v>
      </c>
      <c r="B30" s="1" t="s">
        <v>961</v>
      </c>
      <c r="C30" s="1" t="s">
        <v>7</v>
      </c>
      <c r="D30" s="1"/>
      <c r="E30" s="1"/>
      <c r="F30" s="9"/>
    </row>
    <row r="31" spans="1:6" x14ac:dyDescent="0.25">
      <c r="A31" s="8" t="s">
        <v>15358</v>
      </c>
      <c r="B31" s="1" t="s">
        <v>963</v>
      </c>
      <c r="C31" s="1" t="s">
        <v>7</v>
      </c>
      <c r="D31" s="1"/>
      <c r="E31" s="1"/>
      <c r="F31" s="9"/>
    </row>
    <row r="32" spans="1:6" x14ac:dyDescent="0.25">
      <c r="A32" s="8" t="s">
        <v>15359</v>
      </c>
      <c r="B32" s="1" t="s">
        <v>15360</v>
      </c>
      <c r="C32" s="1" t="s">
        <v>7</v>
      </c>
      <c r="D32" s="1"/>
      <c r="E32" s="1"/>
      <c r="F32" s="9"/>
    </row>
    <row r="33" spans="1:6" x14ac:dyDescent="0.25">
      <c r="A33" s="8" t="s">
        <v>15361</v>
      </c>
      <c r="B33" s="1" t="s">
        <v>11733</v>
      </c>
      <c r="C33" s="1" t="s">
        <v>7</v>
      </c>
      <c r="D33" s="1"/>
      <c r="E33" s="1"/>
      <c r="F33" s="9"/>
    </row>
    <row r="34" spans="1:6" x14ac:dyDescent="0.25">
      <c r="A34" s="8" t="s">
        <v>15362</v>
      </c>
      <c r="B34" s="1" t="s">
        <v>11788</v>
      </c>
      <c r="C34" s="1" t="s">
        <v>7</v>
      </c>
      <c r="D34" s="1"/>
      <c r="E34" s="1"/>
      <c r="F34" s="9"/>
    </row>
    <row r="35" spans="1:6" x14ac:dyDescent="0.25">
      <c r="A35" s="8" t="s">
        <v>15363</v>
      </c>
      <c r="B35" s="1" t="s">
        <v>11883</v>
      </c>
      <c r="C35" s="1" t="s">
        <v>7</v>
      </c>
      <c r="D35" s="1"/>
      <c r="E35" s="1"/>
      <c r="F35" s="9"/>
    </row>
    <row r="36" spans="1:6" x14ac:dyDescent="0.25">
      <c r="A36" s="8" t="s">
        <v>15364</v>
      </c>
      <c r="B36" s="1" t="s">
        <v>11267</v>
      </c>
      <c r="C36" s="1" t="s">
        <v>7</v>
      </c>
      <c r="D36" s="1"/>
      <c r="E36" s="1"/>
      <c r="F36" s="9"/>
    </row>
    <row r="37" spans="1:6" x14ac:dyDescent="0.25">
      <c r="A37" s="8" t="s">
        <v>15365</v>
      </c>
      <c r="B37" s="1" t="s">
        <v>1979</v>
      </c>
      <c r="C37" s="1" t="s">
        <v>7</v>
      </c>
      <c r="D37" s="1"/>
      <c r="E37" s="1"/>
      <c r="F37" s="9"/>
    </row>
    <row r="38" spans="1:6" x14ac:dyDescent="0.25">
      <c r="A38" s="8" t="s">
        <v>15366</v>
      </c>
      <c r="B38" s="1" t="s">
        <v>11704</v>
      </c>
      <c r="C38" s="1" t="s">
        <v>7</v>
      </c>
      <c r="D38" s="1"/>
      <c r="E38" s="1"/>
      <c r="F38" s="9"/>
    </row>
    <row r="39" spans="1:6" x14ac:dyDescent="0.25">
      <c r="A39" s="8" t="s">
        <v>15367</v>
      </c>
      <c r="B39" s="1" t="s">
        <v>2650</v>
      </c>
      <c r="C39" s="1" t="s">
        <v>14</v>
      </c>
      <c r="D39" s="1"/>
      <c r="E39" s="1"/>
      <c r="F39" s="9"/>
    </row>
    <row r="40" spans="1:6" x14ac:dyDescent="0.25">
      <c r="A40" s="8" t="s">
        <v>15368</v>
      </c>
      <c r="B40" s="1" t="s">
        <v>15369</v>
      </c>
      <c r="C40" s="1" t="s">
        <v>7</v>
      </c>
      <c r="D40" s="1"/>
      <c r="E40" s="1"/>
      <c r="F40" s="9"/>
    </row>
    <row r="41" spans="1:6" x14ac:dyDescent="0.25">
      <c r="A41" s="8" t="s">
        <v>15370</v>
      </c>
      <c r="B41" s="1" t="s">
        <v>2906</v>
      </c>
      <c r="C41" s="1" t="s">
        <v>7</v>
      </c>
      <c r="D41" s="1"/>
      <c r="E41" s="1"/>
      <c r="F41" s="9"/>
    </row>
    <row r="42" spans="1:6" x14ac:dyDescent="0.25">
      <c r="A42" s="8" t="s">
        <v>15371</v>
      </c>
      <c r="B42" s="1" t="s">
        <v>15372</v>
      </c>
      <c r="C42" s="1" t="s">
        <v>7</v>
      </c>
      <c r="D42" s="1"/>
      <c r="E42" s="1"/>
      <c r="F42" s="9"/>
    </row>
    <row r="43" spans="1:6" x14ac:dyDescent="0.25">
      <c r="A43" s="8" t="s">
        <v>15373</v>
      </c>
      <c r="B43" s="1" t="s">
        <v>15374</v>
      </c>
      <c r="C43" s="1" t="s">
        <v>7</v>
      </c>
      <c r="D43" s="1"/>
      <c r="E43" s="1"/>
      <c r="F43" s="9"/>
    </row>
    <row r="44" spans="1:6" x14ac:dyDescent="0.25">
      <c r="A44" s="8" t="s">
        <v>15375</v>
      </c>
      <c r="B44" s="1" t="s">
        <v>15376</v>
      </c>
      <c r="C44" s="1" t="s">
        <v>7</v>
      </c>
      <c r="D44" s="1"/>
      <c r="E44" s="1"/>
      <c r="F44" s="9"/>
    </row>
    <row r="45" spans="1:6" x14ac:dyDescent="0.25">
      <c r="A45" s="8" t="s">
        <v>15377</v>
      </c>
      <c r="B45" s="1" t="s">
        <v>15378</v>
      </c>
      <c r="C45" s="1" t="s">
        <v>7</v>
      </c>
      <c r="D45" s="1"/>
      <c r="E45" s="1"/>
      <c r="F45" s="9"/>
    </row>
    <row r="46" spans="1:6" x14ac:dyDescent="0.25">
      <c r="A46" s="8" t="s">
        <v>15379</v>
      </c>
      <c r="B46" s="1" t="s">
        <v>13313</v>
      </c>
      <c r="C46" s="1" t="s">
        <v>7</v>
      </c>
      <c r="D46" s="1"/>
      <c r="E46" s="1"/>
      <c r="F46" s="9"/>
    </row>
    <row r="47" spans="1:6" x14ac:dyDescent="0.25">
      <c r="A47" s="8" t="s">
        <v>15380</v>
      </c>
      <c r="B47" s="1" t="s">
        <v>4894</v>
      </c>
      <c r="C47" s="1" t="s">
        <v>7</v>
      </c>
      <c r="D47" s="1"/>
      <c r="E47" s="1"/>
      <c r="F47" s="9"/>
    </row>
    <row r="48" spans="1:6" x14ac:dyDescent="0.25">
      <c r="A48" s="8" t="s">
        <v>15381</v>
      </c>
      <c r="B48" s="1" t="s">
        <v>4906</v>
      </c>
      <c r="C48" s="1" t="s">
        <v>7</v>
      </c>
      <c r="D48" s="1"/>
      <c r="E48" s="1"/>
      <c r="F48" s="9"/>
    </row>
    <row r="49" spans="1:6" x14ac:dyDescent="0.25">
      <c r="A49" s="8" t="s">
        <v>15382</v>
      </c>
      <c r="B49" s="1" t="s">
        <v>5186</v>
      </c>
      <c r="C49" s="1" t="s">
        <v>7</v>
      </c>
      <c r="D49" s="1"/>
      <c r="E49" s="1"/>
      <c r="F49" s="9"/>
    </row>
    <row r="50" spans="1:6" x14ac:dyDescent="0.25">
      <c r="A50" s="8" t="s">
        <v>15383</v>
      </c>
      <c r="B50" s="1" t="s">
        <v>5931</v>
      </c>
      <c r="C50" s="1" t="s">
        <v>7</v>
      </c>
      <c r="D50" s="1"/>
      <c r="E50" s="1"/>
      <c r="F50" s="9"/>
    </row>
    <row r="51" spans="1:6" x14ac:dyDescent="0.25">
      <c r="A51" s="8" t="s">
        <v>15384</v>
      </c>
      <c r="B51" s="1" t="s">
        <v>6340</v>
      </c>
      <c r="C51" s="1" t="s">
        <v>1</v>
      </c>
      <c r="D51" s="1"/>
      <c r="E51" s="1"/>
      <c r="F51" s="9"/>
    </row>
    <row r="52" spans="1:6" x14ac:dyDescent="0.25">
      <c r="A52" s="8" t="s">
        <v>15385</v>
      </c>
      <c r="B52" s="1" t="s">
        <v>15386</v>
      </c>
      <c r="C52" s="1" t="s">
        <v>7</v>
      </c>
      <c r="D52" s="1"/>
      <c r="E52" s="1"/>
      <c r="F52" s="9"/>
    </row>
    <row r="53" spans="1:6" x14ac:dyDescent="0.25">
      <c r="A53" s="8" t="s">
        <v>15387</v>
      </c>
      <c r="B53" s="1" t="s">
        <v>8031</v>
      </c>
      <c r="C53" s="1" t="s">
        <v>7</v>
      </c>
      <c r="D53" s="1"/>
      <c r="E53" s="1"/>
      <c r="F53" s="9"/>
    </row>
    <row r="54" spans="1:6" x14ac:dyDescent="0.25">
      <c r="A54" s="8" t="s">
        <v>15388</v>
      </c>
      <c r="B54" s="1" t="s">
        <v>721</v>
      </c>
      <c r="C54" s="1" t="s">
        <v>7</v>
      </c>
      <c r="D54" s="1"/>
      <c r="E54" s="1"/>
      <c r="F54" s="9"/>
    </row>
    <row r="55" spans="1:6" x14ac:dyDescent="0.25">
      <c r="A55" s="8" t="s">
        <v>15389</v>
      </c>
      <c r="B55" s="1" t="s">
        <v>248</v>
      </c>
      <c r="C55" s="1" t="s">
        <v>27</v>
      </c>
      <c r="D55" s="1"/>
      <c r="E55" s="1"/>
      <c r="F55" s="9"/>
    </row>
    <row r="56" spans="1:6" x14ac:dyDescent="0.25">
      <c r="A56" s="8" t="s">
        <v>15390</v>
      </c>
      <c r="B56" s="1" t="s">
        <v>498</v>
      </c>
      <c r="C56" s="1" t="s">
        <v>7</v>
      </c>
      <c r="D56" s="1"/>
      <c r="E56" s="1"/>
      <c r="F56" s="9"/>
    </row>
    <row r="57" spans="1:6" x14ac:dyDescent="0.25">
      <c r="A57" s="8" t="s">
        <v>15391</v>
      </c>
      <c r="B57" s="1" t="s">
        <v>15392</v>
      </c>
      <c r="C57" s="1" t="s">
        <v>7</v>
      </c>
      <c r="D57" s="1"/>
      <c r="E57" s="1"/>
      <c r="F57" s="9"/>
    </row>
    <row r="58" spans="1:6" x14ac:dyDescent="0.25">
      <c r="A58" s="8" t="s">
        <v>15393</v>
      </c>
      <c r="B58" s="1" t="s">
        <v>90</v>
      </c>
      <c r="C58" s="1" t="s">
        <v>1</v>
      </c>
      <c r="D58" s="1"/>
      <c r="E58" s="1"/>
      <c r="F58" s="9"/>
    </row>
    <row r="59" spans="1:6" x14ac:dyDescent="0.25">
      <c r="A59" s="8" t="s">
        <v>15394</v>
      </c>
      <c r="B59" s="1" t="s">
        <v>739</v>
      </c>
      <c r="C59" s="1" t="s">
        <v>7</v>
      </c>
      <c r="D59" s="1"/>
      <c r="E59" s="1"/>
      <c r="F59" s="9"/>
    </row>
    <row r="60" spans="1:6" x14ac:dyDescent="0.25">
      <c r="A60" s="8" t="s">
        <v>15395</v>
      </c>
      <c r="B60" s="1" t="s">
        <v>100</v>
      </c>
      <c r="C60" s="1" t="s">
        <v>14</v>
      </c>
      <c r="D60" s="1"/>
      <c r="E60" s="1"/>
      <c r="F60" s="9"/>
    </row>
    <row r="61" spans="1:6" x14ac:dyDescent="0.25">
      <c r="A61" s="8" t="s">
        <v>15396</v>
      </c>
      <c r="B61" s="1" t="s">
        <v>198</v>
      </c>
      <c r="C61" s="1" t="s">
        <v>4</v>
      </c>
      <c r="D61" s="1"/>
      <c r="E61" s="1"/>
      <c r="F61" s="9"/>
    </row>
    <row r="62" spans="1:6" x14ac:dyDescent="0.25">
      <c r="A62" s="8" t="s">
        <v>15397</v>
      </c>
      <c r="B62" s="1" t="s">
        <v>757</v>
      </c>
      <c r="C62" s="1" t="s">
        <v>1</v>
      </c>
      <c r="D62" s="1"/>
      <c r="E62" s="1"/>
      <c r="F62" s="9"/>
    </row>
    <row r="63" spans="1:6" x14ac:dyDescent="0.25">
      <c r="A63" s="8" t="s">
        <v>15398</v>
      </c>
      <c r="B63" s="1" t="s">
        <v>15399</v>
      </c>
      <c r="C63" s="1" t="s">
        <v>7</v>
      </c>
      <c r="D63" s="1"/>
      <c r="E63" s="1"/>
      <c r="F63" s="9"/>
    </row>
    <row r="64" spans="1:6" x14ac:dyDescent="0.25">
      <c r="A64" s="8" t="s">
        <v>15400</v>
      </c>
      <c r="B64" s="1" t="s">
        <v>596</v>
      </c>
      <c r="C64" s="1" t="s">
        <v>7</v>
      </c>
      <c r="D64" s="1"/>
      <c r="E64" s="1"/>
      <c r="F64" s="9"/>
    </row>
    <row r="65" spans="1:6" x14ac:dyDescent="0.25">
      <c r="A65" s="8" t="s">
        <v>15401</v>
      </c>
      <c r="B65" s="1" t="s">
        <v>835</v>
      </c>
      <c r="C65" s="1" t="s">
        <v>7</v>
      </c>
      <c r="D65" s="1"/>
      <c r="E65" s="1"/>
      <c r="F65" s="9"/>
    </row>
    <row r="66" spans="1:6" x14ac:dyDescent="0.25">
      <c r="A66" s="8" t="s">
        <v>15402</v>
      </c>
      <c r="B66" s="1" t="s">
        <v>13124</v>
      </c>
      <c r="C66" s="1" t="s">
        <v>7</v>
      </c>
      <c r="D66" s="1"/>
      <c r="E66" s="1"/>
      <c r="F66" s="9"/>
    </row>
    <row r="67" spans="1:6" x14ac:dyDescent="0.25">
      <c r="A67" s="8" t="s">
        <v>15403</v>
      </c>
      <c r="B67" s="1" t="s">
        <v>13309</v>
      </c>
      <c r="C67" s="1" t="s">
        <v>1</v>
      </c>
      <c r="D67" s="1"/>
      <c r="E67" s="1"/>
      <c r="F67" s="9"/>
    </row>
    <row r="68" spans="1:6" x14ac:dyDescent="0.25">
      <c r="A68" s="8" t="s">
        <v>15404</v>
      </c>
      <c r="B68" s="1" t="s">
        <v>15405</v>
      </c>
      <c r="C68" s="1" t="s">
        <v>7</v>
      </c>
      <c r="D68" s="1"/>
      <c r="E68" s="1"/>
      <c r="F68" s="9"/>
    </row>
    <row r="69" spans="1:6" x14ac:dyDescent="0.25">
      <c r="A69" s="8" t="s">
        <v>15406</v>
      </c>
      <c r="B69" s="1" t="s">
        <v>2944</v>
      </c>
      <c r="C69" s="1" t="s">
        <v>7</v>
      </c>
      <c r="D69" s="1"/>
      <c r="E69" s="1"/>
      <c r="F69" s="9"/>
    </row>
    <row r="70" spans="1:6" x14ac:dyDescent="0.25">
      <c r="A70" s="8" t="s">
        <v>15407</v>
      </c>
      <c r="B70" s="1" t="s">
        <v>2950</v>
      </c>
      <c r="C70" s="1" t="s">
        <v>7</v>
      </c>
      <c r="D70" s="1"/>
      <c r="E70" s="1"/>
      <c r="F70" s="9"/>
    </row>
    <row r="71" spans="1:6" x14ac:dyDescent="0.25">
      <c r="A71" s="8" t="s">
        <v>15408</v>
      </c>
      <c r="B71" s="1" t="s">
        <v>15409</v>
      </c>
      <c r="C71" s="1" t="s">
        <v>1</v>
      </c>
      <c r="D71" s="1"/>
      <c r="E71" s="1"/>
      <c r="F71" s="9"/>
    </row>
    <row r="72" spans="1:6" x14ac:dyDescent="0.25">
      <c r="A72" s="8" t="s">
        <v>15410</v>
      </c>
      <c r="B72" s="1" t="s">
        <v>4500</v>
      </c>
      <c r="C72" s="1" t="s">
        <v>14</v>
      </c>
      <c r="D72" s="1"/>
      <c r="E72" s="1"/>
      <c r="F72" s="9"/>
    </row>
    <row r="73" spans="1:6" x14ac:dyDescent="0.25">
      <c r="A73" s="8" t="s">
        <v>15411</v>
      </c>
      <c r="B73" s="1" t="s">
        <v>4904</v>
      </c>
      <c r="C73" s="1" t="s">
        <v>7</v>
      </c>
      <c r="D73" s="1"/>
      <c r="E73" s="1"/>
      <c r="F73" s="9"/>
    </row>
    <row r="74" spans="1:6" x14ac:dyDescent="0.25">
      <c r="A74" s="8" t="s">
        <v>15412</v>
      </c>
      <c r="B74" s="1" t="s">
        <v>98</v>
      </c>
      <c r="C74" s="1" t="s">
        <v>7</v>
      </c>
      <c r="D74" s="1"/>
      <c r="E74" s="1"/>
      <c r="F74" s="9"/>
    </row>
    <row r="75" spans="1:6" x14ac:dyDescent="0.25">
      <c r="A75" s="8" t="s">
        <v>15413</v>
      </c>
      <c r="B75" s="1" t="s">
        <v>13136</v>
      </c>
      <c r="C75" s="1" t="s">
        <v>7</v>
      </c>
      <c r="D75" s="1"/>
      <c r="E75" s="1"/>
      <c r="F75" s="9"/>
    </row>
    <row r="76" spans="1:6" x14ac:dyDescent="0.25">
      <c r="A76" s="8" t="s">
        <v>15414</v>
      </c>
      <c r="B76" s="1" t="s">
        <v>14875</v>
      </c>
      <c r="C76" s="1" t="s">
        <v>7</v>
      </c>
      <c r="D76" s="1"/>
      <c r="E76" s="1"/>
      <c r="F76" s="9"/>
    </row>
    <row r="77" spans="1:6" x14ac:dyDescent="0.25">
      <c r="A77" s="8" t="s">
        <v>15415</v>
      </c>
      <c r="B77" s="1" t="s">
        <v>1019</v>
      </c>
      <c r="C77" s="1" t="s">
        <v>7</v>
      </c>
      <c r="D77" s="1"/>
      <c r="E77" s="1"/>
      <c r="F77" s="9"/>
    </row>
    <row r="78" spans="1:6" x14ac:dyDescent="0.25">
      <c r="A78" s="8" t="s">
        <v>15416</v>
      </c>
      <c r="B78" s="1" t="s">
        <v>1127</v>
      </c>
      <c r="C78" s="1" t="s">
        <v>7</v>
      </c>
      <c r="D78" s="1"/>
      <c r="E78" s="1"/>
      <c r="F78" s="9"/>
    </row>
    <row r="79" spans="1:6" x14ac:dyDescent="0.25">
      <c r="A79" s="8" t="s">
        <v>15417</v>
      </c>
      <c r="B79" s="1" t="s">
        <v>11854</v>
      </c>
      <c r="C79" s="1" t="s">
        <v>1</v>
      </c>
      <c r="D79" s="1"/>
      <c r="E79" s="1"/>
      <c r="F79" s="9"/>
    </row>
    <row r="80" spans="1:6" x14ac:dyDescent="0.25">
      <c r="A80" s="8" t="s">
        <v>15418</v>
      </c>
      <c r="B80" s="1" t="s">
        <v>11862</v>
      </c>
      <c r="C80" s="1" t="s">
        <v>7</v>
      </c>
      <c r="D80" s="1"/>
      <c r="E80" s="1"/>
      <c r="F80" s="9"/>
    </row>
    <row r="81" spans="1:6" x14ac:dyDescent="0.25">
      <c r="A81" s="8" t="s">
        <v>15419</v>
      </c>
      <c r="B81" s="1" t="s">
        <v>13068</v>
      </c>
      <c r="C81" s="1" t="s">
        <v>7</v>
      </c>
      <c r="D81" s="1"/>
      <c r="E81" s="1"/>
      <c r="F81" s="9"/>
    </row>
    <row r="82" spans="1:6" x14ac:dyDescent="0.25">
      <c r="A82" s="8" t="s">
        <v>15420</v>
      </c>
      <c r="B82" s="1" t="s">
        <v>5113</v>
      </c>
      <c r="C82" s="1" t="s">
        <v>7</v>
      </c>
      <c r="D82" s="1"/>
      <c r="E82" s="1"/>
      <c r="F82" s="9"/>
    </row>
    <row r="83" spans="1:6" x14ac:dyDescent="0.25">
      <c r="A83" s="8" t="s">
        <v>15421</v>
      </c>
      <c r="B83" s="1" t="s">
        <v>228</v>
      </c>
      <c r="C83" s="1" t="s">
        <v>14</v>
      </c>
      <c r="D83" s="1"/>
      <c r="E83" s="1"/>
      <c r="F83" s="9"/>
    </row>
    <row r="84" spans="1:6" x14ac:dyDescent="0.25">
      <c r="A84" s="8" t="s">
        <v>15422</v>
      </c>
      <c r="B84" s="1" t="s">
        <v>2744</v>
      </c>
      <c r="C84" s="1" t="s">
        <v>7</v>
      </c>
      <c r="D84" s="1"/>
      <c r="E84" s="1"/>
      <c r="F84" s="9"/>
    </row>
    <row r="85" spans="1:6" x14ac:dyDescent="0.25">
      <c r="A85" s="8" t="s">
        <v>15423</v>
      </c>
      <c r="B85" s="1" t="s">
        <v>15424</v>
      </c>
      <c r="C85" s="1" t="s">
        <v>4</v>
      </c>
      <c r="D85" s="1"/>
      <c r="E85" s="1"/>
      <c r="F85" s="9"/>
    </row>
    <row r="86" spans="1:6" x14ac:dyDescent="0.25">
      <c r="A86" s="8" t="s">
        <v>15425</v>
      </c>
      <c r="B86" s="1" t="s">
        <v>230</v>
      </c>
      <c r="C86" s="1" t="s">
        <v>7</v>
      </c>
      <c r="D86" s="1"/>
      <c r="E86" s="1"/>
      <c r="F86" s="9"/>
    </row>
    <row r="87" spans="1:6" x14ac:dyDescent="0.25">
      <c r="A87" s="8" t="s">
        <v>15426</v>
      </c>
      <c r="B87" s="1" t="s">
        <v>13587</v>
      </c>
      <c r="C87" s="1" t="s">
        <v>4</v>
      </c>
      <c r="D87" s="1"/>
      <c r="E87" s="1"/>
      <c r="F87" s="9"/>
    </row>
    <row r="88" spans="1:6" x14ac:dyDescent="0.25">
      <c r="A88" s="8" t="s">
        <v>15427</v>
      </c>
      <c r="B88" s="1" t="s">
        <v>11341</v>
      </c>
      <c r="C88" s="1" t="s">
        <v>14</v>
      </c>
      <c r="D88" s="1"/>
      <c r="E88" s="1"/>
      <c r="F88" s="9"/>
    </row>
    <row r="89" spans="1:6" x14ac:dyDescent="0.25">
      <c r="A89" s="8" t="s">
        <v>15428</v>
      </c>
      <c r="B89" s="1" t="s">
        <v>11343</v>
      </c>
      <c r="C89" s="1" t="s">
        <v>7</v>
      </c>
      <c r="D89" s="1"/>
      <c r="E89" s="1"/>
      <c r="F89" s="9"/>
    </row>
    <row r="90" spans="1:6" x14ac:dyDescent="0.25">
      <c r="A90" s="8" t="s">
        <v>15429</v>
      </c>
      <c r="B90" s="1" t="s">
        <v>11349</v>
      </c>
      <c r="C90" s="1" t="s">
        <v>4</v>
      </c>
      <c r="D90" s="1"/>
      <c r="E90" s="1"/>
      <c r="F90" s="9"/>
    </row>
    <row r="91" spans="1:6" x14ac:dyDescent="0.25">
      <c r="A91" s="8" t="s">
        <v>15430</v>
      </c>
      <c r="B91" s="1" t="s">
        <v>2770</v>
      </c>
      <c r="C91" s="1" t="s">
        <v>14</v>
      </c>
      <c r="D91" s="1"/>
      <c r="E91" s="1"/>
      <c r="F91" s="9"/>
    </row>
    <row r="92" spans="1:6" x14ac:dyDescent="0.25">
      <c r="A92" s="8" t="s">
        <v>15431</v>
      </c>
      <c r="B92" s="1" t="s">
        <v>2772</v>
      </c>
      <c r="C92" s="1" t="s">
        <v>14</v>
      </c>
      <c r="D92" s="1"/>
      <c r="E92" s="1"/>
      <c r="F92" s="9"/>
    </row>
    <row r="93" spans="1:6" x14ac:dyDescent="0.25">
      <c r="A93" s="8" t="s">
        <v>15432</v>
      </c>
      <c r="B93" s="1" t="s">
        <v>2774</v>
      </c>
      <c r="C93" s="1" t="s">
        <v>14</v>
      </c>
      <c r="D93" s="1"/>
      <c r="E93" s="1"/>
      <c r="F93" s="9"/>
    </row>
    <row r="94" spans="1:6" x14ac:dyDescent="0.25">
      <c r="A94" s="8" t="s">
        <v>15433</v>
      </c>
      <c r="B94" s="1" t="s">
        <v>3504</v>
      </c>
      <c r="C94" s="1" t="s">
        <v>7</v>
      </c>
      <c r="D94" s="1"/>
      <c r="E94" s="1"/>
      <c r="F94" s="9"/>
    </row>
    <row r="95" spans="1:6" x14ac:dyDescent="0.25">
      <c r="A95" s="8" t="s">
        <v>15434</v>
      </c>
      <c r="B95" s="1" t="s">
        <v>4023</v>
      </c>
      <c r="C95" s="1" t="s">
        <v>4</v>
      </c>
      <c r="D95" s="1"/>
      <c r="E95" s="1"/>
      <c r="F95" s="9"/>
    </row>
    <row r="96" spans="1:6" x14ac:dyDescent="0.25">
      <c r="A96" s="8" t="s">
        <v>15435</v>
      </c>
      <c r="B96" s="1" t="s">
        <v>6706</v>
      </c>
      <c r="C96" s="1" t="s">
        <v>7</v>
      </c>
      <c r="D96" s="1"/>
      <c r="E96" s="1"/>
      <c r="F96" s="9"/>
    </row>
    <row r="97" spans="1:6" x14ac:dyDescent="0.25">
      <c r="A97" s="8" t="s">
        <v>15436</v>
      </c>
      <c r="B97" s="1" t="s">
        <v>13320</v>
      </c>
      <c r="C97" s="1" t="s">
        <v>7</v>
      </c>
      <c r="D97" s="1"/>
      <c r="E97" s="1"/>
      <c r="F97" s="9"/>
    </row>
    <row r="98" spans="1:6" x14ac:dyDescent="0.25">
      <c r="A98" s="8" t="s">
        <v>15437</v>
      </c>
      <c r="B98" s="1" t="s">
        <v>15438</v>
      </c>
      <c r="C98" s="1" t="s">
        <v>4</v>
      </c>
      <c r="D98" s="1"/>
      <c r="E98" s="1"/>
      <c r="F98" s="9"/>
    </row>
    <row r="99" spans="1:6" x14ac:dyDescent="0.25">
      <c r="A99" s="8" t="s">
        <v>15439</v>
      </c>
      <c r="B99" s="1" t="s">
        <v>260</v>
      </c>
      <c r="C99" s="1" t="s">
        <v>14</v>
      </c>
      <c r="D99" s="1"/>
      <c r="E99" s="1"/>
      <c r="F99" s="9"/>
    </row>
    <row r="100" spans="1:6" x14ac:dyDescent="0.25">
      <c r="A100" s="8" t="s">
        <v>15440</v>
      </c>
      <c r="B100" s="1" t="s">
        <v>14398</v>
      </c>
      <c r="C100" s="1" t="s">
        <v>1</v>
      </c>
      <c r="D100" s="1"/>
      <c r="E100" s="1"/>
      <c r="F100" s="9"/>
    </row>
    <row r="101" spans="1:6" x14ac:dyDescent="0.25">
      <c r="A101" s="8" t="s">
        <v>15441</v>
      </c>
      <c r="B101" s="1" t="s">
        <v>11390</v>
      </c>
      <c r="C101" s="1" t="s">
        <v>7</v>
      </c>
      <c r="D101" s="1"/>
      <c r="E101" s="1"/>
      <c r="F101" s="9"/>
    </row>
    <row r="102" spans="1:6" x14ac:dyDescent="0.25">
      <c r="A102" s="8" t="s">
        <v>15442</v>
      </c>
      <c r="B102" s="1" t="s">
        <v>2119</v>
      </c>
      <c r="C102" s="1" t="s">
        <v>7</v>
      </c>
      <c r="D102" s="1"/>
      <c r="E102" s="1"/>
      <c r="F102" s="9"/>
    </row>
    <row r="103" spans="1:6" x14ac:dyDescent="0.25">
      <c r="A103" s="8" t="s">
        <v>15443</v>
      </c>
      <c r="B103" s="1" t="s">
        <v>2812</v>
      </c>
      <c r="C103" s="1" t="s">
        <v>14</v>
      </c>
      <c r="D103" s="1"/>
      <c r="E103" s="1"/>
      <c r="F103" s="9"/>
    </row>
    <row r="104" spans="1:6" x14ac:dyDescent="0.25">
      <c r="A104" s="8" t="s">
        <v>15444</v>
      </c>
      <c r="B104" s="1" t="s">
        <v>2814</v>
      </c>
      <c r="C104" s="1" t="s">
        <v>7</v>
      </c>
      <c r="D104" s="1"/>
      <c r="E104" s="1"/>
      <c r="F104" s="9"/>
    </row>
    <row r="105" spans="1:6" x14ac:dyDescent="0.25">
      <c r="A105" s="8" t="s">
        <v>15445</v>
      </c>
      <c r="B105" s="1" t="s">
        <v>6650</v>
      </c>
      <c r="C105" s="1" t="s">
        <v>7</v>
      </c>
      <c r="D105" s="1"/>
      <c r="E105" s="1"/>
      <c r="F105" s="9"/>
    </row>
    <row r="106" spans="1:6" x14ac:dyDescent="0.25">
      <c r="A106" s="8" t="s">
        <v>15446</v>
      </c>
      <c r="B106" s="1" t="s">
        <v>7129</v>
      </c>
      <c r="C106" s="1" t="s">
        <v>7</v>
      </c>
      <c r="D106" s="1"/>
      <c r="E106" s="1"/>
      <c r="F106" s="9"/>
    </row>
    <row r="107" spans="1:6" x14ac:dyDescent="0.25">
      <c r="A107" s="8" t="s">
        <v>15447</v>
      </c>
      <c r="B107" s="1" t="s">
        <v>582</v>
      </c>
      <c r="C107" s="1" t="s">
        <v>7</v>
      </c>
      <c r="D107" s="1"/>
      <c r="E107" s="1"/>
      <c r="F107" s="9"/>
    </row>
    <row r="108" spans="1:6" x14ac:dyDescent="0.25">
      <c r="A108" s="8" t="s">
        <v>15448</v>
      </c>
      <c r="B108" s="1" t="s">
        <v>793</v>
      </c>
      <c r="C108" s="1" t="s">
        <v>7</v>
      </c>
      <c r="D108" s="1"/>
      <c r="E108" s="1"/>
      <c r="F108" s="9"/>
    </row>
    <row r="109" spans="1:6" x14ac:dyDescent="0.25">
      <c r="A109" s="8" t="s">
        <v>15449</v>
      </c>
      <c r="B109" s="1" t="s">
        <v>907</v>
      </c>
      <c r="C109" s="1" t="s">
        <v>7</v>
      </c>
      <c r="D109" s="1"/>
      <c r="E109" s="1"/>
      <c r="F109" s="9"/>
    </row>
    <row r="110" spans="1:6" x14ac:dyDescent="0.25">
      <c r="A110" s="8" t="s">
        <v>15450</v>
      </c>
      <c r="B110" s="1" t="s">
        <v>911</v>
      </c>
      <c r="C110" s="1" t="s">
        <v>7</v>
      </c>
      <c r="D110" s="1"/>
      <c r="E110" s="1"/>
      <c r="F110" s="9"/>
    </row>
    <row r="111" spans="1:6" x14ac:dyDescent="0.25">
      <c r="A111" s="8" t="s">
        <v>15451</v>
      </c>
      <c r="B111" s="1" t="s">
        <v>15452</v>
      </c>
      <c r="C111" s="1" t="s">
        <v>7</v>
      </c>
      <c r="D111" s="1"/>
      <c r="E111" s="1"/>
      <c r="F111" s="9"/>
    </row>
    <row r="112" spans="1:6" x14ac:dyDescent="0.25">
      <c r="A112" s="8" t="s">
        <v>15453</v>
      </c>
      <c r="B112" s="1" t="s">
        <v>2385</v>
      </c>
      <c r="C112" s="1" t="s">
        <v>1</v>
      </c>
      <c r="D112" s="1"/>
      <c r="E112" s="1"/>
      <c r="F112" s="9"/>
    </row>
    <row r="113" spans="1:6" x14ac:dyDescent="0.25">
      <c r="A113" s="8" t="s">
        <v>15454</v>
      </c>
      <c r="B113" s="1" t="s">
        <v>15455</v>
      </c>
      <c r="C113" s="1" t="s">
        <v>14</v>
      </c>
      <c r="D113" s="1"/>
      <c r="E113" s="1"/>
      <c r="F113" s="9"/>
    </row>
    <row r="114" spans="1:6" x14ac:dyDescent="0.25">
      <c r="A114" s="8" t="s">
        <v>15456</v>
      </c>
      <c r="B114" s="1" t="s">
        <v>983</v>
      </c>
      <c r="C114" s="1" t="s">
        <v>7</v>
      </c>
      <c r="D114" s="1"/>
      <c r="E114" s="1"/>
      <c r="F114" s="9"/>
    </row>
    <row r="115" spans="1:6" x14ac:dyDescent="0.25">
      <c r="A115" s="8" t="s">
        <v>15457</v>
      </c>
      <c r="B115" s="1" t="s">
        <v>11127</v>
      </c>
      <c r="C115" s="1" t="s">
        <v>7</v>
      </c>
      <c r="D115" s="1"/>
      <c r="E115" s="1"/>
      <c r="F115" s="9"/>
    </row>
    <row r="116" spans="1:6" x14ac:dyDescent="0.25">
      <c r="A116" s="8" t="s">
        <v>15458</v>
      </c>
      <c r="B116" s="1" t="s">
        <v>1851</v>
      </c>
      <c r="C116" s="1" t="s">
        <v>7</v>
      </c>
      <c r="D116" s="1"/>
      <c r="E116" s="1"/>
      <c r="F116" s="9"/>
    </row>
    <row r="117" spans="1:6" x14ac:dyDescent="0.25">
      <c r="A117" s="8" t="s">
        <v>15459</v>
      </c>
      <c r="B117" s="1" t="s">
        <v>1853</v>
      </c>
      <c r="C117" s="1" t="s">
        <v>7</v>
      </c>
      <c r="D117" s="1"/>
      <c r="E117" s="1"/>
      <c r="F117" s="9"/>
    </row>
    <row r="118" spans="1:6" x14ac:dyDescent="0.25">
      <c r="A118" s="8" t="s">
        <v>15460</v>
      </c>
      <c r="B118" s="1" t="s">
        <v>11219</v>
      </c>
      <c r="C118" s="1" t="s">
        <v>4</v>
      </c>
      <c r="D118" s="1"/>
      <c r="E118" s="1"/>
      <c r="F118" s="9"/>
    </row>
    <row r="119" spans="1:6" x14ac:dyDescent="0.25">
      <c r="A119" s="8" t="s">
        <v>15461</v>
      </c>
      <c r="B119" s="1" t="s">
        <v>2217</v>
      </c>
      <c r="C119" s="1" t="s">
        <v>7</v>
      </c>
      <c r="D119" s="1"/>
      <c r="E119" s="1"/>
      <c r="F119" s="9"/>
    </row>
    <row r="120" spans="1:6" x14ac:dyDescent="0.25">
      <c r="A120" s="8" t="s">
        <v>15462</v>
      </c>
      <c r="B120" s="1" t="s">
        <v>2219</v>
      </c>
      <c r="C120" s="1" t="s">
        <v>7</v>
      </c>
      <c r="D120" s="1"/>
      <c r="E120" s="1"/>
      <c r="F120" s="9"/>
    </row>
    <row r="121" spans="1:6" x14ac:dyDescent="0.25">
      <c r="A121" s="8" t="s">
        <v>15463</v>
      </c>
      <c r="B121" s="1" t="s">
        <v>2221</v>
      </c>
      <c r="C121" s="1" t="s">
        <v>7</v>
      </c>
      <c r="D121" s="1"/>
      <c r="E121" s="1"/>
      <c r="F121" s="9"/>
    </row>
    <row r="122" spans="1:6" x14ac:dyDescent="0.25">
      <c r="A122" s="8" t="s">
        <v>15464</v>
      </c>
      <c r="B122" s="1" t="s">
        <v>14779</v>
      </c>
      <c r="C122" s="1" t="s">
        <v>7</v>
      </c>
      <c r="D122" s="1"/>
      <c r="E122" s="1"/>
      <c r="F122" s="9"/>
    </row>
    <row r="123" spans="1:6" x14ac:dyDescent="0.25">
      <c r="A123" s="8" t="s">
        <v>15465</v>
      </c>
      <c r="B123" s="1" t="s">
        <v>4693</v>
      </c>
      <c r="C123" s="1" t="s">
        <v>7</v>
      </c>
      <c r="D123" s="1"/>
      <c r="E123" s="1"/>
      <c r="F123" s="9"/>
    </row>
    <row r="124" spans="1:6" x14ac:dyDescent="0.25">
      <c r="A124" s="8" t="s">
        <v>15466</v>
      </c>
      <c r="B124" s="1" t="s">
        <v>506</v>
      </c>
      <c r="C124" s="1" t="s">
        <v>7</v>
      </c>
      <c r="D124" s="1"/>
      <c r="E124" s="1"/>
      <c r="F124" s="9"/>
    </row>
    <row r="125" spans="1:6" x14ac:dyDescent="0.25">
      <c r="A125" s="8" t="s">
        <v>15467</v>
      </c>
      <c r="B125" s="1" t="s">
        <v>1023</v>
      </c>
      <c r="C125" s="1" t="s">
        <v>7</v>
      </c>
      <c r="D125" s="1"/>
      <c r="E125" s="1"/>
      <c r="F125" s="9"/>
    </row>
    <row r="126" spans="1:6" x14ac:dyDescent="0.25">
      <c r="A126" s="8" t="s">
        <v>15468</v>
      </c>
      <c r="B126" s="1" t="s">
        <v>1177</v>
      </c>
      <c r="C126" s="1" t="s">
        <v>7</v>
      </c>
      <c r="D126" s="1"/>
      <c r="E126" s="1"/>
      <c r="F126" s="9"/>
    </row>
    <row r="127" spans="1:6" x14ac:dyDescent="0.25">
      <c r="A127" s="8" t="s">
        <v>15469</v>
      </c>
      <c r="B127" s="1" t="s">
        <v>3056</v>
      </c>
      <c r="C127" s="1" t="s">
        <v>7</v>
      </c>
      <c r="D127" s="1"/>
      <c r="E127" s="1"/>
      <c r="F127" s="9"/>
    </row>
    <row r="128" spans="1:6" x14ac:dyDescent="0.25">
      <c r="A128" s="8" t="s">
        <v>15470</v>
      </c>
      <c r="B128" s="1" t="s">
        <v>15471</v>
      </c>
      <c r="C128" s="1" t="s">
        <v>7</v>
      </c>
      <c r="D128" s="1"/>
      <c r="E128" s="1"/>
      <c r="F128" s="9"/>
    </row>
    <row r="129" spans="1:6" x14ac:dyDescent="0.25">
      <c r="A129" s="8" t="s">
        <v>15472</v>
      </c>
      <c r="B129" s="1" t="s">
        <v>5707</v>
      </c>
      <c r="C129" s="1" t="s">
        <v>7</v>
      </c>
      <c r="D129" s="1"/>
      <c r="E129" s="1"/>
      <c r="F129" s="9"/>
    </row>
    <row r="130" spans="1:6" x14ac:dyDescent="0.25">
      <c r="A130" s="8" t="s">
        <v>15473</v>
      </c>
      <c r="B130" s="1" t="s">
        <v>468</v>
      </c>
      <c r="C130" s="1" t="s">
        <v>7</v>
      </c>
      <c r="D130" s="1"/>
      <c r="E130" s="1"/>
      <c r="F130" s="9"/>
    </row>
    <row r="131" spans="1:6" x14ac:dyDescent="0.25">
      <c r="A131" s="8" t="s">
        <v>15474</v>
      </c>
      <c r="B131" s="1" t="s">
        <v>488</v>
      </c>
      <c r="C131" s="1" t="s">
        <v>1</v>
      </c>
      <c r="D131" s="1"/>
      <c r="E131" s="1"/>
      <c r="F131" s="9"/>
    </row>
    <row r="132" spans="1:6" x14ac:dyDescent="0.25">
      <c r="A132" s="8" t="s">
        <v>15475</v>
      </c>
      <c r="B132" s="1" t="s">
        <v>1027</v>
      </c>
      <c r="C132" s="1" t="s">
        <v>7</v>
      </c>
      <c r="D132" s="1"/>
      <c r="E132" s="1"/>
      <c r="F132" s="9"/>
    </row>
    <row r="133" spans="1:6" x14ac:dyDescent="0.25">
      <c r="A133" s="8" t="s">
        <v>15476</v>
      </c>
      <c r="B133" s="1" t="s">
        <v>11199</v>
      </c>
      <c r="C133" s="1" t="s">
        <v>7</v>
      </c>
      <c r="D133" s="1"/>
      <c r="E133" s="1"/>
      <c r="F133" s="9"/>
    </row>
    <row r="134" spans="1:6" x14ac:dyDescent="0.25">
      <c r="A134" s="8" t="s">
        <v>15477</v>
      </c>
      <c r="B134" s="1" t="s">
        <v>11224</v>
      </c>
      <c r="C134" s="1" t="s">
        <v>7</v>
      </c>
      <c r="D134" s="1"/>
      <c r="E134" s="1"/>
      <c r="F134" s="9"/>
    </row>
    <row r="135" spans="1:6" x14ac:dyDescent="0.25">
      <c r="A135" s="8" t="s">
        <v>15478</v>
      </c>
      <c r="B135" s="1" t="s">
        <v>11226</v>
      </c>
      <c r="C135" s="1" t="s">
        <v>7</v>
      </c>
      <c r="D135" s="1"/>
      <c r="E135" s="1"/>
      <c r="F135" s="9"/>
    </row>
    <row r="136" spans="1:6" x14ac:dyDescent="0.25">
      <c r="A136" s="8" t="s">
        <v>15479</v>
      </c>
      <c r="B136" s="1" t="s">
        <v>2163</v>
      </c>
      <c r="C136" s="1" t="s">
        <v>7</v>
      </c>
      <c r="D136" s="1"/>
      <c r="E136" s="1"/>
      <c r="F136" s="9"/>
    </row>
    <row r="137" spans="1:6" x14ac:dyDescent="0.25">
      <c r="A137" s="8" t="s">
        <v>15480</v>
      </c>
      <c r="B137" s="1" t="s">
        <v>14396</v>
      </c>
      <c r="C137" s="1" t="s">
        <v>7</v>
      </c>
      <c r="D137" s="1"/>
      <c r="E137" s="1"/>
      <c r="F137" s="9"/>
    </row>
    <row r="138" spans="1:6" x14ac:dyDescent="0.25">
      <c r="A138" s="8" t="s">
        <v>15481</v>
      </c>
      <c r="B138" s="1" t="s">
        <v>13315</v>
      </c>
      <c r="C138" s="1" t="s">
        <v>7</v>
      </c>
      <c r="D138" s="1"/>
      <c r="E138" s="1"/>
      <c r="F138" s="9"/>
    </row>
    <row r="139" spans="1:6" x14ac:dyDescent="0.25">
      <c r="A139" s="8" t="s">
        <v>15482</v>
      </c>
      <c r="B139" s="1" t="s">
        <v>4695</v>
      </c>
      <c r="C139" s="1" t="s">
        <v>7</v>
      </c>
      <c r="D139" s="1"/>
      <c r="E139" s="1"/>
      <c r="F139" s="9"/>
    </row>
    <row r="140" spans="1:6" x14ac:dyDescent="0.25">
      <c r="A140" s="8" t="s">
        <v>15483</v>
      </c>
      <c r="B140" s="1" t="s">
        <v>759</v>
      </c>
      <c r="C140" s="1" t="s">
        <v>7</v>
      </c>
      <c r="D140" s="1"/>
      <c r="E140" s="1"/>
      <c r="F140" s="9"/>
    </row>
    <row r="141" spans="1:6" x14ac:dyDescent="0.25">
      <c r="A141" s="8" t="s">
        <v>15484</v>
      </c>
      <c r="B141" s="1" t="s">
        <v>11651</v>
      </c>
      <c r="C141" s="1" t="s">
        <v>7</v>
      </c>
      <c r="D141" s="1"/>
      <c r="E141" s="1"/>
      <c r="F141" s="9"/>
    </row>
    <row r="142" spans="1:6" x14ac:dyDescent="0.25">
      <c r="A142" s="8" t="s">
        <v>15485</v>
      </c>
      <c r="B142" s="1" t="s">
        <v>15486</v>
      </c>
      <c r="C142" s="1" t="s">
        <v>7</v>
      </c>
      <c r="D142" s="1"/>
      <c r="E142" s="1"/>
      <c r="F142" s="9"/>
    </row>
    <row r="143" spans="1:6" x14ac:dyDescent="0.25">
      <c r="A143" s="8" t="s">
        <v>15487</v>
      </c>
      <c r="B143" s="1" t="s">
        <v>1845</v>
      </c>
      <c r="C143" s="1" t="s">
        <v>1</v>
      </c>
      <c r="D143" s="1"/>
      <c r="E143" s="1"/>
      <c r="F143" s="9"/>
    </row>
    <row r="144" spans="1:6" x14ac:dyDescent="0.25">
      <c r="A144" s="8" t="s">
        <v>15488</v>
      </c>
      <c r="B144" s="1" t="s">
        <v>3602</v>
      </c>
      <c r="C144" s="1" t="s">
        <v>1</v>
      </c>
      <c r="D144" s="1"/>
      <c r="E144" s="1"/>
      <c r="F144" s="9"/>
    </row>
    <row r="145" spans="1:6" x14ac:dyDescent="0.25">
      <c r="A145" s="8" t="s">
        <v>15489</v>
      </c>
      <c r="B145" s="1" t="s">
        <v>15490</v>
      </c>
      <c r="C145" s="1" t="s">
        <v>7</v>
      </c>
      <c r="D145" s="1"/>
      <c r="E145" s="1"/>
      <c r="F145" s="9"/>
    </row>
    <row r="146" spans="1:6" x14ac:dyDescent="0.25">
      <c r="A146" s="8" t="s">
        <v>15491</v>
      </c>
      <c r="B146" s="1" t="s">
        <v>15492</v>
      </c>
      <c r="C146" s="1" t="s">
        <v>7</v>
      </c>
      <c r="D146" s="1"/>
      <c r="E146" s="1"/>
      <c r="F146" s="9"/>
    </row>
    <row r="147" spans="1:6" x14ac:dyDescent="0.25">
      <c r="A147" s="8" t="s">
        <v>15493</v>
      </c>
      <c r="B147" s="1" t="s">
        <v>15494</v>
      </c>
      <c r="C147" s="1" t="s">
        <v>7</v>
      </c>
      <c r="D147" s="1"/>
      <c r="E147" s="1"/>
      <c r="F147" s="9"/>
    </row>
    <row r="148" spans="1:6" x14ac:dyDescent="0.25">
      <c r="A148" s="8" t="s">
        <v>15495</v>
      </c>
      <c r="B148" s="1" t="s">
        <v>15496</v>
      </c>
      <c r="C148" s="1" t="s">
        <v>7</v>
      </c>
      <c r="D148" s="1"/>
      <c r="E148" s="1"/>
      <c r="F148" s="9"/>
    </row>
    <row r="149" spans="1:6" x14ac:dyDescent="0.25">
      <c r="A149" s="8" t="s">
        <v>15497</v>
      </c>
      <c r="B149" s="1" t="s">
        <v>1113</v>
      </c>
      <c r="C149" s="1" t="s">
        <v>7</v>
      </c>
      <c r="D149" s="1"/>
      <c r="E149" s="1"/>
      <c r="F149" s="9"/>
    </row>
    <row r="150" spans="1:6" x14ac:dyDescent="0.25">
      <c r="A150" s="8" t="s">
        <v>15498</v>
      </c>
      <c r="B150" s="1" t="s">
        <v>11758</v>
      </c>
      <c r="C150" s="1" t="s">
        <v>7</v>
      </c>
      <c r="D150" s="1"/>
      <c r="E150" s="1"/>
      <c r="F150" s="9"/>
    </row>
    <row r="151" spans="1:6" x14ac:dyDescent="0.25">
      <c r="A151" s="8" t="s">
        <v>15499</v>
      </c>
      <c r="B151" s="1" t="s">
        <v>15500</v>
      </c>
      <c r="C151" s="1" t="s">
        <v>7</v>
      </c>
      <c r="D151" s="1"/>
      <c r="E151" s="1"/>
      <c r="F151" s="9"/>
    </row>
    <row r="152" spans="1:6" x14ac:dyDescent="0.25">
      <c r="A152" s="8" t="s">
        <v>15501</v>
      </c>
      <c r="B152" s="1" t="s">
        <v>2313</v>
      </c>
      <c r="C152" s="1" t="s">
        <v>7</v>
      </c>
      <c r="D152" s="1"/>
      <c r="E152" s="1"/>
      <c r="F152" s="9"/>
    </row>
    <row r="153" spans="1:6" x14ac:dyDescent="0.25">
      <c r="A153" s="8" t="s">
        <v>15502</v>
      </c>
      <c r="B153" s="1" t="s">
        <v>2315</v>
      </c>
      <c r="C153" s="1" t="s">
        <v>7</v>
      </c>
      <c r="D153" s="1"/>
      <c r="E153" s="1"/>
      <c r="F153" s="9"/>
    </row>
    <row r="154" spans="1:6" x14ac:dyDescent="0.25">
      <c r="A154" s="8" t="s">
        <v>15503</v>
      </c>
      <c r="B154" s="1" t="s">
        <v>3164</v>
      </c>
      <c r="C154" s="1" t="s">
        <v>7</v>
      </c>
      <c r="D154" s="1"/>
      <c r="E154" s="1"/>
      <c r="F154" s="9"/>
    </row>
    <row r="155" spans="1:6" x14ac:dyDescent="0.25">
      <c r="A155" s="8" t="s">
        <v>15504</v>
      </c>
      <c r="B155" s="1" t="s">
        <v>3634</v>
      </c>
      <c r="C155" s="1" t="s">
        <v>7</v>
      </c>
      <c r="D155" s="1"/>
      <c r="E155" s="1"/>
      <c r="F155" s="9"/>
    </row>
    <row r="156" spans="1:6" x14ac:dyDescent="0.25">
      <c r="A156" s="8" t="s">
        <v>15505</v>
      </c>
      <c r="B156" s="1" t="s">
        <v>3636</v>
      </c>
      <c r="C156" s="1" t="s">
        <v>7</v>
      </c>
      <c r="D156" s="1"/>
      <c r="E156" s="1"/>
      <c r="F156" s="9"/>
    </row>
    <row r="157" spans="1:6" x14ac:dyDescent="0.25">
      <c r="A157" s="8" t="s">
        <v>15506</v>
      </c>
      <c r="B157" s="1" t="s">
        <v>3640</v>
      </c>
      <c r="C157" s="1" t="s">
        <v>7</v>
      </c>
      <c r="D157" s="1"/>
      <c r="E157" s="1"/>
      <c r="F157" s="9"/>
    </row>
    <row r="158" spans="1:6" x14ac:dyDescent="0.25">
      <c r="A158" s="8" t="s">
        <v>15507</v>
      </c>
      <c r="B158" s="1" t="s">
        <v>3642</v>
      </c>
      <c r="C158" s="1" t="s">
        <v>7</v>
      </c>
      <c r="D158" s="1"/>
      <c r="E158" s="1"/>
      <c r="F158" s="9"/>
    </row>
    <row r="159" spans="1:6" x14ac:dyDescent="0.25">
      <c r="A159" s="8" t="s">
        <v>15508</v>
      </c>
      <c r="B159" s="1" t="s">
        <v>4017</v>
      </c>
      <c r="C159" s="1" t="s">
        <v>1</v>
      </c>
      <c r="D159" s="1"/>
      <c r="E159" s="1"/>
      <c r="F159" s="9"/>
    </row>
    <row r="160" spans="1:6" x14ac:dyDescent="0.25">
      <c r="A160" s="8" t="s">
        <v>15509</v>
      </c>
      <c r="B160" s="1" t="s">
        <v>15510</v>
      </c>
      <c r="C160" s="1" t="s">
        <v>7</v>
      </c>
      <c r="D160" s="1"/>
      <c r="E160" s="1"/>
      <c r="F160" s="9"/>
    </row>
    <row r="161" spans="1:6" x14ac:dyDescent="0.25">
      <c r="A161" s="8" t="s">
        <v>15511</v>
      </c>
      <c r="B161" s="1" t="s">
        <v>2359</v>
      </c>
      <c r="C161" s="1" t="s">
        <v>7</v>
      </c>
      <c r="D161" s="1"/>
      <c r="E161" s="1"/>
      <c r="F161" s="9"/>
    </row>
    <row r="162" spans="1:6" x14ac:dyDescent="0.25">
      <c r="A162" s="8" t="s">
        <v>15512</v>
      </c>
      <c r="B162" s="1" t="s">
        <v>15513</v>
      </c>
      <c r="C162" s="1" t="s">
        <v>7</v>
      </c>
      <c r="D162" s="1"/>
      <c r="E162" s="1"/>
      <c r="F162" s="9"/>
    </row>
    <row r="163" spans="1:6" x14ac:dyDescent="0.25">
      <c r="A163" s="8" t="s">
        <v>15514</v>
      </c>
      <c r="B163" s="1" t="s">
        <v>15515</v>
      </c>
      <c r="C163" s="1" t="s">
        <v>7</v>
      </c>
      <c r="D163" s="1"/>
      <c r="E163" s="1"/>
      <c r="F163" s="9"/>
    </row>
    <row r="164" spans="1:6" x14ac:dyDescent="0.25">
      <c r="A164" s="8" t="s">
        <v>15516</v>
      </c>
      <c r="B164" s="1" t="s">
        <v>15517</v>
      </c>
      <c r="C164" s="1" t="s">
        <v>7</v>
      </c>
      <c r="D164" s="1"/>
      <c r="E164" s="1"/>
      <c r="F164" s="9"/>
    </row>
    <row r="165" spans="1:6" x14ac:dyDescent="0.25">
      <c r="A165" s="8" t="s">
        <v>15518</v>
      </c>
      <c r="B165" s="1" t="s">
        <v>5854</v>
      </c>
      <c r="C165" s="1" t="s">
        <v>7</v>
      </c>
      <c r="D165" s="1"/>
      <c r="E165" s="1"/>
      <c r="F165" s="9"/>
    </row>
    <row r="166" spans="1:6" x14ac:dyDescent="0.25">
      <c r="A166" s="8" t="s">
        <v>15519</v>
      </c>
      <c r="B166" s="1" t="s">
        <v>3714</v>
      </c>
      <c r="C166" s="1" t="s">
        <v>7</v>
      </c>
      <c r="D166" s="1"/>
      <c r="E166" s="1"/>
      <c r="F166" s="9"/>
    </row>
    <row r="167" spans="1:6" x14ac:dyDescent="0.25">
      <c r="A167" s="8" t="s">
        <v>15520</v>
      </c>
      <c r="B167" s="1" t="s">
        <v>15521</v>
      </c>
      <c r="C167" s="1" t="s">
        <v>7</v>
      </c>
      <c r="D167" s="1"/>
      <c r="E167" s="1"/>
      <c r="F167" s="9"/>
    </row>
    <row r="168" spans="1:6" x14ac:dyDescent="0.25">
      <c r="A168" s="8" t="s">
        <v>15522</v>
      </c>
      <c r="B168" s="1" t="s">
        <v>15523</v>
      </c>
      <c r="C168" s="1" t="s">
        <v>7</v>
      </c>
      <c r="D168" s="1"/>
      <c r="E168" s="1"/>
      <c r="F168" s="9"/>
    </row>
    <row r="169" spans="1:6" x14ac:dyDescent="0.25">
      <c r="A169" s="8" t="s">
        <v>15524</v>
      </c>
      <c r="B169" s="1" t="s">
        <v>15525</v>
      </c>
      <c r="C169" s="1" t="s">
        <v>7</v>
      </c>
      <c r="D169" s="1"/>
      <c r="E169" s="1"/>
      <c r="F169" s="9"/>
    </row>
    <row r="170" spans="1:6" x14ac:dyDescent="0.25">
      <c r="A170" s="8" t="s">
        <v>15526</v>
      </c>
      <c r="B170" s="1" t="s">
        <v>15527</v>
      </c>
      <c r="C170" s="1" t="s">
        <v>7</v>
      </c>
      <c r="D170" s="1"/>
      <c r="E170" s="1"/>
      <c r="F170" s="9"/>
    </row>
    <row r="171" spans="1:6" x14ac:dyDescent="0.25">
      <c r="A171" s="8" t="s">
        <v>15528</v>
      </c>
      <c r="B171" s="1" t="s">
        <v>15529</v>
      </c>
      <c r="C171" s="1" t="s">
        <v>7</v>
      </c>
      <c r="D171" s="1"/>
      <c r="E171" s="1"/>
      <c r="F171" s="9"/>
    </row>
    <row r="172" spans="1:6" x14ac:dyDescent="0.25">
      <c r="A172" s="8" t="s">
        <v>15530</v>
      </c>
      <c r="B172" s="1" t="s">
        <v>402</v>
      </c>
      <c r="C172" s="1" t="s">
        <v>7</v>
      </c>
      <c r="D172" s="1"/>
      <c r="E172" s="1"/>
      <c r="F172" s="9"/>
    </row>
    <row r="173" spans="1:6" x14ac:dyDescent="0.25">
      <c r="A173" s="8" t="s">
        <v>15531</v>
      </c>
      <c r="B173" s="1" t="s">
        <v>556</v>
      </c>
      <c r="C173" s="1" t="s">
        <v>7</v>
      </c>
      <c r="D173" s="1"/>
      <c r="E173" s="1"/>
      <c r="F173" s="9"/>
    </row>
    <row r="174" spans="1:6" x14ac:dyDescent="0.25">
      <c r="A174" s="8" t="s">
        <v>15532</v>
      </c>
      <c r="B174" s="1" t="s">
        <v>15533</v>
      </c>
      <c r="C174" s="1" t="s">
        <v>7</v>
      </c>
      <c r="D174" s="1"/>
      <c r="E174" s="1"/>
      <c r="F174" s="9"/>
    </row>
    <row r="175" spans="1:6" x14ac:dyDescent="0.25">
      <c r="A175" s="8" t="s">
        <v>15534</v>
      </c>
      <c r="B175" s="1" t="s">
        <v>15535</v>
      </c>
      <c r="C175" s="1" t="s">
        <v>7</v>
      </c>
      <c r="D175" s="1"/>
      <c r="E175" s="1"/>
      <c r="F175" s="9"/>
    </row>
    <row r="176" spans="1:6" x14ac:dyDescent="0.25">
      <c r="A176" s="8" t="s">
        <v>15536</v>
      </c>
      <c r="B176" s="1" t="s">
        <v>15537</v>
      </c>
      <c r="C176" s="1" t="s">
        <v>7</v>
      </c>
      <c r="D176" s="1"/>
      <c r="E176" s="1"/>
      <c r="F176" s="9"/>
    </row>
    <row r="177" spans="1:6" x14ac:dyDescent="0.25">
      <c r="A177" s="8" t="s">
        <v>15538</v>
      </c>
      <c r="B177" s="1" t="s">
        <v>15539</v>
      </c>
      <c r="C177" s="1" t="s">
        <v>7</v>
      </c>
      <c r="D177" s="1"/>
      <c r="E177" s="1"/>
      <c r="F177" s="9"/>
    </row>
    <row r="178" spans="1:6" x14ac:dyDescent="0.25">
      <c r="A178" s="8" t="s">
        <v>15540</v>
      </c>
      <c r="B178" s="1" t="s">
        <v>464</v>
      </c>
      <c r="C178" s="1" t="s">
        <v>7</v>
      </c>
      <c r="D178" s="1"/>
      <c r="E178" s="1"/>
      <c r="F178" s="9"/>
    </row>
    <row r="179" spans="1:6" x14ac:dyDescent="0.25">
      <c r="A179" s="8" t="s">
        <v>15541</v>
      </c>
      <c r="B179" s="1" t="s">
        <v>15542</v>
      </c>
      <c r="C179" s="1" t="s">
        <v>7</v>
      </c>
      <c r="D179" s="1"/>
      <c r="E179" s="1"/>
      <c r="F179" s="9"/>
    </row>
    <row r="180" spans="1:6" x14ac:dyDescent="0.25">
      <c r="A180" s="8" t="s">
        <v>15543</v>
      </c>
      <c r="B180" s="1" t="s">
        <v>11657</v>
      </c>
      <c r="C180" s="1" t="s">
        <v>7</v>
      </c>
      <c r="D180" s="1"/>
      <c r="E180" s="1"/>
      <c r="F180" s="9"/>
    </row>
    <row r="181" spans="1:6" x14ac:dyDescent="0.25">
      <c r="A181" s="8" t="s">
        <v>15544</v>
      </c>
      <c r="B181" s="1" t="s">
        <v>13311</v>
      </c>
      <c r="C181" s="1" t="s">
        <v>7</v>
      </c>
      <c r="D181" s="1"/>
      <c r="E181" s="1"/>
      <c r="F181" s="9"/>
    </row>
    <row r="182" spans="1:6" x14ac:dyDescent="0.25">
      <c r="A182" s="8" t="s">
        <v>15545</v>
      </c>
      <c r="B182" s="1" t="s">
        <v>5107</v>
      </c>
      <c r="C182" s="1" t="s">
        <v>7</v>
      </c>
      <c r="D182" s="1"/>
      <c r="E182" s="1"/>
      <c r="F182" s="9"/>
    </row>
    <row r="183" spans="1:6" x14ac:dyDescent="0.25">
      <c r="A183" s="8" t="s">
        <v>15546</v>
      </c>
      <c r="B183" s="1" t="s">
        <v>466</v>
      </c>
      <c r="C183" s="1" t="s">
        <v>1</v>
      </c>
      <c r="D183" s="1"/>
      <c r="E183" s="1"/>
      <c r="F183" s="9"/>
    </row>
    <row r="184" spans="1:6" x14ac:dyDescent="0.25">
      <c r="A184" s="8" t="s">
        <v>15547</v>
      </c>
      <c r="B184" s="1" t="s">
        <v>15548</v>
      </c>
      <c r="C184" s="1" t="s">
        <v>7</v>
      </c>
      <c r="D184" s="1"/>
      <c r="E184" s="1"/>
      <c r="F184" s="9"/>
    </row>
    <row r="185" spans="1:6" x14ac:dyDescent="0.25">
      <c r="A185" s="8" t="s">
        <v>15549</v>
      </c>
      <c r="B185" s="1" t="s">
        <v>238</v>
      </c>
      <c r="C185" s="1" t="s">
        <v>7</v>
      </c>
      <c r="D185" s="1"/>
      <c r="E185" s="1"/>
      <c r="F185" s="9"/>
    </row>
    <row r="186" spans="1:6" x14ac:dyDescent="0.25">
      <c r="A186" s="8" t="s">
        <v>15550</v>
      </c>
      <c r="B186" s="1" t="s">
        <v>15551</v>
      </c>
      <c r="C186" s="1" t="s">
        <v>7</v>
      </c>
      <c r="D186" s="1"/>
      <c r="E186" s="1"/>
      <c r="F186" s="9"/>
    </row>
    <row r="187" spans="1:6" x14ac:dyDescent="0.25">
      <c r="A187" s="8" t="s">
        <v>15552</v>
      </c>
      <c r="B187" s="1" t="s">
        <v>941</v>
      </c>
      <c r="C187" s="1" t="s">
        <v>7</v>
      </c>
      <c r="D187" s="1"/>
      <c r="E187" s="1"/>
      <c r="F187" s="9"/>
    </row>
    <row r="188" spans="1:6" x14ac:dyDescent="0.25">
      <c r="A188" s="8" t="s">
        <v>15553</v>
      </c>
      <c r="B188" s="1" t="s">
        <v>11792</v>
      </c>
      <c r="C188" s="1" t="s">
        <v>7</v>
      </c>
      <c r="D188" s="1"/>
      <c r="E188" s="1"/>
      <c r="F188" s="9"/>
    </row>
    <row r="189" spans="1:6" x14ac:dyDescent="0.25">
      <c r="A189" s="8" t="s">
        <v>15554</v>
      </c>
      <c r="B189" s="1" t="s">
        <v>11885</v>
      </c>
      <c r="C189" s="1" t="s">
        <v>7</v>
      </c>
      <c r="D189" s="1"/>
      <c r="E189" s="1"/>
      <c r="F189" s="9"/>
    </row>
    <row r="190" spans="1:6" x14ac:dyDescent="0.25">
      <c r="A190" s="8" t="s">
        <v>15555</v>
      </c>
      <c r="B190" s="1" t="s">
        <v>11901</v>
      </c>
      <c r="C190" s="1" t="s">
        <v>14</v>
      </c>
      <c r="D190" s="1"/>
      <c r="E190" s="1"/>
      <c r="F190" s="9"/>
    </row>
    <row r="191" spans="1:6" x14ac:dyDescent="0.25">
      <c r="A191" s="8" t="s">
        <v>15556</v>
      </c>
      <c r="B191" s="1" t="s">
        <v>11165</v>
      </c>
      <c r="C191" s="1" t="s">
        <v>4</v>
      </c>
      <c r="D191" s="1"/>
      <c r="E191" s="1"/>
      <c r="F191" s="9"/>
    </row>
    <row r="192" spans="1:6" x14ac:dyDescent="0.25">
      <c r="A192" s="8" t="s">
        <v>15557</v>
      </c>
      <c r="B192" s="1" t="s">
        <v>1953</v>
      </c>
      <c r="C192" s="1" t="s">
        <v>7</v>
      </c>
      <c r="D192" s="1"/>
      <c r="E192" s="1"/>
      <c r="F192" s="9"/>
    </row>
    <row r="193" spans="1:6" x14ac:dyDescent="0.25">
      <c r="A193" s="8" t="s">
        <v>15558</v>
      </c>
      <c r="B193" s="1" t="s">
        <v>1999</v>
      </c>
      <c r="C193" s="1" t="s">
        <v>7</v>
      </c>
      <c r="D193" s="1"/>
      <c r="E193" s="1"/>
      <c r="F193" s="9"/>
    </row>
    <row r="194" spans="1:6" x14ac:dyDescent="0.25">
      <c r="A194" s="8" t="s">
        <v>15559</v>
      </c>
      <c r="B194" s="1" t="s">
        <v>2003</v>
      </c>
      <c r="C194" s="1" t="s">
        <v>7</v>
      </c>
      <c r="D194" s="1"/>
      <c r="E194" s="1"/>
      <c r="F194" s="9"/>
    </row>
    <row r="195" spans="1:6" x14ac:dyDescent="0.25">
      <c r="A195" s="8" t="s">
        <v>15560</v>
      </c>
      <c r="B195" s="1" t="s">
        <v>2345</v>
      </c>
      <c r="C195" s="1" t="s">
        <v>7</v>
      </c>
      <c r="D195" s="1"/>
      <c r="E195" s="1"/>
      <c r="F195" s="9"/>
    </row>
    <row r="196" spans="1:6" x14ac:dyDescent="0.25">
      <c r="A196" s="8" t="s">
        <v>15561</v>
      </c>
      <c r="B196" s="1" t="s">
        <v>15562</v>
      </c>
      <c r="C196" s="1" t="s">
        <v>7</v>
      </c>
      <c r="D196" s="1"/>
      <c r="E196" s="1"/>
      <c r="F196" s="9"/>
    </row>
    <row r="197" spans="1:6" x14ac:dyDescent="0.25">
      <c r="A197" s="8" t="s">
        <v>15563</v>
      </c>
      <c r="B197" s="1" t="s">
        <v>2420</v>
      </c>
      <c r="C197" s="1" t="s">
        <v>7</v>
      </c>
      <c r="D197" s="1"/>
      <c r="E197" s="1"/>
      <c r="F197" s="9"/>
    </row>
    <row r="198" spans="1:6" x14ac:dyDescent="0.25">
      <c r="A198" s="8" t="s">
        <v>15564</v>
      </c>
      <c r="B198" s="1" t="s">
        <v>2552</v>
      </c>
      <c r="C198" s="1" t="s">
        <v>7</v>
      </c>
      <c r="D198" s="1"/>
      <c r="E198" s="1"/>
      <c r="F198" s="9"/>
    </row>
    <row r="199" spans="1:6" x14ac:dyDescent="0.25">
      <c r="A199" s="8" t="s">
        <v>15565</v>
      </c>
      <c r="B199" s="1" t="s">
        <v>15566</v>
      </c>
      <c r="C199" s="1" t="s">
        <v>7</v>
      </c>
      <c r="D199" s="1"/>
      <c r="E199" s="1"/>
      <c r="F199" s="9"/>
    </row>
    <row r="200" spans="1:6" x14ac:dyDescent="0.25">
      <c r="A200" s="8" t="s">
        <v>15567</v>
      </c>
      <c r="B200" s="1" t="s">
        <v>3244</v>
      </c>
      <c r="C200" s="1" t="s">
        <v>7</v>
      </c>
      <c r="D200" s="1"/>
      <c r="E200" s="1"/>
      <c r="F200" s="9"/>
    </row>
    <row r="201" spans="1:6" x14ac:dyDescent="0.25">
      <c r="A201" s="8" t="s">
        <v>15568</v>
      </c>
      <c r="B201" s="1" t="s">
        <v>4113</v>
      </c>
      <c r="C201" s="1" t="s">
        <v>7</v>
      </c>
      <c r="D201" s="1"/>
      <c r="E201" s="1"/>
      <c r="F201" s="9"/>
    </row>
    <row r="202" spans="1:6" x14ac:dyDescent="0.25">
      <c r="A202" s="8" t="s">
        <v>15569</v>
      </c>
      <c r="B202" s="1" t="s">
        <v>15570</v>
      </c>
      <c r="C202" s="1" t="s">
        <v>7</v>
      </c>
      <c r="D202" s="1"/>
      <c r="E202" s="1"/>
      <c r="F202" s="9"/>
    </row>
    <row r="203" spans="1:6" x14ac:dyDescent="0.25">
      <c r="A203" s="8" t="s">
        <v>15571</v>
      </c>
      <c r="B203" s="1" t="s">
        <v>4205</v>
      </c>
      <c r="C203" s="1" t="s">
        <v>7</v>
      </c>
      <c r="D203" s="1"/>
      <c r="E203" s="1"/>
      <c r="F203" s="9"/>
    </row>
    <row r="204" spans="1:6" x14ac:dyDescent="0.25">
      <c r="A204" s="8" t="s">
        <v>15572</v>
      </c>
      <c r="B204" s="1" t="s">
        <v>4303</v>
      </c>
      <c r="C204" s="1" t="s">
        <v>7</v>
      </c>
      <c r="D204" s="1"/>
      <c r="E204" s="1"/>
      <c r="F204" s="9"/>
    </row>
    <row r="205" spans="1:6" x14ac:dyDescent="0.25">
      <c r="A205" s="8" t="s">
        <v>15573</v>
      </c>
      <c r="B205" s="1" t="s">
        <v>4687</v>
      </c>
      <c r="C205" s="1" t="s">
        <v>7</v>
      </c>
      <c r="D205" s="1"/>
      <c r="E205" s="1"/>
      <c r="F205" s="9"/>
    </row>
    <row r="206" spans="1:6" x14ac:dyDescent="0.25">
      <c r="A206" s="8" t="s">
        <v>15574</v>
      </c>
      <c r="B206" s="1" t="s">
        <v>4703</v>
      </c>
      <c r="C206" s="1" t="s">
        <v>7</v>
      </c>
      <c r="D206" s="1"/>
      <c r="E206" s="1"/>
      <c r="F206" s="9"/>
    </row>
    <row r="207" spans="1:6" x14ac:dyDescent="0.25">
      <c r="A207" s="8" t="s">
        <v>15575</v>
      </c>
      <c r="B207" s="1" t="s">
        <v>15576</v>
      </c>
      <c r="C207" s="1" t="s">
        <v>27</v>
      </c>
      <c r="D207" s="1"/>
      <c r="E207" s="1"/>
      <c r="F207" s="9"/>
    </row>
    <row r="208" spans="1:6" x14ac:dyDescent="0.25">
      <c r="A208" s="8" t="s">
        <v>15577</v>
      </c>
      <c r="B208" s="1" t="s">
        <v>15578</v>
      </c>
      <c r="C208" s="1" t="s">
        <v>7</v>
      </c>
      <c r="D208" s="1"/>
      <c r="E208" s="1"/>
      <c r="F208" s="9"/>
    </row>
    <row r="209" spans="1:6" x14ac:dyDescent="0.25">
      <c r="A209" s="8" t="s">
        <v>15579</v>
      </c>
      <c r="B209" s="1" t="s">
        <v>15580</v>
      </c>
      <c r="C209" s="1" t="s">
        <v>7</v>
      </c>
      <c r="D209" s="1"/>
      <c r="E209" s="1"/>
      <c r="F209" s="9"/>
    </row>
    <row r="210" spans="1:6" x14ac:dyDescent="0.25">
      <c r="A210" s="8" t="s">
        <v>15581</v>
      </c>
      <c r="B210" s="1" t="s">
        <v>6334</v>
      </c>
      <c r="C210" s="1" t="s">
        <v>7</v>
      </c>
      <c r="D210" s="1"/>
      <c r="E210" s="1"/>
      <c r="F210" s="9"/>
    </row>
    <row r="211" spans="1:6" x14ac:dyDescent="0.25">
      <c r="A211" s="8" t="s">
        <v>15582</v>
      </c>
      <c r="B211" s="1" t="s">
        <v>15583</v>
      </c>
      <c r="C211" s="1" t="s">
        <v>7</v>
      </c>
      <c r="D211" s="1"/>
      <c r="E211" s="1"/>
      <c r="F211" s="9"/>
    </row>
    <row r="212" spans="1:6" x14ac:dyDescent="0.25">
      <c r="A212" s="8" t="s">
        <v>15584</v>
      </c>
      <c r="B212" s="1" t="s">
        <v>11909</v>
      </c>
      <c r="C212" s="1" t="s">
        <v>4</v>
      </c>
      <c r="D212" s="1"/>
      <c r="E212" s="1"/>
      <c r="F212" s="9"/>
    </row>
    <row r="213" spans="1:6" x14ac:dyDescent="0.25">
      <c r="A213" s="8" t="s">
        <v>15585</v>
      </c>
      <c r="B213" s="1" t="s">
        <v>11919</v>
      </c>
      <c r="C213" s="1" t="s">
        <v>14</v>
      </c>
      <c r="D213" s="1"/>
      <c r="E213" s="1"/>
      <c r="F213" s="9"/>
    </row>
    <row r="214" spans="1:6" x14ac:dyDescent="0.25">
      <c r="A214" s="8" t="s">
        <v>15586</v>
      </c>
      <c r="B214" s="1" t="s">
        <v>15587</v>
      </c>
      <c r="C214" s="1" t="s">
        <v>4</v>
      </c>
      <c r="D214" s="1"/>
      <c r="E214" s="1"/>
      <c r="F214" s="9"/>
    </row>
    <row r="215" spans="1:6" x14ac:dyDescent="0.25">
      <c r="A215" s="8" t="s">
        <v>15588</v>
      </c>
      <c r="B215" s="1" t="s">
        <v>5240</v>
      </c>
      <c r="C215" s="1" t="s">
        <v>7</v>
      </c>
      <c r="D215" s="1"/>
      <c r="E215" s="1"/>
      <c r="F215" s="9"/>
    </row>
    <row r="216" spans="1:6" x14ac:dyDescent="0.25">
      <c r="A216" s="8" t="s">
        <v>15589</v>
      </c>
      <c r="B216" s="1" t="s">
        <v>6445</v>
      </c>
      <c r="C216" s="1" t="s">
        <v>7</v>
      </c>
      <c r="D216" s="1"/>
      <c r="E216" s="1"/>
      <c r="F216" s="9"/>
    </row>
    <row r="217" spans="1:6" x14ac:dyDescent="0.25">
      <c r="A217" s="8" t="s">
        <v>15590</v>
      </c>
      <c r="B217" s="1" t="s">
        <v>7137</v>
      </c>
      <c r="C217" s="1" t="s">
        <v>7</v>
      </c>
      <c r="D217" s="1"/>
      <c r="E217" s="1"/>
      <c r="F217" s="9"/>
    </row>
    <row r="218" spans="1:6" x14ac:dyDescent="0.25">
      <c r="A218" s="8" t="s">
        <v>15591</v>
      </c>
      <c r="B218" s="1" t="s">
        <v>15592</v>
      </c>
      <c r="C218" s="1" t="s">
        <v>14</v>
      </c>
      <c r="D218" s="1"/>
      <c r="E218" s="1"/>
      <c r="F218" s="9"/>
    </row>
    <row r="219" spans="1:6" x14ac:dyDescent="0.25">
      <c r="A219" s="8" t="s">
        <v>15593</v>
      </c>
      <c r="B219" s="1" t="s">
        <v>11925</v>
      </c>
      <c r="C219" s="1" t="s">
        <v>7</v>
      </c>
      <c r="D219" s="1"/>
      <c r="E219" s="1"/>
      <c r="F219" s="9"/>
    </row>
    <row r="220" spans="1:6" x14ac:dyDescent="0.25">
      <c r="A220" s="8" t="s">
        <v>15594</v>
      </c>
      <c r="B220" s="1" t="s">
        <v>5274</v>
      </c>
      <c r="C220" s="1" t="s">
        <v>7</v>
      </c>
      <c r="D220" s="1"/>
      <c r="E220" s="1"/>
      <c r="F220" s="9"/>
    </row>
    <row r="221" spans="1:6" x14ac:dyDescent="0.25">
      <c r="A221" s="8" t="s">
        <v>15595</v>
      </c>
      <c r="B221" s="1" t="s">
        <v>610</v>
      </c>
      <c r="C221" s="1" t="s">
        <v>7</v>
      </c>
      <c r="D221" s="1"/>
      <c r="E221" s="1"/>
      <c r="F221" s="9"/>
    </row>
    <row r="222" spans="1:6" x14ac:dyDescent="0.25">
      <c r="A222" s="8" t="s">
        <v>15596</v>
      </c>
      <c r="B222" s="1" t="s">
        <v>15597</v>
      </c>
      <c r="C222" s="1" t="s">
        <v>7</v>
      </c>
      <c r="D222" s="1"/>
      <c r="E222" s="1"/>
      <c r="F222" s="9"/>
    </row>
    <row r="223" spans="1:6" x14ac:dyDescent="0.25">
      <c r="A223" s="8" t="s">
        <v>15598</v>
      </c>
      <c r="B223" s="1" t="s">
        <v>15599</v>
      </c>
      <c r="C223" s="1" t="s">
        <v>7</v>
      </c>
      <c r="D223" s="1"/>
      <c r="E223" s="1"/>
      <c r="F223" s="9"/>
    </row>
    <row r="224" spans="1:6" x14ac:dyDescent="0.25">
      <c r="A224" s="8" t="s">
        <v>15600</v>
      </c>
      <c r="B224" s="1" t="s">
        <v>212</v>
      </c>
      <c r="C224" s="1" t="s">
        <v>7</v>
      </c>
      <c r="D224" s="1"/>
      <c r="E224" s="1"/>
      <c r="F224" s="9"/>
    </row>
    <row r="225" spans="1:6" x14ac:dyDescent="0.25">
      <c r="A225" s="8" t="s">
        <v>15601</v>
      </c>
      <c r="B225" s="1" t="s">
        <v>262</v>
      </c>
      <c r="C225" s="1" t="s">
        <v>7</v>
      </c>
      <c r="D225" s="1"/>
      <c r="E225" s="1"/>
      <c r="F225" s="9"/>
    </row>
    <row r="226" spans="1:6" x14ac:dyDescent="0.25">
      <c r="A226" s="8" t="s">
        <v>15602</v>
      </c>
      <c r="B226" s="1" t="s">
        <v>264</v>
      </c>
      <c r="C226" s="1" t="s">
        <v>7</v>
      </c>
      <c r="D226" s="1"/>
      <c r="E226" s="1"/>
      <c r="F226" s="9"/>
    </row>
    <row r="227" spans="1:6" x14ac:dyDescent="0.25">
      <c r="A227" s="8" t="s">
        <v>15603</v>
      </c>
      <c r="B227" s="1" t="s">
        <v>266</v>
      </c>
      <c r="C227" s="1" t="s">
        <v>7</v>
      </c>
      <c r="D227" s="1"/>
      <c r="E227" s="1"/>
      <c r="F227" s="9"/>
    </row>
    <row r="228" spans="1:6" x14ac:dyDescent="0.25">
      <c r="A228" s="8" t="s">
        <v>15604</v>
      </c>
      <c r="B228" s="1" t="s">
        <v>390</v>
      </c>
      <c r="C228" s="1" t="s">
        <v>7</v>
      </c>
      <c r="D228" s="1"/>
      <c r="E228" s="1"/>
      <c r="F228" s="9"/>
    </row>
    <row r="229" spans="1:6" x14ac:dyDescent="0.25">
      <c r="A229" s="8" t="s">
        <v>15605</v>
      </c>
      <c r="B229" s="1" t="s">
        <v>392</v>
      </c>
      <c r="C229" s="1" t="s">
        <v>7</v>
      </c>
      <c r="D229" s="1"/>
      <c r="E229" s="1"/>
      <c r="F229" s="9"/>
    </row>
    <row r="230" spans="1:6" x14ac:dyDescent="0.25">
      <c r="A230" s="8" t="s">
        <v>15606</v>
      </c>
      <c r="B230" s="1" t="s">
        <v>612</v>
      </c>
      <c r="C230" s="1" t="s">
        <v>7</v>
      </c>
      <c r="D230" s="1"/>
      <c r="E230" s="1"/>
      <c r="F230" s="9"/>
    </row>
    <row r="231" spans="1:6" x14ac:dyDescent="0.25">
      <c r="A231" s="8" t="s">
        <v>15607</v>
      </c>
      <c r="B231" s="1" t="s">
        <v>394</v>
      </c>
      <c r="C231" s="1" t="s">
        <v>7</v>
      </c>
      <c r="D231" s="1"/>
      <c r="E231" s="1"/>
      <c r="F231" s="9"/>
    </row>
    <row r="232" spans="1:6" x14ac:dyDescent="0.25">
      <c r="A232" s="8" t="s">
        <v>15608</v>
      </c>
      <c r="B232" s="1" t="s">
        <v>618</v>
      </c>
      <c r="C232" s="1" t="s">
        <v>7</v>
      </c>
      <c r="D232" s="1"/>
      <c r="E232" s="1"/>
      <c r="F232" s="9"/>
    </row>
    <row r="233" spans="1:6" x14ac:dyDescent="0.25">
      <c r="A233" s="8" t="s">
        <v>15609</v>
      </c>
      <c r="B233" s="1" t="s">
        <v>15610</v>
      </c>
      <c r="C233" s="1" t="s">
        <v>7</v>
      </c>
      <c r="D233" s="1"/>
      <c r="E233" s="1"/>
      <c r="F233" s="9"/>
    </row>
    <row r="234" spans="1:6" x14ac:dyDescent="0.25">
      <c r="A234" s="8" t="s">
        <v>15611</v>
      </c>
      <c r="B234" s="1" t="s">
        <v>11302</v>
      </c>
      <c r="C234" s="1" t="s">
        <v>7</v>
      </c>
      <c r="D234" s="1"/>
      <c r="E234" s="1"/>
      <c r="F234" s="9"/>
    </row>
    <row r="235" spans="1:6" x14ac:dyDescent="0.25">
      <c r="A235" s="8" t="s">
        <v>15612</v>
      </c>
      <c r="B235" s="1" t="s">
        <v>3474</v>
      </c>
      <c r="C235" s="1" t="s">
        <v>7</v>
      </c>
      <c r="D235" s="1"/>
      <c r="E235" s="1"/>
      <c r="F235" s="9"/>
    </row>
    <row r="236" spans="1:6" x14ac:dyDescent="0.25">
      <c r="A236" s="8" t="s">
        <v>15613</v>
      </c>
      <c r="B236" s="1" t="s">
        <v>218</v>
      </c>
      <c r="C236" s="1" t="s">
        <v>27</v>
      </c>
      <c r="D236" s="1"/>
      <c r="E236" s="1"/>
      <c r="F236" s="9"/>
    </row>
    <row r="237" spans="1:6" x14ac:dyDescent="0.25">
      <c r="A237" s="8" t="s">
        <v>15614</v>
      </c>
      <c r="B237" s="1" t="s">
        <v>967</v>
      </c>
      <c r="C237" s="1" t="s">
        <v>27</v>
      </c>
      <c r="D237" s="1"/>
      <c r="E237" s="1"/>
      <c r="F237" s="9"/>
    </row>
    <row r="238" spans="1:6" x14ac:dyDescent="0.25">
      <c r="A238" s="8" t="s">
        <v>15615</v>
      </c>
      <c r="B238" s="1" t="s">
        <v>646</v>
      </c>
      <c r="C238" s="1" t="s">
        <v>27</v>
      </c>
      <c r="D238" s="1"/>
      <c r="E238" s="1"/>
      <c r="F238" s="9"/>
    </row>
    <row r="239" spans="1:6" x14ac:dyDescent="0.25">
      <c r="A239" s="8" t="s">
        <v>15616</v>
      </c>
      <c r="B239" s="1" t="s">
        <v>11710</v>
      </c>
      <c r="C239" s="1" t="s">
        <v>27</v>
      </c>
      <c r="D239" s="1"/>
      <c r="E239" s="1"/>
      <c r="F239" s="9"/>
    </row>
    <row r="240" spans="1:6" x14ac:dyDescent="0.25">
      <c r="A240" s="8" t="s">
        <v>15617</v>
      </c>
      <c r="B240" s="1" t="s">
        <v>11744</v>
      </c>
      <c r="C240" s="1" t="s">
        <v>27</v>
      </c>
      <c r="D240" s="1"/>
      <c r="E240" s="1"/>
      <c r="F240" s="9"/>
    </row>
    <row r="241" spans="1:6" x14ac:dyDescent="0.25">
      <c r="A241" s="8" t="s">
        <v>15618</v>
      </c>
      <c r="B241" s="1" t="s">
        <v>11764</v>
      </c>
      <c r="C241" s="1" t="s">
        <v>27</v>
      </c>
      <c r="D241" s="1"/>
      <c r="E241" s="1"/>
      <c r="F241" s="9"/>
    </row>
    <row r="242" spans="1:6" x14ac:dyDescent="0.25">
      <c r="A242" s="8" t="s">
        <v>15619</v>
      </c>
      <c r="B242" s="1" t="s">
        <v>2013</v>
      </c>
      <c r="C242" s="1" t="s">
        <v>27</v>
      </c>
      <c r="D242" s="1"/>
      <c r="E242" s="1"/>
      <c r="F242" s="9"/>
    </row>
    <row r="243" spans="1:6" x14ac:dyDescent="0.25">
      <c r="A243" s="8" t="s">
        <v>15620</v>
      </c>
      <c r="B243" s="1" t="s">
        <v>3266</v>
      </c>
      <c r="C243" s="1" t="s">
        <v>4</v>
      </c>
      <c r="D243" s="1"/>
      <c r="E243" s="1"/>
      <c r="F243" s="9"/>
    </row>
    <row r="244" spans="1:6" x14ac:dyDescent="0.25">
      <c r="A244" s="8" t="s">
        <v>15621</v>
      </c>
      <c r="B244" s="1" t="s">
        <v>3268</v>
      </c>
      <c r="C244" s="1" t="s">
        <v>1</v>
      </c>
      <c r="D244" s="1"/>
      <c r="E244" s="1"/>
      <c r="F244" s="9"/>
    </row>
    <row r="245" spans="1:6" x14ac:dyDescent="0.25">
      <c r="A245" s="8" t="s">
        <v>15622</v>
      </c>
      <c r="B245" s="1" t="s">
        <v>3270</v>
      </c>
      <c r="C245" s="1" t="s">
        <v>4</v>
      </c>
      <c r="D245" s="1"/>
      <c r="E245" s="1"/>
      <c r="F245" s="9"/>
    </row>
    <row r="246" spans="1:6" x14ac:dyDescent="0.25">
      <c r="A246" s="8" t="s">
        <v>15623</v>
      </c>
      <c r="B246" s="1" t="s">
        <v>3272</v>
      </c>
      <c r="C246" s="1" t="s">
        <v>1</v>
      </c>
      <c r="D246" s="1"/>
      <c r="E246" s="1"/>
      <c r="F246" s="9"/>
    </row>
    <row r="247" spans="1:6" x14ac:dyDescent="0.25">
      <c r="A247" s="8" t="s">
        <v>15624</v>
      </c>
      <c r="B247" s="1" t="s">
        <v>3274</v>
      </c>
      <c r="C247" s="1" t="s">
        <v>1</v>
      </c>
      <c r="D247" s="1"/>
      <c r="E247" s="1"/>
      <c r="F247" s="9"/>
    </row>
    <row r="248" spans="1:6" x14ac:dyDescent="0.25">
      <c r="A248" s="8" t="s">
        <v>15625</v>
      </c>
      <c r="B248" s="1" t="s">
        <v>3276</v>
      </c>
      <c r="C248" s="1" t="s">
        <v>7</v>
      </c>
      <c r="D248" s="1"/>
      <c r="E248" s="1"/>
      <c r="F248" s="9"/>
    </row>
    <row r="249" spans="1:6" x14ac:dyDescent="0.25">
      <c r="A249" s="8" t="s">
        <v>15626</v>
      </c>
      <c r="B249" s="1" t="s">
        <v>15627</v>
      </c>
      <c r="C249" s="1" t="s">
        <v>1</v>
      </c>
      <c r="D249" s="1"/>
      <c r="E249" s="1"/>
      <c r="F249" s="9"/>
    </row>
    <row r="250" spans="1:6" x14ac:dyDescent="0.25">
      <c r="A250" s="8" t="s">
        <v>15628</v>
      </c>
      <c r="B250" s="1" t="s">
        <v>3302</v>
      </c>
      <c r="C250" s="1" t="s">
        <v>1</v>
      </c>
      <c r="D250" s="1"/>
      <c r="E250" s="1"/>
      <c r="F250" s="9"/>
    </row>
    <row r="251" spans="1:6" x14ac:dyDescent="0.25">
      <c r="A251" s="8" t="s">
        <v>15629</v>
      </c>
      <c r="B251" s="1" t="s">
        <v>3322</v>
      </c>
      <c r="C251" s="1" t="s">
        <v>1</v>
      </c>
      <c r="D251" s="1"/>
      <c r="E251" s="1"/>
      <c r="F251" s="9"/>
    </row>
    <row r="252" spans="1:6" x14ac:dyDescent="0.25">
      <c r="A252" s="8" t="s">
        <v>15630</v>
      </c>
      <c r="B252" s="1" t="s">
        <v>3918</v>
      </c>
      <c r="C252" s="1" t="s">
        <v>14</v>
      </c>
      <c r="D252" s="1"/>
      <c r="E252" s="1"/>
      <c r="F252" s="9"/>
    </row>
    <row r="253" spans="1:6" x14ac:dyDescent="0.25">
      <c r="A253" s="8" t="s">
        <v>15631</v>
      </c>
      <c r="B253" s="1" t="s">
        <v>4631</v>
      </c>
      <c r="C253" s="1" t="s">
        <v>7</v>
      </c>
      <c r="D253" s="1"/>
      <c r="E253" s="1"/>
      <c r="F253" s="9"/>
    </row>
    <row r="254" spans="1:6" x14ac:dyDescent="0.25">
      <c r="A254" s="8" t="s">
        <v>15632</v>
      </c>
      <c r="B254" s="1" t="s">
        <v>15633</v>
      </c>
      <c r="C254" s="1" t="s">
        <v>4</v>
      </c>
      <c r="D254" s="1"/>
      <c r="E254" s="1"/>
      <c r="F254" s="9"/>
    </row>
    <row r="255" spans="1:6" x14ac:dyDescent="0.25">
      <c r="A255" s="8" t="s">
        <v>15634</v>
      </c>
      <c r="B255" s="1" t="s">
        <v>3328</v>
      </c>
      <c r="C255" s="1" t="s">
        <v>7</v>
      </c>
      <c r="D255" s="1"/>
      <c r="E255" s="1"/>
      <c r="F255" s="9"/>
    </row>
    <row r="256" spans="1:6" x14ac:dyDescent="0.25">
      <c r="A256" s="8" t="s">
        <v>15635</v>
      </c>
      <c r="B256" s="1" t="s">
        <v>11131</v>
      </c>
      <c r="C256" s="1" t="s">
        <v>1</v>
      </c>
      <c r="D256" s="1"/>
      <c r="E256" s="1"/>
      <c r="F256" s="9"/>
    </row>
    <row r="257" spans="1:6" x14ac:dyDescent="0.25">
      <c r="A257" s="8" t="s">
        <v>15636</v>
      </c>
      <c r="B257" s="1" t="s">
        <v>11133</v>
      </c>
      <c r="C257" s="1" t="s">
        <v>7</v>
      </c>
      <c r="D257" s="1"/>
      <c r="E257" s="1"/>
      <c r="F257" s="9"/>
    </row>
    <row r="258" spans="1:6" x14ac:dyDescent="0.25">
      <c r="A258" s="8" t="s">
        <v>15637</v>
      </c>
      <c r="B258" s="1" t="s">
        <v>11139</v>
      </c>
      <c r="C258" s="1" t="s">
        <v>7</v>
      </c>
      <c r="D258" s="1"/>
      <c r="E258" s="1"/>
      <c r="F258" s="9"/>
    </row>
    <row r="259" spans="1:6" x14ac:dyDescent="0.25">
      <c r="A259" s="8" t="s">
        <v>15638</v>
      </c>
      <c r="B259" s="1" t="s">
        <v>6138</v>
      </c>
      <c r="C259" s="1" t="s">
        <v>27</v>
      </c>
      <c r="D259" s="1"/>
      <c r="E259" s="1"/>
      <c r="F259" s="9"/>
    </row>
    <row r="260" spans="1:6" x14ac:dyDescent="0.25">
      <c r="A260" s="8" t="s">
        <v>15639</v>
      </c>
      <c r="B260" s="1" t="s">
        <v>6192</v>
      </c>
      <c r="C260" s="1" t="s">
        <v>27</v>
      </c>
      <c r="D260" s="1"/>
      <c r="E260" s="1"/>
      <c r="F260" s="9"/>
    </row>
    <row r="261" spans="1:6" x14ac:dyDescent="0.25">
      <c r="A261" s="8" t="s">
        <v>15640</v>
      </c>
      <c r="B261" s="1" t="s">
        <v>11181</v>
      </c>
      <c r="C261" s="1" t="s">
        <v>7</v>
      </c>
      <c r="D261" s="1"/>
      <c r="E261" s="1"/>
      <c r="F261" s="9"/>
    </row>
    <row r="262" spans="1:6" x14ac:dyDescent="0.25">
      <c r="A262" s="8" t="s">
        <v>15641</v>
      </c>
      <c r="B262" s="1" t="s">
        <v>6250</v>
      </c>
      <c r="C262" s="1" t="s">
        <v>4</v>
      </c>
      <c r="D262" s="1"/>
      <c r="E262" s="1"/>
      <c r="F262" s="9"/>
    </row>
    <row r="263" spans="1:6" x14ac:dyDescent="0.25">
      <c r="A263" s="8" t="s">
        <v>15642</v>
      </c>
      <c r="B263" s="1" t="s">
        <v>11903</v>
      </c>
      <c r="C263" s="1" t="s">
        <v>7</v>
      </c>
      <c r="D263" s="1"/>
      <c r="E263" s="1"/>
      <c r="F263" s="9"/>
    </row>
    <row r="264" spans="1:6" x14ac:dyDescent="0.25">
      <c r="A264" s="8" t="s">
        <v>15643</v>
      </c>
      <c r="B264" s="1" t="s">
        <v>11275</v>
      </c>
      <c r="C264" s="1" t="s">
        <v>7</v>
      </c>
      <c r="D264" s="1"/>
      <c r="E264" s="1"/>
      <c r="F264" s="9"/>
    </row>
    <row r="265" spans="1:6" x14ac:dyDescent="0.25">
      <c r="A265" s="8" t="s">
        <v>15644</v>
      </c>
      <c r="B265" s="1" t="s">
        <v>2438</v>
      </c>
      <c r="C265" s="1" t="s">
        <v>7</v>
      </c>
      <c r="D265" s="1"/>
      <c r="E265" s="1"/>
      <c r="F265" s="9"/>
    </row>
    <row r="266" spans="1:6" x14ac:dyDescent="0.25">
      <c r="A266" s="8" t="s">
        <v>15645</v>
      </c>
      <c r="B266" s="1" t="s">
        <v>3748</v>
      </c>
      <c r="C266" s="1" t="s">
        <v>7</v>
      </c>
      <c r="D266" s="1"/>
      <c r="E266" s="1"/>
      <c r="F266" s="9"/>
    </row>
    <row r="267" spans="1:6" x14ac:dyDescent="0.25">
      <c r="A267" s="8" t="s">
        <v>15646</v>
      </c>
      <c r="B267" s="1" t="s">
        <v>4975</v>
      </c>
      <c r="C267" s="1" t="s">
        <v>7</v>
      </c>
      <c r="D267" s="1"/>
      <c r="E267" s="1"/>
      <c r="F267" s="9"/>
    </row>
    <row r="268" spans="1:6" x14ac:dyDescent="0.25">
      <c r="A268" s="8" t="s">
        <v>15647</v>
      </c>
      <c r="B268" s="1" t="s">
        <v>2932</v>
      </c>
      <c r="C268" s="1" t="s">
        <v>7</v>
      </c>
      <c r="D268" s="1"/>
      <c r="E268" s="1"/>
      <c r="F268" s="9"/>
    </row>
    <row r="269" spans="1:6" x14ac:dyDescent="0.25">
      <c r="A269" s="8" t="s">
        <v>15648</v>
      </c>
      <c r="B269" s="1" t="s">
        <v>11836</v>
      </c>
      <c r="C269" s="1" t="s">
        <v>7</v>
      </c>
      <c r="D269" s="1"/>
      <c r="E269" s="1"/>
      <c r="F269" s="9"/>
    </row>
    <row r="270" spans="1:6" x14ac:dyDescent="0.25">
      <c r="A270" s="8" t="s">
        <v>15649</v>
      </c>
      <c r="B270" s="1" t="s">
        <v>1143</v>
      </c>
      <c r="C270" s="1" t="s">
        <v>7</v>
      </c>
      <c r="D270" s="1"/>
      <c r="E270" s="1"/>
      <c r="F270" s="9"/>
    </row>
    <row r="271" spans="1:6" x14ac:dyDescent="0.25">
      <c r="A271" s="8" t="s">
        <v>15650</v>
      </c>
      <c r="B271" s="1" t="s">
        <v>11939</v>
      </c>
      <c r="C271" s="1" t="s">
        <v>7</v>
      </c>
      <c r="D271" s="1"/>
      <c r="E271" s="1"/>
      <c r="F271" s="9"/>
    </row>
    <row r="272" spans="1:6" x14ac:dyDescent="0.25">
      <c r="A272" s="8" t="s">
        <v>15651</v>
      </c>
      <c r="B272" s="1" t="s">
        <v>2153</v>
      </c>
      <c r="C272" s="1" t="s">
        <v>7</v>
      </c>
      <c r="D272" s="1"/>
      <c r="E272" s="1"/>
      <c r="F272" s="9"/>
    </row>
    <row r="273" spans="1:6" x14ac:dyDescent="0.25">
      <c r="A273" s="8" t="s">
        <v>15652</v>
      </c>
      <c r="B273" s="1" t="s">
        <v>4872</v>
      </c>
      <c r="C273" s="1" t="s">
        <v>7</v>
      </c>
      <c r="D273" s="1"/>
      <c r="E273" s="1"/>
      <c r="F273" s="9"/>
    </row>
    <row r="274" spans="1:6" x14ac:dyDescent="0.25">
      <c r="A274" s="8" t="s">
        <v>15653</v>
      </c>
      <c r="B274" s="1" t="s">
        <v>15654</v>
      </c>
      <c r="C274" s="1" t="s">
        <v>7</v>
      </c>
      <c r="D274" s="1"/>
      <c r="E274" s="1"/>
      <c r="F274" s="9"/>
    </row>
    <row r="275" spans="1:6" x14ac:dyDescent="0.25">
      <c r="A275" s="8" t="s">
        <v>15655</v>
      </c>
      <c r="B275" s="1" t="s">
        <v>11324</v>
      </c>
      <c r="C275" s="1" t="s">
        <v>7</v>
      </c>
      <c r="D275" s="1"/>
      <c r="E275" s="1"/>
      <c r="F275" s="9"/>
    </row>
    <row r="276" spans="1:6" x14ac:dyDescent="0.25">
      <c r="A276" s="8" t="s">
        <v>15656</v>
      </c>
      <c r="B276" s="1" t="s">
        <v>3220</v>
      </c>
      <c r="C276" s="1" t="s">
        <v>7</v>
      </c>
      <c r="D276" s="1"/>
      <c r="E276" s="1"/>
      <c r="F276" s="9"/>
    </row>
    <row r="277" spans="1:6" x14ac:dyDescent="0.25">
      <c r="A277" s="8" t="s">
        <v>15657</v>
      </c>
      <c r="B277" s="1" t="s">
        <v>5280</v>
      </c>
      <c r="C277" s="1" t="s">
        <v>7</v>
      </c>
      <c r="D277" s="1"/>
      <c r="E277" s="1"/>
      <c r="F277" s="9"/>
    </row>
    <row r="278" spans="1:6" x14ac:dyDescent="0.25">
      <c r="A278" s="8" t="s">
        <v>15658</v>
      </c>
      <c r="B278" s="1" t="s">
        <v>5298</v>
      </c>
      <c r="C278" s="1" t="s">
        <v>7</v>
      </c>
      <c r="D278" s="1"/>
      <c r="E278" s="1"/>
      <c r="F278" s="9"/>
    </row>
    <row r="279" spans="1:6" x14ac:dyDescent="0.25">
      <c r="A279" s="8" t="s">
        <v>15659</v>
      </c>
      <c r="B279" s="1" t="s">
        <v>6503</v>
      </c>
      <c r="C279" s="1" t="s">
        <v>7</v>
      </c>
      <c r="D279" s="1"/>
      <c r="E279" s="1"/>
      <c r="F279" s="9"/>
    </row>
    <row r="280" spans="1:6" x14ac:dyDescent="0.25">
      <c r="A280" s="8" t="s">
        <v>15660</v>
      </c>
      <c r="B280" s="1" t="s">
        <v>11766</v>
      </c>
      <c r="C280" s="1" t="s">
        <v>7</v>
      </c>
      <c r="D280" s="1"/>
      <c r="E280" s="1"/>
      <c r="F280" s="9"/>
    </row>
    <row r="281" spans="1:6" x14ac:dyDescent="0.25">
      <c r="A281" s="8" t="s">
        <v>15661</v>
      </c>
      <c r="B281" s="1" t="s">
        <v>11798</v>
      </c>
      <c r="C281" s="1" t="s">
        <v>7</v>
      </c>
      <c r="D281" s="1"/>
      <c r="E281" s="1"/>
      <c r="F281" s="9"/>
    </row>
    <row r="282" spans="1:6" x14ac:dyDescent="0.25">
      <c r="A282" s="8" t="s">
        <v>15662</v>
      </c>
      <c r="B282" s="1" t="s">
        <v>1991</v>
      </c>
      <c r="C282" s="1" t="s">
        <v>7</v>
      </c>
      <c r="D282" s="1"/>
      <c r="E282" s="1"/>
      <c r="F282" s="9"/>
    </row>
    <row r="283" spans="1:6" x14ac:dyDescent="0.25">
      <c r="A283" s="8" t="s">
        <v>15663</v>
      </c>
      <c r="B283" s="1" t="s">
        <v>2179</v>
      </c>
      <c r="C283" s="1" t="s">
        <v>7</v>
      </c>
      <c r="D283" s="1"/>
      <c r="E283" s="1"/>
      <c r="F283" s="9"/>
    </row>
    <row r="284" spans="1:6" x14ac:dyDescent="0.25">
      <c r="A284" s="8" t="s">
        <v>15664</v>
      </c>
      <c r="B284" s="1" t="s">
        <v>88</v>
      </c>
      <c r="C284" s="1" t="s">
        <v>1</v>
      </c>
      <c r="D284" s="1"/>
      <c r="E284" s="1"/>
      <c r="F284" s="9"/>
    </row>
    <row r="285" spans="1:6" x14ac:dyDescent="0.25">
      <c r="A285" s="8" t="s">
        <v>15665</v>
      </c>
      <c r="B285" s="1" t="s">
        <v>496</v>
      </c>
      <c r="C285" s="1" t="s">
        <v>4</v>
      </c>
      <c r="D285" s="1"/>
      <c r="E285" s="1"/>
      <c r="F285" s="9"/>
    </row>
    <row r="286" spans="1:6" x14ac:dyDescent="0.25">
      <c r="A286" s="8" t="s">
        <v>15666</v>
      </c>
      <c r="B286" s="1" t="s">
        <v>594</v>
      </c>
      <c r="C286" s="1" t="s">
        <v>1</v>
      </c>
      <c r="D286" s="1"/>
      <c r="E286" s="1"/>
      <c r="F286" s="9"/>
    </row>
    <row r="287" spans="1:6" x14ac:dyDescent="0.25">
      <c r="A287" s="8" t="s">
        <v>15667</v>
      </c>
      <c r="B287" s="1" t="s">
        <v>11750</v>
      </c>
      <c r="C287" s="1" t="s">
        <v>4</v>
      </c>
      <c r="D287" s="1"/>
      <c r="E287" s="1"/>
      <c r="F287" s="9"/>
    </row>
    <row r="288" spans="1:6" x14ac:dyDescent="0.25">
      <c r="A288" s="8" t="s">
        <v>15668</v>
      </c>
      <c r="B288" s="1" t="s">
        <v>11780</v>
      </c>
      <c r="C288" s="1" t="s">
        <v>14</v>
      </c>
      <c r="D288" s="1"/>
      <c r="E288" s="1"/>
      <c r="F288" s="9"/>
    </row>
    <row r="289" spans="1:6" x14ac:dyDescent="0.25">
      <c r="A289" s="8" t="s">
        <v>15669</v>
      </c>
      <c r="B289" s="1" t="s">
        <v>11913</v>
      </c>
      <c r="C289" s="1" t="s">
        <v>1</v>
      </c>
      <c r="D289" s="1"/>
      <c r="E289" s="1"/>
      <c r="F289" s="9"/>
    </row>
    <row r="290" spans="1:6" x14ac:dyDescent="0.25">
      <c r="A290" s="8" t="s">
        <v>15670</v>
      </c>
      <c r="B290" s="1" t="s">
        <v>2349</v>
      </c>
      <c r="C290" s="1" t="s">
        <v>4</v>
      </c>
      <c r="D290" s="1"/>
      <c r="E290" s="1"/>
      <c r="F290" s="9"/>
    </row>
    <row r="291" spans="1:6" x14ac:dyDescent="0.25">
      <c r="A291" s="8" t="s">
        <v>15671</v>
      </c>
      <c r="B291" s="1" t="s">
        <v>3300</v>
      </c>
      <c r="C291" s="1" t="s">
        <v>1</v>
      </c>
      <c r="D291" s="1"/>
      <c r="E291" s="1"/>
      <c r="F291" s="9"/>
    </row>
    <row r="292" spans="1:6" x14ac:dyDescent="0.25">
      <c r="A292" s="8" t="s">
        <v>15672</v>
      </c>
      <c r="B292" s="1" t="s">
        <v>13132</v>
      </c>
      <c r="C292" s="1" t="s">
        <v>4</v>
      </c>
      <c r="D292" s="1"/>
      <c r="E292" s="1"/>
      <c r="F292" s="9"/>
    </row>
    <row r="293" spans="1:6" x14ac:dyDescent="0.25">
      <c r="A293" s="8" t="s">
        <v>15673</v>
      </c>
      <c r="B293" s="1" t="s">
        <v>472</v>
      </c>
      <c r="C293" s="1" t="s">
        <v>4</v>
      </c>
      <c r="D293" s="1"/>
      <c r="E293" s="1"/>
      <c r="F293" s="9"/>
    </row>
    <row r="294" spans="1:6" x14ac:dyDescent="0.25">
      <c r="A294" s="8" t="s">
        <v>15674</v>
      </c>
      <c r="B294" s="1" t="s">
        <v>773</v>
      </c>
      <c r="C294" s="1" t="s">
        <v>27</v>
      </c>
      <c r="D294" s="1"/>
      <c r="E294" s="1"/>
      <c r="F294" s="9"/>
    </row>
    <row r="295" spans="1:6" x14ac:dyDescent="0.25">
      <c r="A295" s="8" t="s">
        <v>15675</v>
      </c>
      <c r="B295" s="1" t="s">
        <v>1021</v>
      </c>
      <c r="C295" s="1" t="s">
        <v>1</v>
      </c>
      <c r="D295" s="1"/>
      <c r="E295" s="1"/>
      <c r="F295" s="9"/>
    </row>
    <row r="296" spans="1:6" x14ac:dyDescent="0.25">
      <c r="A296" s="8" t="s">
        <v>15676</v>
      </c>
      <c r="B296" s="1" t="s">
        <v>2371</v>
      </c>
      <c r="C296" s="1" t="s">
        <v>1</v>
      </c>
      <c r="D296" s="1"/>
      <c r="E296" s="1"/>
      <c r="F296" s="9"/>
    </row>
    <row r="297" spans="1:6" x14ac:dyDescent="0.25">
      <c r="A297" s="8" t="s">
        <v>15677</v>
      </c>
      <c r="B297" s="1" t="s">
        <v>2718</v>
      </c>
      <c r="C297" s="1" t="s">
        <v>7</v>
      </c>
      <c r="D297" s="1"/>
      <c r="E297" s="1"/>
      <c r="F297" s="9"/>
    </row>
    <row r="298" spans="1:6" x14ac:dyDescent="0.25">
      <c r="A298" s="8" t="s">
        <v>15678</v>
      </c>
      <c r="B298" s="1" t="s">
        <v>3838</v>
      </c>
      <c r="C298" s="1" t="s">
        <v>4</v>
      </c>
      <c r="D298" s="1"/>
      <c r="E298" s="1"/>
      <c r="F298" s="9"/>
    </row>
    <row r="299" spans="1:6" ht="15.75" thickBot="1" x14ac:dyDescent="0.3">
      <c r="A299" s="10" t="s">
        <v>15679</v>
      </c>
      <c r="B299" s="11" t="s">
        <v>15680</v>
      </c>
      <c r="C299" s="11" t="s">
        <v>4</v>
      </c>
      <c r="D299" s="11"/>
      <c r="E299" s="11"/>
      <c r="F299" s="12"/>
    </row>
    <row r="300" spans="1:6" x14ac:dyDescent="0.25">
      <c r="A300" s="13" t="s">
        <v>15681</v>
      </c>
      <c r="B300" s="2" t="s">
        <v>15682</v>
      </c>
      <c r="C300" s="2" t="s">
        <v>7</v>
      </c>
      <c r="D300" s="2"/>
      <c r="E300" s="2"/>
      <c r="F300" s="14"/>
    </row>
    <row r="301" spans="1:6" x14ac:dyDescent="0.25">
      <c r="A301" s="8" t="s">
        <v>15683</v>
      </c>
      <c r="B301" s="1" t="s">
        <v>15684</v>
      </c>
      <c r="C301" s="1" t="s">
        <v>1</v>
      </c>
      <c r="D301" s="1"/>
      <c r="E301" s="1"/>
      <c r="F301" s="9"/>
    </row>
    <row r="302" spans="1:6" x14ac:dyDescent="0.25">
      <c r="A302" s="8" t="s">
        <v>15685</v>
      </c>
      <c r="B302" s="1" t="s">
        <v>15686</v>
      </c>
      <c r="C302" s="1" t="s">
        <v>7</v>
      </c>
      <c r="D302" s="1"/>
      <c r="E302" s="1"/>
      <c r="F302" s="9"/>
    </row>
    <row r="303" spans="1:6" x14ac:dyDescent="0.25">
      <c r="A303" s="8" t="s">
        <v>15687</v>
      </c>
      <c r="B303" s="1" t="s">
        <v>4921</v>
      </c>
      <c r="C303" s="1" t="s">
        <v>7</v>
      </c>
      <c r="D303" s="1"/>
      <c r="E303" s="1"/>
      <c r="F303" s="9"/>
    </row>
    <row r="304" spans="1:6" x14ac:dyDescent="0.25">
      <c r="A304" s="8" t="s">
        <v>15688</v>
      </c>
      <c r="B304" s="1" t="s">
        <v>4923</v>
      </c>
      <c r="C304" s="1" t="s">
        <v>1</v>
      </c>
      <c r="D304" s="1"/>
      <c r="E304" s="1"/>
      <c r="F304" s="9"/>
    </row>
    <row r="305" spans="1:6" x14ac:dyDescent="0.25">
      <c r="A305" s="8" t="s">
        <v>15689</v>
      </c>
      <c r="B305" s="1" t="s">
        <v>5124</v>
      </c>
      <c r="C305" s="1" t="s">
        <v>7</v>
      </c>
      <c r="D305" s="1"/>
      <c r="E305" s="1"/>
      <c r="F305" s="9"/>
    </row>
    <row r="306" spans="1:6" x14ac:dyDescent="0.25">
      <c r="A306" s="8" t="s">
        <v>15690</v>
      </c>
      <c r="B306" s="1" t="s">
        <v>15691</v>
      </c>
      <c r="C306" s="1" t="s">
        <v>1</v>
      </c>
      <c r="D306" s="1"/>
      <c r="E306" s="1"/>
      <c r="F306" s="9"/>
    </row>
    <row r="307" spans="1:6" x14ac:dyDescent="0.25">
      <c r="A307" s="8" t="s">
        <v>15692</v>
      </c>
      <c r="B307" s="1" t="s">
        <v>5325</v>
      </c>
      <c r="C307" s="1" t="s">
        <v>27</v>
      </c>
      <c r="D307" s="1"/>
      <c r="E307" s="1"/>
      <c r="F307" s="9"/>
    </row>
    <row r="308" spans="1:6" x14ac:dyDescent="0.25">
      <c r="A308" s="8" t="s">
        <v>15693</v>
      </c>
      <c r="B308" s="1" t="s">
        <v>5327</v>
      </c>
      <c r="C308" s="1" t="s">
        <v>1</v>
      </c>
      <c r="D308" s="1"/>
      <c r="E308" s="1"/>
      <c r="F308" s="9"/>
    </row>
    <row r="309" spans="1:6" x14ac:dyDescent="0.25">
      <c r="A309" s="8" t="s">
        <v>15694</v>
      </c>
      <c r="B309" s="1" t="s">
        <v>5329</v>
      </c>
      <c r="C309" s="1" t="s">
        <v>7</v>
      </c>
      <c r="D309" s="1"/>
      <c r="E309" s="1"/>
      <c r="F309" s="9"/>
    </row>
    <row r="310" spans="1:6" x14ac:dyDescent="0.25">
      <c r="A310" s="8" t="s">
        <v>15695</v>
      </c>
      <c r="B310" s="1" t="s">
        <v>15696</v>
      </c>
      <c r="C310" s="1" t="s">
        <v>7</v>
      </c>
      <c r="D310" s="1"/>
      <c r="E310" s="1"/>
      <c r="F310" s="9"/>
    </row>
    <row r="311" spans="1:6" x14ac:dyDescent="0.25">
      <c r="A311" s="8" t="s">
        <v>15697</v>
      </c>
      <c r="B311" s="1" t="s">
        <v>5936</v>
      </c>
      <c r="C311" s="1" t="s">
        <v>7</v>
      </c>
      <c r="D311" s="1"/>
      <c r="E311" s="1"/>
      <c r="F311" s="9"/>
    </row>
    <row r="312" spans="1:6" x14ac:dyDescent="0.25">
      <c r="A312" s="8" t="s">
        <v>15698</v>
      </c>
      <c r="B312" s="1" t="s">
        <v>5942</v>
      </c>
      <c r="C312" s="1" t="s">
        <v>4</v>
      </c>
      <c r="D312" s="1"/>
      <c r="E312" s="1"/>
      <c r="F312" s="9"/>
    </row>
    <row r="313" spans="1:6" x14ac:dyDescent="0.25">
      <c r="A313" s="8" t="s">
        <v>15699</v>
      </c>
      <c r="B313" s="1" t="s">
        <v>5944</v>
      </c>
      <c r="C313" s="1" t="s">
        <v>27</v>
      </c>
      <c r="D313" s="1"/>
      <c r="E313" s="1"/>
      <c r="F313" s="9"/>
    </row>
    <row r="314" spans="1:6" x14ac:dyDescent="0.25">
      <c r="A314" s="8" t="s">
        <v>15700</v>
      </c>
      <c r="B314" s="1" t="s">
        <v>6146</v>
      </c>
      <c r="C314" s="1" t="s">
        <v>14</v>
      </c>
      <c r="D314" s="1"/>
      <c r="E314" s="1"/>
      <c r="F314" s="9"/>
    </row>
    <row r="315" spans="1:6" x14ac:dyDescent="0.25">
      <c r="A315" s="8" t="s">
        <v>15701</v>
      </c>
      <c r="B315" s="1" t="s">
        <v>6328</v>
      </c>
      <c r="C315" s="1" t="s">
        <v>27</v>
      </c>
      <c r="D315" s="1"/>
      <c r="E315" s="1"/>
      <c r="F315" s="9"/>
    </row>
    <row r="316" spans="1:6" x14ac:dyDescent="0.25">
      <c r="A316" s="8" t="s">
        <v>15702</v>
      </c>
      <c r="B316" s="1" t="s">
        <v>15703</v>
      </c>
      <c r="C316" s="1" t="s">
        <v>4</v>
      </c>
      <c r="D316" s="1"/>
      <c r="E316" s="1"/>
      <c r="F316" s="9"/>
    </row>
    <row r="317" spans="1:6" x14ac:dyDescent="0.25">
      <c r="A317" s="8" t="s">
        <v>15704</v>
      </c>
      <c r="B317" s="1" t="s">
        <v>6548</v>
      </c>
      <c r="C317" s="1" t="s">
        <v>7</v>
      </c>
      <c r="D317" s="1"/>
      <c r="E317" s="1"/>
      <c r="F317" s="9"/>
    </row>
    <row r="318" spans="1:6" x14ac:dyDescent="0.25">
      <c r="A318" s="8" t="s">
        <v>15705</v>
      </c>
      <c r="B318" s="1" t="s">
        <v>15706</v>
      </c>
      <c r="C318" s="1" t="s">
        <v>7</v>
      </c>
      <c r="D318" s="1"/>
      <c r="E318" s="1"/>
      <c r="F318" s="9"/>
    </row>
    <row r="319" spans="1:6" x14ac:dyDescent="0.25">
      <c r="A319" s="8" t="s">
        <v>15707</v>
      </c>
      <c r="B319" s="1" t="s">
        <v>6953</v>
      </c>
      <c r="C319" s="1" t="s">
        <v>14</v>
      </c>
      <c r="D319" s="1"/>
      <c r="E319" s="1"/>
      <c r="F319" s="9"/>
    </row>
    <row r="320" spans="1:6" x14ac:dyDescent="0.25">
      <c r="A320" s="8" t="s">
        <v>15708</v>
      </c>
      <c r="B320" s="1" t="s">
        <v>7155</v>
      </c>
      <c r="C320" s="1" t="s">
        <v>7</v>
      </c>
      <c r="D320" s="1"/>
      <c r="E320" s="1"/>
      <c r="F320" s="9"/>
    </row>
    <row r="321" spans="1:6" x14ac:dyDescent="0.25">
      <c r="A321" s="8" t="s">
        <v>15709</v>
      </c>
      <c r="B321" s="1" t="s">
        <v>7157</v>
      </c>
      <c r="C321" s="1" t="s">
        <v>1</v>
      </c>
      <c r="D321" s="1"/>
      <c r="E321" s="1"/>
      <c r="F321" s="9"/>
    </row>
    <row r="322" spans="1:6" x14ac:dyDescent="0.25">
      <c r="A322" s="8" t="s">
        <v>15710</v>
      </c>
      <c r="B322" s="1" t="s">
        <v>7752</v>
      </c>
      <c r="C322" s="1" t="s">
        <v>7</v>
      </c>
      <c r="D322" s="1"/>
      <c r="E322" s="1"/>
      <c r="F322" s="9"/>
    </row>
    <row r="323" spans="1:6" x14ac:dyDescent="0.25">
      <c r="A323" s="8" t="s">
        <v>15711</v>
      </c>
      <c r="B323" s="1" t="s">
        <v>15189</v>
      </c>
      <c r="C323" s="1" t="s">
        <v>7</v>
      </c>
      <c r="D323" s="1"/>
      <c r="E323" s="1"/>
      <c r="F323" s="9"/>
    </row>
    <row r="324" spans="1:6" x14ac:dyDescent="0.25">
      <c r="A324" s="8" t="s">
        <v>15712</v>
      </c>
      <c r="B324" s="1" t="s">
        <v>9159</v>
      </c>
      <c r="C324" s="1" t="s">
        <v>7</v>
      </c>
      <c r="D324" s="1"/>
      <c r="E324" s="1"/>
      <c r="F324" s="9"/>
    </row>
    <row r="325" spans="1:6" x14ac:dyDescent="0.25">
      <c r="A325" s="8" t="s">
        <v>15713</v>
      </c>
      <c r="B325" s="1" t="s">
        <v>15714</v>
      </c>
      <c r="C325" s="1" t="s">
        <v>27</v>
      </c>
      <c r="D325" s="1"/>
      <c r="E325" s="1"/>
      <c r="F325" s="9"/>
    </row>
    <row r="326" spans="1:6" x14ac:dyDescent="0.25">
      <c r="A326" s="8" t="s">
        <v>15715</v>
      </c>
      <c r="B326" s="1" t="s">
        <v>15716</v>
      </c>
      <c r="C326" s="1" t="s">
        <v>27</v>
      </c>
      <c r="D326" s="1"/>
      <c r="E326" s="1"/>
      <c r="F326" s="9"/>
    </row>
    <row r="327" spans="1:6" x14ac:dyDescent="0.25">
      <c r="A327" s="8" t="s">
        <v>15717</v>
      </c>
      <c r="B327" s="1" t="s">
        <v>6620</v>
      </c>
      <c r="C327" s="1" t="s">
        <v>27</v>
      </c>
      <c r="D327" s="1"/>
      <c r="E327" s="1"/>
      <c r="F327" s="9"/>
    </row>
    <row r="328" spans="1:6" x14ac:dyDescent="0.25">
      <c r="A328" s="8" t="s">
        <v>15718</v>
      </c>
      <c r="B328" s="1" t="s">
        <v>15719</v>
      </c>
      <c r="C328" s="1" t="s">
        <v>14</v>
      </c>
      <c r="D328" s="1"/>
      <c r="E328" s="1"/>
      <c r="F328" s="9"/>
    </row>
    <row r="329" spans="1:6" x14ac:dyDescent="0.25">
      <c r="A329" s="8" t="s">
        <v>15720</v>
      </c>
      <c r="B329" s="1" t="s">
        <v>15721</v>
      </c>
      <c r="C329" s="1" t="s">
        <v>1</v>
      </c>
      <c r="D329" s="1"/>
      <c r="E329" s="1"/>
      <c r="F329" s="9"/>
    </row>
    <row r="330" spans="1:6" x14ac:dyDescent="0.25">
      <c r="A330" s="8" t="s">
        <v>15722</v>
      </c>
      <c r="B330" s="1" t="s">
        <v>4997</v>
      </c>
      <c r="C330" s="1" t="s">
        <v>7</v>
      </c>
      <c r="D330" s="1"/>
      <c r="E330" s="1"/>
      <c r="F330" s="9"/>
    </row>
    <row r="331" spans="1:6" x14ac:dyDescent="0.25">
      <c r="A331" s="8" t="s">
        <v>15723</v>
      </c>
      <c r="B331" s="1" t="s">
        <v>4997</v>
      </c>
      <c r="C331" s="1" t="s">
        <v>4</v>
      </c>
      <c r="D331" s="1"/>
      <c r="E331" s="1"/>
      <c r="F331" s="9"/>
    </row>
    <row r="332" spans="1:6" x14ac:dyDescent="0.25">
      <c r="A332" s="8" t="s">
        <v>15724</v>
      </c>
      <c r="B332" s="1" t="s">
        <v>4995</v>
      </c>
      <c r="C332" s="1" t="s">
        <v>7</v>
      </c>
      <c r="D332" s="1"/>
      <c r="E332" s="1"/>
      <c r="F332" s="9"/>
    </row>
    <row r="333" spans="1:6" x14ac:dyDescent="0.25">
      <c r="A333" s="8" t="s">
        <v>15725</v>
      </c>
      <c r="B333" s="1" t="s">
        <v>5196</v>
      </c>
      <c r="C333" s="1" t="s">
        <v>7</v>
      </c>
      <c r="D333" s="1"/>
      <c r="E333" s="1"/>
      <c r="F333" s="9"/>
    </row>
    <row r="334" spans="1:6" x14ac:dyDescent="0.25">
      <c r="A334" s="8" t="s">
        <v>15726</v>
      </c>
      <c r="B334" s="1" t="s">
        <v>15727</v>
      </c>
      <c r="C334" s="1" t="s">
        <v>1</v>
      </c>
      <c r="D334" s="1"/>
      <c r="E334" s="1"/>
      <c r="F334" s="9"/>
    </row>
    <row r="335" spans="1:6" x14ac:dyDescent="0.25">
      <c r="A335" s="8" t="s">
        <v>15728</v>
      </c>
      <c r="B335" s="1" t="s">
        <v>15729</v>
      </c>
      <c r="C335" s="1" t="s">
        <v>7</v>
      </c>
      <c r="D335" s="1"/>
      <c r="E335" s="1"/>
      <c r="F335" s="9"/>
    </row>
    <row r="336" spans="1:6" x14ac:dyDescent="0.25">
      <c r="A336" s="8" t="s">
        <v>15730</v>
      </c>
      <c r="B336" s="1" t="s">
        <v>6014</v>
      </c>
      <c r="C336" s="1" t="s">
        <v>14</v>
      </c>
      <c r="D336" s="1"/>
      <c r="E336" s="1"/>
      <c r="F336" s="9"/>
    </row>
    <row r="337" spans="1:6" x14ac:dyDescent="0.25">
      <c r="A337" s="8" t="s">
        <v>15731</v>
      </c>
      <c r="B337" s="1" t="s">
        <v>15732</v>
      </c>
      <c r="C337" s="1" t="s">
        <v>14</v>
      </c>
      <c r="D337" s="1"/>
      <c r="E337" s="1"/>
      <c r="F337" s="9"/>
    </row>
    <row r="338" spans="1:6" x14ac:dyDescent="0.25">
      <c r="A338" s="8" t="s">
        <v>15733</v>
      </c>
      <c r="B338" s="1" t="s">
        <v>6220</v>
      </c>
      <c r="C338" s="1" t="s">
        <v>1</v>
      </c>
      <c r="D338" s="1"/>
      <c r="E338" s="1"/>
      <c r="F338" s="9"/>
    </row>
    <row r="339" spans="1:6" x14ac:dyDescent="0.25">
      <c r="A339" s="8" t="s">
        <v>15734</v>
      </c>
      <c r="B339" s="1" t="s">
        <v>15735</v>
      </c>
      <c r="C339" s="1" t="s">
        <v>14</v>
      </c>
      <c r="D339" s="1"/>
      <c r="E339" s="1"/>
      <c r="F339" s="9"/>
    </row>
    <row r="340" spans="1:6" x14ac:dyDescent="0.25">
      <c r="A340" s="8" t="s">
        <v>15736</v>
      </c>
      <c r="B340" s="1" t="s">
        <v>6828</v>
      </c>
      <c r="C340" s="1" t="s">
        <v>14</v>
      </c>
      <c r="D340" s="1"/>
      <c r="E340" s="1"/>
      <c r="F340" s="9"/>
    </row>
    <row r="341" spans="1:6" x14ac:dyDescent="0.25">
      <c r="A341" s="8" t="s">
        <v>15737</v>
      </c>
      <c r="B341" s="1" t="s">
        <v>6830</v>
      </c>
      <c r="C341" s="1" t="s">
        <v>1</v>
      </c>
      <c r="D341" s="1"/>
      <c r="E341" s="1"/>
      <c r="F341" s="9"/>
    </row>
    <row r="342" spans="1:6" x14ac:dyDescent="0.25">
      <c r="A342" s="8" t="s">
        <v>15738</v>
      </c>
      <c r="B342" s="1" t="s">
        <v>15739</v>
      </c>
      <c r="C342" s="1" t="s">
        <v>4</v>
      </c>
      <c r="D342" s="1"/>
      <c r="E342" s="1"/>
      <c r="F342" s="9"/>
    </row>
    <row r="343" spans="1:6" x14ac:dyDescent="0.25">
      <c r="A343" s="8" t="s">
        <v>15740</v>
      </c>
      <c r="B343" s="1" t="s">
        <v>7227</v>
      </c>
      <c r="C343" s="1" t="s">
        <v>14</v>
      </c>
      <c r="D343" s="1"/>
      <c r="E343" s="1"/>
      <c r="F343" s="9"/>
    </row>
    <row r="344" spans="1:6" x14ac:dyDescent="0.25">
      <c r="A344" s="8" t="s">
        <v>15741</v>
      </c>
      <c r="B344" s="1" t="s">
        <v>5011</v>
      </c>
      <c r="C344" s="1" t="s">
        <v>7</v>
      </c>
      <c r="D344" s="1"/>
      <c r="E344" s="1"/>
      <c r="F344" s="9"/>
    </row>
    <row r="345" spans="1:6" x14ac:dyDescent="0.25">
      <c r="A345" s="8" t="s">
        <v>15742</v>
      </c>
      <c r="B345" s="1" t="s">
        <v>5617</v>
      </c>
      <c r="C345" s="1" t="s">
        <v>4</v>
      </c>
      <c r="D345" s="1"/>
      <c r="E345" s="1"/>
      <c r="F345" s="9"/>
    </row>
    <row r="346" spans="1:6" x14ac:dyDescent="0.25">
      <c r="A346" s="8" t="s">
        <v>15743</v>
      </c>
      <c r="B346" s="1" t="s">
        <v>5822</v>
      </c>
      <c r="C346" s="1" t="s">
        <v>7</v>
      </c>
      <c r="D346" s="1"/>
      <c r="E346" s="1"/>
      <c r="F346" s="9"/>
    </row>
    <row r="347" spans="1:6" x14ac:dyDescent="0.25">
      <c r="A347" s="8" t="s">
        <v>15744</v>
      </c>
      <c r="B347" s="1" t="s">
        <v>5824</v>
      </c>
      <c r="C347" s="1" t="s">
        <v>4</v>
      </c>
      <c r="D347" s="1"/>
      <c r="E347" s="1"/>
      <c r="F347" s="9"/>
    </row>
    <row r="348" spans="1:6" x14ac:dyDescent="0.25">
      <c r="A348" s="8" t="s">
        <v>15745</v>
      </c>
      <c r="B348" s="1" t="s">
        <v>6228</v>
      </c>
      <c r="C348" s="1" t="s">
        <v>4</v>
      </c>
      <c r="D348" s="1"/>
      <c r="E348" s="1"/>
      <c r="F348" s="9"/>
    </row>
    <row r="349" spans="1:6" x14ac:dyDescent="0.25">
      <c r="A349" s="8" t="s">
        <v>15746</v>
      </c>
      <c r="B349" s="1" t="s">
        <v>6838</v>
      </c>
      <c r="C349" s="1" t="s">
        <v>7</v>
      </c>
      <c r="D349" s="1"/>
      <c r="E349" s="1"/>
      <c r="F349" s="9"/>
    </row>
    <row r="350" spans="1:6" x14ac:dyDescent="0.25">
      <c r="A350" s="8" t="s">
        <v>15747</v>
      </c>
      <c r="B350" s="1" t="s">
        <v>15748</v>
      </c>
      <c r="C350" s="1" t="s">
        <v>7</v>
      </c>
      <c r="D350" s="1"/>
      <c r="E350" s="1"/>
      <c r="F350" s="9"/>
    </row>
    <row r="351" spans="1:6" x14ac:dyDescent="0.25">
      <c r="A351" s="8" t="s">
        <v>15749</v>
      </c>
      <c r="B351" s="1" t="s">
        <v>15750</v>
      </c>
      <c r="C351" s="1" t="s">
        <v>4</v>
      </c>
      <c r="D351" s="1"/>
      <c r="E351" s="1"/>
      <c r="F351" s="9"/>
    </row>
    <row r="352" spans="1:6" x14ac:dyDescent="0.25">
      <c r="A352" s="8" t="s">
        <v>15751</v>
      </c>
      <c r="B352" s="1" t="s">
        <v>5045</v>
      </c>
      <c r="C352" s="1" t="s">
        <v>7</v>
      </c>
      <c r="D352" s="1"/>
      <c r="E352" s="1"/>
      <c r="F352" s="9"/>
    </row>
    <row r="353" spans="1:6" x14ac:dyDescent="0.25">
      <c r="A353" s="8" t="s">
        <v>15752</v>
      </c>
      <c r="B353" s="1" t="s">
        <v>5250</v>
      </c>
      <c r="C353" s="1" t="s">
        <v>7</v>
      </c>
      <c r="D353" s="1"/>
      <c r="E353" s="1"/>
      <c r="F353" s="9"/>
    </row>
    <row r="354" spans="1:6" x14ac:dyDescent="0.25">
      <c r="A354" s="8" t="s">
        <v>15753</v>
      </c>
      <c r="B354" s="1" t="s">
        <v>5451</v>
      </c>
      <c r="C354" s="1" t="s">
        <v>7</v>
      </c>
      <c r="D354" s="1"/>
      <c r="E354" s="1"/>
      <c r="F354" s="9"/>
    </row>
    <row r="355" spans="1:6" x14ac:dyDescent="0.25">
      <c r="A355" s="8" t="s">
        <v>15754</v>
      </c>
      <c r="B355" s="1" t="s">
        <v>5453</v>
      </c>
      <c r="C355" s="1" t="s">
        <v>7</v>
      </c>
      <c r="D355" s="1"/>
      <c r="E355" s="1"/>
      <c r="F355" s="9"/>
    </row>
    <row r="356" spans="1:6" x14ac:dyDescent="0.25">
      <c r="A356" s="8" t="s">
        <v>15755</v>
      </c>
      <c r="B356" s="1" t="s">
        <v>13206</v>
      </c>
      <c r="C356" s="1" t="s">
        <v>4</v>
      </c>
      <c r="D356" s="1"/>
      <c r="E356" s="1"/>
      <c r="F356" s="9"/>
    </row>
    <row r="357" spans="1:6" x14ac:dyDescent="0.25">
      <c r="A357" s="8" t="s">
        <v>15756</v>
      </c>
      <c r="B357" s="1" t="s">
        <v>4937</v>
      </c>
      <c r="C357" s="1" t="s">
        <v>7</v>
      </c>
      <c r="D357" s="1"/>
      <c r="E357" s="1"/>
      <c r="F357" s="9"/>
    </row>
    <row r="358" spans="1:6" x14ac:dyDescent="0.25">
      <c r="A358" s="8" t="s">
        <v>15757</v>
      </c>
      <c r="B358" s="1" t="s">
        <v>5333</v>
      </c>
      <c r="C358" s="1" t="s">
        <v>4</v>
      </c>
      <c r="D358" s="1"/>
      <c r="E358" s="1"/>
      <c r="F358" s="9"/>
    </row>
    <row r="359" spans="1:6" x14ac:dyDescent="0.25">
      <c r="A359" s="8" t="s">
        <v>15758</v>
      </c>
      <c r="B359" s="1" t="s">
        <v>13001</v>
      </c>
      <c r="C359" s="1" t="s">
        <v>7</v>
      </c>
      <c r="D359" s="1"/>
      <c r="E359" s="1"/>
      <c r="F359" s="9"/>
    </row>
    <row r="360" spans="1:6" x14ac:dyDescent="0.25">
      <c r="A360" s="8" t="s">
        <v>15759</v>
      </c>
      <c r="B360" s="1" t="s">
        <v>5533</v>
      </c>
      <c r="C360" s="1" t="s">
        <v>27</v>
      </c>
      <c r="D360" s="1"/>
      <c r="E360" s="1"/>
      <c r="F360" s="9"/>
    </row>
    <row r="361" spans="1:6" x14ac:dyDescent="0.25">
      <c r="A361" s="8" t="s">
        <v>15760</v>
      </c>
      <c r="B361" s="1" t="s">
        <v>6150</v>
      </c>
      <c r="C361" s="1" t="s">
        <v>1</v>
      </c>
      <c r="D361" s="1"/>
      <c r="E361" s="1"/>
      <c r="F361" s="9"/>
    </row>
    <row r="362" spans="1:6" x14ac:dyDescent="0.25">
      <c r="A362" s="8" t="s">
        <v>15761</v>
      </c>
      <c r="B362" s="1" t="s">
        <v>6363</v>
      </c>
      <c r="C362" s="1" t="s">
        <v>7</v>
      </c>
      <c r="D362" s="1"/>
      <c r="E362" s="1"/>
      <c r="F362" s="9"/>
    </row>
    <row r="363" spans="1:6" x14ac:dyDescent="0.25">
      <c r="A363" s="8" t="s">
        <v>15762</v>
      </c>
      <c r="B363" s="1" t="s">
        <v>6768</v>
      </c>
      <c r="C363" s="1" t="s">
        <v>27</v>
      </c>
      <c r="D363" s="1"/>
      <c r="E363" s="1"/>
      <c r="F363" s="9"/>
    </row>
    <row r="364" spans="1:6" x14ac:dyDescent="0.25">
      <c r="A364" s="8" t="s">
        <v>15763</v>
      </c>
      <c r="B364" s="1" t="s">
        <v>6770</v>
      </c>
      <c r="C364" s="1" t="s">
        <v>7</v>
      </c>
      <c r="D364" s="1"/>
      <c r="E364" s="1"/>
      <c r="F364" s="9"/>
    </row>
    <row r="365" spans="1:6" x14ac:dyDescent="0.25">
      <c r="A365" s="8" t="s">
        <v>15764</v>
      </c>
      <c r="B365" s="1" t="s">
        <v>6774</v>
      </c>
      <c r="C365" s="1" t="s">
        <v>7</v>
      </c>
      <c r="D365" s="1"/>
      <c r="E365" s="1"/>
      <c r="F365" s="9"/>
    </row>
    <row r="366" spans="1:6" x14ac:dyDescent="0.25">
      <c r="A366" s="8" t="s">
        <v>15765</v>
      </c>
      <c r="B366" s="1" t="s">
        <v>6961</v>
      </c>
      <c r="C366" s="1" t="s">
        <v>7</v>
      </c>
      <c r="D366" s="1"/>
      <c r="E366" s="1"/>
      <c r="F366" s="9"/>
    </row>
    <row r="367" spans="1:6" x14ac:dyDescent="0.25">
      <c r="A367" s="8" t="s">
        <v>15766</v>
      </c>
      <c r="B367" s="1" t="s">
        <v>7165</v>
      </c>
      <c r="C367" s="1" t="s">
        <v>7</v>
      </c>
      <c r="D367" s="1"/>
      <c r="E367" s="1"/>
      <c r="F367" s="9"/>
    </row>
    <row r="368" spans="1:6" x14ac:dyDescent="0.25">
      <c r="A368" s="8" t="s">
        <v>15767</v>
      </c>
      <c r="B368" s="1" t="s">
        <v>7167</v>
      </c>
      <c r="C368" s="1" t="s">
        <v>7</v>
      </c>
      <c r="D368" s="1"/>
      <c r="E368" s="1"/>
      <c r="F368" s="9"/>
    </row>
    <row r="369" spans="1:6" x14ac:dyDescent="0.25">
      <c r="A369" s="8" t="s">
        <v>15768</v>
      </c>
      <c r="B369" s="1" t="s">
        <v>4999</v>
      </c>
      <c r="C369" s="1" t="s">
        <v>7</v>
      </c>
      <c r="D369" s="1"/>
      <c r="E369" s="1"/>
      <c r="F369" s="9"/>
    </row>
    <row r="370" spans="1:6" x14ac:dyDescent="0.25">
      <c r="A370" s="8" t="s">
        <v>15769</v>
      </c>
      <c r="B370" s="1" t="s">
        <v>4999</v>
      </c>
      <c r="C370" s="1" t="s">
        <v>4</v>
      </c>
      <c r="D370" s="1"/>
      <c r="E370" s="1"/>
      <c r="F370" s="9"/>
    </row>
    <row r="371" spans="1:6" x14ac:dyDescent="0.25">
      <c r="A371" s="8" t="s">
        <v>15770</v>
      </c>
      <c r="B371" s="1" t="s">
        <v>5607</v>
      </c>
      <c r="C371" s="1" t="s">
        <v>27</v>
      </c>
      <c r="D371" s="1"/>
      <c r="E371" s="1"/>
      <c r="F371" s="9"/>
    </row>
    <row r="372" spans="1:6" x14ac:dyDescent="0.25">
      <c r="A372" s="8" t="s">
        <v>15771</v>
      </c>
      <c r="B372" s="1" t="s">
        <v>6218</v>
      </c>
      <c r="C372" s="1" t="s">
        <v>14</v>
      </c>
      <c r="D372" s="1"/>
      <c r="E372" s="1"/>
      <c r="F372" s="9"/>
    </row>
    <row r="373" spans="1:6" x14ac:dyDescent="0.25">
      <c r="A373" s="8" t="s">
        <v>15772</v>
      </c>
      <c r="B373" s="1" t="s">
        <v>6425</v>
      </c>
      <c r="C373" s="1" t="s">
        <v>14</v>
      </c>
      <c r="D373" s="1"/>
      <c r="E373" s="1"/>
      <c r="F373" s="9"/>
    </row>
    <row r="374" spans="1:6" x14ac:dyDescent="0.25">
      <c r="A374" s="8" t="s">
        <v>15773</v>
      </c>
      <c r="B374" s="1" t="s">
        <v>6832</v>
      </c>
      <c r="C374" s="1" t="s">
        <v>14</v>
      </c>
      <c r="D374" s="1"/>
      <c r="E374" s="1"/>
      <c r="F374" s="9"/>
    </row>
    <row r="375" spans="1:6" x14ac:dyDescent="0.25">
      <c r="A375" s="8" t="s">
        <v>15774</v>
      </c>
      <c r="B375" s="1" t="s">
        <v>15775</v>
      </c>
      <c r="C375" s="1" t="s">
        <v>1</v>
      </c>
      <c r="D375" s="1"/>
      <c r="E375" s="1"/>
      <c r="F375" s="9"/>
    </row>
    <row r="376" spans="1:6" x14ac:dyDescent="0.25">
      <c r="A376" s="8" t="s">
        <v>15776</v>
      </c>
      <c r="B376" s="1" t="s">
        <v>7061</v>
      </c>
      <c r="C376" s="1" t="s">
        <v>7</v>
      </c>
      <c r="D376" s="1"/>
      <c r="E376" s="1"/>
      <c r="F376" s="9"/>
    </row>
    <row r="377" spans="1:6" x14ac:dyDescent="0.25">
      <c r="A377" s="8" t="s">
        <v>15777</v>
      </c>
      <c r="B377" s="1" t="s">
        <v>7243</v>
      </c>
      <c r="C377" s="1" t="s">
        <v>14</v>
      </c>
      <c r="D377" s="1"/>
      <c r="E377" s="1"/>
      <c r="F377" s="9"/>
    </row>
    <row r="378" spans="1:6" x14ac:dyDescent="0.25">
      <c r="A378" s="8" t="s">
        <v>15778</v>
      </c>
      <c r="B378" s="1" t="s">
        <v>7245</v>
      </c>
      <c r="C378" s="1" t="s">
        <v>27</v>
      </c>
      <c r="D378" s="1"/>
      <c r="E378" s="1"/>
      <c r="F378" s="9"/>
    </row>
    <row r="379" spans="1:6" x14ac:dyDescent="0.25">
      <c r="A379" s="8" t="s">
        <v>15779</v>
      </c>
      <c r="B379" s="1" t="s">
        <v>7247</v>
      </c>
      <c r="C379" s="1" t="s">
        <v>7</v>
      </c>
      <c r="D379" s="1"/>
      <c r="E379" s="1"/>
      <c r="F379" s="9"/>
    </row>
    <row r="380" spans="1:6" x14ac:dyDescent="0.25">
      <c r="A380" s="8" t="s">
        <v>15780</v>
      </c>
      <c r="B380" s="1" t="s">
        <v>7249</v>
      </c>
      <c r="C380" s="1" t="s">
        <v>7</v>
      </c>
      <c r="D380" s="1"/>
      <c r="E380" s="1"/>
      <c r="F380" s="9"/>
    </row>
    <row r="381" spans="1:6" x14ac:dyDescent="0.25">
      <c r="A381" s="8" t="s">
        <v>15781</v>
      </c>
      <c r="B381" s="1" t="s">
        <v>5655</v>
      </c>
      <c r="C381" s="1" t="s">
        <v>27</v>
      </c>
      <c r="D381" s="1"/>
      <c r="E381" s="1"/>
      <c r="F381" s="9"/>
    </row>
    <row r="382" spans="1:6" x14ac:dyDescent="0.25">
      <c r="A382" s="8" t="s">
        <v>15782</v>
      </c>
      <c r="B382" s="1" t="s">
        <v>6264</v>
      </c>
      <c r="C382" s="1" t="s">
        <v>7</v>
      </c>
      <c r="D382" s="1"/>
      <c r="E382" s="1"/>
      <c r="F382" s="9"/>
    </row>
    <row r="383" spans="1:6" x14ac:dyDescent="0.25">
      <c r="A383" s="8" t="s">
        <v>15783</v>
      </c>
      <c r="B383" s="1" t="s">
        <v>6266</v>
      </c>
      <c r="C383" s="1" t="s">
        <v>1</v>
      </c>
      <c r="D383" s="1"/>
      <c r="E383" s="1"/>
      <c r="F383" s="9"/>
    </row>
    <row r="384" spans="1:6" x14ac:dyDescent="0.25">
      <c r="A384" s="8" t="s">
        <v>15784</v>
      </c>
      <c r="B384" s="1" t="s">
        <v>6876</v>
      </c>
      <c r="C384" s="1" t="s">
        <v>7</v>
      </c>
      <c r="D384" s="1"/>
      <c r="E384" s="1"/>
      <c r="F384" s="9"/>
    </row>
    <row r="385" spans="1:6" x14ac:dyDescent="0.25">
      <c r="A385" s="8" t="s">
        <v>15785</v>
      </c>
      <c r="B385" s="1" t="s">
        <v>7279</v>
      </c>
      <c r="C385" s="1" t="s">
        <v>7</v>
      </c>
      <c r="D385" s="1"/>
      <c r="E385" s="1"/>
      <c r="F385" s="9"/>
    </row>
    <row r="386" spans="1:6" x14ac:dyDescent="0.25">
      <c r="A386" s="8" t="s">
        <v>15786</v>
      </c>
      <c r="B386" s="1" t="s">
        <v>5345</v>
      </c>
      <c r="C386" s="1" t="s">
        <v>7</v>
      </c>
      <c r="D386" s="1"/>
      <c r="E386" s="1"/>
      <c r="F386" s="9"/>
    </row>
    <row r="387" spans="1:6" x14ac:dyDescent="0.25">
      <c r="A387" s="8" t="s">
        <v>15787</v>
      </c>
      <c r="B387" s="1" t="s">
        <v>5517</v>
      </c>
      <c r="C387" s="1" t="s">
        <v>27</v>
      </c>
      <c r="D387" s="1"/>
      <c r="E387" s="1"/>
      <c r="F387" s="9"/>
    </row>
    <row r="388" spans="1:6" x14ac:dyDescent="0.25">
      <c r="A388" s="8" t="s">
        <v>15788</v>
      </c>
      <c r="B388" s="1" t="s">
        <v>5535</v>
      </c>
      <c r="C388" s="1" t="s">
        <v>7</v>
      </c>
      <c r="D388" s="1"/>
      <c r="E388" s="1"/>
      <c r="F388" s="9"/>
    </row>
    <row r="389" spans="1:6" x14ac:dyDescent="0.25">
      <c r="A389" s="8" t="s">
        <v>15789</v>
      </c>
      <c r="B389" s="1" t="s">
        <v>5541</v>
      </c>
      <c r="C389" s="1" t="s">
        <v>27</v>
      </c>
      <c r="D389" s="1"/>
      <c r="E389" s="1"/>
      <c r="F389" s="9"/>
    </row>
    <row r="390" spans="1:6" x14ac:dyDescent="0.25">
      <c r="A390" s="8" t="s">
        <v>15790</v>
      </c>
      <c r="B390" s="1" t="s">
        <v>5543</v>
      </c>
      <c r="C390" s="1" t="s">
        <v>4</v>
      </c>
      <c r="D390" s="1"/>
      <c r="E390" s="1"/>
      <c r="F390" s="9"/>
    </row>
    <row r="391" spans="1:6" x14ac:dyDescent="0.25">
      <c r="A391" s="8" t="s">
        <v>15791</v>
      </c>
      <c r="B391" s="1" t="s">
        <v>5545</v>
      </c>
      <c r="C391" s="1" t="s">
        <v>7</v>
      </c>
      <c r="D391" s="1"/>
      <c r="E391" s="1"/>
      <c r="F391" s="9"/>
    </row>
    <row r="392" spans="1:6" x14ac:dyDescent="0.25">
      <c r="A392" s="8" t="s">
        <v>15792</v>
      </c>
      <c r="B392" s="1" t="s">
        <v>6164</v>
      </c>
      <c r="C392" s="1" t="s">
        <v>7</v>
      </c>
      <c r="D392" s="1"/>
      <c r="E392" s="1"/>
      <c r="F392" s="9"/>
    </row>
    <row r="393" spans="1:6" x14ac:dyDescent="0.25">
      <c r="A393" s="8" t="s">
        <v>15793</v>
      </c>
      <c r="B393" s="1" t="s">
        <v>6784</v>
      </c>
      <c r="C393" s="1" t="s">
        <v>1</v>
      </c>
      <c r="D393" s="1"/>
      <c r="E393" s="1"/>
      <c r="F393" s="9"/>
    </row>
    <row r="394" spans="1:6" x14ac:dyDescent="0.25">
      <c r="A394" s="8" t="s">
        <v>15794</v>
      </c>
      <c r="B394" s="1" t="s">
        <v>7351</v>
      </c>
      <c r="C394" s="1" t="s">
        <v>14</v>
      </c>
      <c r="D394" s="1"/>
      <c r="E394" s="1"/>
      <c r="F394" s="9"/>
    </row>
    <row r="395" spans="1:6" x14ac:dyDescent="0.25">
      <c r="A395" s="8" t="s">
        <v>15795</v>
      </c>
      <c r="B395" s="1" t="s">
        <v>15796</v>
      </c>
      <c r="C395" s="1" t="s">
        <v>4</v>
      </c>
      <c r="D395" s="1"/>
      <c r="E395" s="1"/>
      <c r="F395" s="9"/>
    </row>
    <row r="396" spans="1:6" x14ac:dyDescent="0.25">
      <c r="A396" s="8" t="s">
        <v>15797</v>
      </c>
      <c r="B396" s="1" t="s">
        <v>15798</v>
      </c>
      <c r="C396" s="1" t="s">
        <v>4</v>
      </c>
      <c r="D396" s="1"/>
      <c r="E396" s="1"/>
      <c r="F396" s="9"/>
    </row>
    <row r="397" spans="1:6" x14ac:dyDescent="0.25">
      <c r="A397" s="8" t="s">
        <v>15799</v>
      </c>
      <c r="B397" s="1" t="s">
        <v>9569</v>
      </c>
      <c r="C397" s="1" t="s">
        <v>4</v>
      </c>
      <c r="D397" s="1"/>
      <c r="E397" s="1"/>
      <c r="F397" s="9"/>
    </row>
    <row r="398" spans="1:6" x14ac:dyDescent="0.25">
      <c r="A398" s="8" t="s">
        <v>15800</v>
      </c>
      <c r="B398" s="1" t="s">
        <v>9571</v>
      </c>
      <c r="C398" s="1" t="s">
        <v>7</v>
      </c>
      <c r="D398" s="1"/>
      <c r="E398" s="1"/>
      <c r="F398" s="9"/>
    </row>
    <row r="399" spans="1:6" x14ac:dyDescent="0.25">
      <c r="A399" s="8" t="s">
        <v>15801</v>
      </c>
      <c r="B399" s="1" t="s">
        <v>9779</v>
      </c>
      <c r="C399" s="1" t="s">
        <v>14</v>
      </c>
      <c r="D399" s="1"/>
      <c r="E399" s="1"/>
      <c r="F399" s="9"/>
    </row>
    <row r="400" spans="1:6" x14ac:dyDescent="0.25">
      <c r="A400" s="8" t="s">
        <v>15802</v>
      </c>
      <c r="B400" s="1" t="s">
        <v>5198</v>
      </c>
      <c r="C400" s="1" t="s">
        <v>7</v>
      </c>
      <c r="D400" s="1"/>
      <c r="E400" s="1"/>
      <c r="F400" s="9"/>
    </row>
    <row r="401" spans="1:6" x14ac:dyDescent="0.25">
      <c r="A401" s="8" t="s">
        <v>15803</v>
      </c>
      <c r="B401" s="1" t="s">
        <v>6429</v>
      </c>
      <c r="C401" s="1" t="s">
        <v>27</v>
      </c>
      <c r="D401" s="1"/>
      <c r="E401" s="1"/>
      <c r="F401" s="9"/>
    </row>
    <row r="402" spans="1:6" x14ac:dyDescent="0.25">
      <c r="A402" s="8" t="s">
        <v>15804</v>
      </c>
      <c r="B402" s="1" t="s">
        <v>5216</v>
      </c>
      <c r="C402" s="1" t="s">
        <v>1</v>
      </c>
      <c r="D402" s="1"/>
      <c r="E402" s="1"/>
      <c r="F402" s="9"/>
    </row>
    <row r="403" spans="1:6" x14ac:dyDescent="0.25">
      <c r="A403" s="8" t="s">
        <v>15805</v>
      </c>
      <c r="B403" s="1" t="s">
        <v>5236</v>
      </c>
      <c r="C403" s="1" t="s">
        <v>4</v>
      </c>
      <c r="D403" s="1"/>
      <c r="E403" s="1"/>
      <c r="F403" s="9"/>
    </row>
    <row r="404" spans="1:6" x14ac:dyDescent="0.25">
      <c r="A404" s="8" t="s">
        <v>15806</v>
      </c>
      <c r="B404" s="1" t="s">
        <v>5621</v>
      </c>
      <c r="C404" s="1" t="s">
        <v>7</v>
      </c>
      <c r="D404" s="1"/>
      <c r="E404" s="1"/>
      <c r="F404" s="9"/>
    </row>
    <row r="405" spans="1:6" x14ac:dyDescent="0.25">
      <c r="A405" s="8" t="s">
        <v>15807</v>
      </c>
      <c r="B405" s="1" t="s">
        <v>5623</v>
      </c>
      <c r="C405" s="1" t="s">
        <v>4</v>
      </c>
      <c r="D405" s="1"/>
      <c r="E405" s="1"/>
      <c r="F405" s="9"/>
    </row>
    <row r="406" spans="1:6" x14ac:dyDescent="0.25">
      <c r="A406" s="8" t="s">
        <v>15808</v>
      </c>
      <c r="B406" s="1" t="s">
        <v>5463</v>
      </c>
      <c r="C406" s="1" t="s">
        <v>7</v>
      </c>
      <c r="D406" s="1"/>
      <c r="E406" s="1"/>
      <c r="F406" s="9"/>
    </row>
    <row r="407" spans="1:6" x14ac:dyDescent="0.25">
      <c r="A407" s="8" t="s">
        <v>15809</v>
      </c>
      <c r="B407" s="1" t="s">
        <v>5659</v>
      </c>
      <c r="C407" s="1" t="s">
        <v>7</v>
      </c>
      <c r="D407" s="1"/>
      <c r="E407" s="1"/>
      <c r="F407" s="9"/>
    </row>
    <row r="408" spans="1:6" x14ac:dyDescent="0.25">
      <c r="A408" s="8" t="s">
        <v>15810</v>
      </c>
      <c r="B408" s="1" t="s">
        <v>5661</v>
      </c>
      <c r="C408" s="1" t="s">
        <v>7</v>
      </c>
      <c r="D408" s="1"/>
      <c r="E408" s="1"/>
      <c r="F408" s="9"/>
    </row>
    <row r="409" spans="1:6" x14ac:dyDescent="0.25">
      <c r="A409" s="8" t="s">
        <v>15811</v>
      </c>
      <c r="B409" s="1" t="s">
        <v>6491</v>
      </c>
      <c r="C409" s="1" t="s">
        <v>7</v>
      </c>
      <c r="D409" s="1"/>
      <c r="E409" s="1"/>
      <c r="F409" s="9"/>
    </row>
    <row r="410" spans="1:6" x14ac:dyDescent="0.25">
      <c r="A410" s="8" t="s">
        <v>15812</v>
      </c>
      <c r="B410" s="1" t="s">
        <v>6886</v>
      </c>
      <c r="C410" s="1" t="s">
        <v>7</v>
      </c>
      <c r="D410" s="1"/>
      <c r="E410" s="1"/>
      <c r="F410" s="9"/>
    </row>
    <row r="411" spans="1:6" x14ac:dyDescent="0.25">
      <c r="A411" s="8" t="s">
        <v>15813</v>
      </c>
      <c r="B411" s="1" t="s">
        <v>5339</v>
      </c>
      <c r="C411" s="1" t="s">
        <v>4</v>
      </c>
      <c r="D411" s="1"/>
      <c r="E411" s="1"/>
      <c r="F411" s="9"/>
    </row>
    <row r="412" spans="1:6" x14ac:dyDescent="0.25">
      <c r="A412" s="8" t="s">
        <v>15814</v>
      </c>
      <c r="B412" s="1" t="s">
        <v>5341</v>
      </c>
      <c r="C412" s="1" t="s">
        <v>4</v>
      </c>
      <c r="D412" s="1"/>
      <c r="E412" s="1"/>
      <c r="F412" s="9"/>
    </row>
    <row r="413" spans="1:6" x14ac:dyDescent="0.25">
      <c r="A413" s="8" t="s">
        <v>15815</v>
      </c>
      <c r="B413" s="1" t="s">
        <v>5343</v>
      </c>
      <c r="C413" s="1" t="s">
        <v>4</v>
      </c>
      <c r="D413" s="1"/>
      <c r="E413" s="1"/>
      <c r="F413" s="9"/>
    </row>
    <row r="414" spans="1:6" x14ac:dyDescent="0.25">
      <c r="A414" s="8" t="s">
        <v>15816</v>
      </c>
      <c r="B414" s="1" t="s">
        <v>5547</v>
      </c>
      <c r="C414" s="1" t="s">
        <v>4</v>
      </c>
      <c r="D414" s="1"/>
      <c r="E414" s="1"/>
      <c r="F414" s="9"/>
    </row>
    <row r="415" spans="1:6" x14ac:dyDescent="0.25">
      <c r="A415" s="8" t="s">
        <v>15817</v>
      </c>
      <c r="B415" s="1" t="s">
        <v>5549</v>
      </c>
      <c r="C415" s="1" t="s">
        <v>4</v>
      </c>
      <c r="D415" s="1"/>
      <c r="E415" s="1"/>
      <c r="F415" s="9"/>
    </row>
    <row r="416" spans="1:6" x14ac:dyDescent="0.25">
      <c r="A416" s="8" t="s">
        <v>15818</v>
      </c>
      <c r="B416" s="1" t="s">
        <v>5551</v>
      </c>
      <c r="C416" s="1" t="s">
        <v>4</v>
      </c>
      <c r="D416" s="1"/>
      <c r="E416" s="1"/>
      <c r="F416" s="9"/>
    </row>
    <row r="417" spans="1:6" x14ac:dyDescent="0.25">
      <c r="A417" s="8" t="s">
        <v>15819</v>
      </c>
      <c r="B417" s="1" t="s">
        <v>5553</v>
      </c>
      <c r="C417" s="1" t="s">
        <v>7</v>
      </c>
      <c r="D417" s="1"/>
      <c r="E417" s="1"/>
      <c r="F417" s="9"/>
    </row>
    <row r="418" spans="1:6" x14ac:dyDescent="0.25">
      <c r="A418" s="8" t="s">
        <v>15820</v>
      </c>
      <c r="B418" s="1" t="s">
        <v>5738</v>
      </c>
      <c r="C418" s="1" t="s">
        <v>7</v>
      </c>
      <c r="D418" s="1"/>
      <c r="E418" s="1"/>
      <c r="F418" s="9"/>
    </row>
    <row r="419" spans="1:6" x14ac:dyDescent="0.25">
      <c r="A419" s="8" t="s">
        <v>15821</v>
      </c>
      <c r="B419" s="1" t="s">
        <v>5740</v>
      </c>
      <c r="C419" s="1" t="s">
        <v>1</v>
      </c>
      <c r="D419" s="1"/>
      <c r="E419" s="1"/>
      <c r="F419" s="9"/>
    </row>
    <row r="420" spans="1:6" x14ac:dyDescent="0.25">
      <c r="A420" s="8" t="s">
        <v>15822</v>
      </c>
      <c r="B420" s="1" t="s">
        <v>5742</v>
      </c>
      <c r="C420" s="1" t="s">
        <v>7</v>
      </c>
      <c r="D420" s="1"/>
      <c r="E420" s="1"/>
      <c r="F420" s="9"/>
    </row>
    <row r="421" spans="1:6" x14ac:dyDescent="0.25">
      <c r="A421" s="8" t="s">
        <v>15823</v>
      </c>
      <c r="B421" s="1" t="s">
        <v>6345</v>
      </c>
      <c r="C421" s="1" t="s">
        <v>7</v>
      </c>
      <c r="D421" s="1"/>
      <c r="E421" s="1"/>
      <c r="F421" s="9"/>
    </row>
    <row r="422" spans="1:6" x14ac:dyDescent="0.25">
      <c r="A422" s="8" t="s">
        <v>15824</v>
      </c>
      <c r="B422" s="1" t="s">
        <v>6347</v>
      </c>
      <c r="C422" s="1" t="s">
        <v>7</v>
      </c>
      <c r="D422" s="1"/>
      <c r="E422" s="1"/>
      <c r="F422" s="9"/>
    </row>
    <row r="423" spans="1:6" x14ac:dyDescent="0.25">
      <c r="A423" s="8" t="s">
        <v>15825</v>
      </c>
      <c r="B423" s="1" t="s">
        <v>6349</v>
      </c>
      <c r="C423" s="1" t="s">
        <v>7</v>
      </c>
      <c r="D423" s="1"/>
      <c r="E423" s="1"/>
      <c r="F423" s="9"/>
    </row>
    <row r="424" spans="1:6" x14ac:dyDescent="0.25">
      <c r="A424" s="8" t="s">
        <v>15826</v>
      </c>
      <c r="B424" s="1" t="s">
        <v>6778</v>
      </c>
      <c r="C424" s="1" t="s">
        <v>7</v>
      </c>
      <c r="D424" s="1"/>
      <c r="E424" s="1"/>
      <c r="F424" s="9"/>
    </row>
    <row r="425" spans="1:6" x14ac:dyDescent="0.25">
      <c r="A425" s="8" t="s">
        <v>15827</v>
      </c>
      <c r="B425" s="1" t="s">
        <v>6780</v>
      </c>
      <c r="C425" s="1" t="s">
        <v>7</v>
      </c>
      <c r="D425" s="1"/>
      <c r="E425" s="1"/>
      <c r="F425" s="9"/>
    </row>
    <row r="426" spans="1:6" x14ac:dyDescent="0.25">
      <c r="A426" s="8" t="s">
        <v>15828</v>
      </c>
      <c r="B426" s="1" t="s">
        <v>6782</v>
      </c>
      <c r="C426" s="1" t="s">
        <v>7</v>
      </c>
      <c r="D426" s="1"/>
      <c r="E426" s="1"/>
      <c r="F426" s="9"/>
    </row>
    <row r="427" spans="1:6" x14ac:dyDescent="0.25">
      <c r="A427" s="8" t="s">
        <v>15829</v>
      </c>
      <c r="B427" s="1" t="s">
        <v>6963</v>
      </c>
      <c r="C427" s="1" t="s">
        <v>7</v>
      </c>
      <c r="D427" s="1"/>
      <c r="E427" s="1"/>
      <c r="F427" s="9"/>
    </row>
    <row r="428" spans="1:6" x14ac:dyDescent="0.25">
      <c r="A428" s="8" t="s">
        <v>15830</v>
      </c>
      <c r="B428" s="1" t="s">
        <v>6965</v>
      </c>
      <c r="C428" s="1" t="s">
        <v>7</v>
      </c>
      <c r="D428" s="1"/>
      <c r="E428" s="1"/>
      <c r="F428" s="9"/>
    </row>
    <row r="429" spans="1:6" x14ac:dyDescent="0.25">
      <c r="A429" s="8" t="s">
        <v>15831</v>
      </c>
      <c r="B429" s="1" t="s">
        <v>6967</v>
      </c>
      <c r="C429" s="1" t="s">
        <v>7</v>
      </c>
      <c r="D429" s="1"/>
      <c r="E429" s="1"/>
      <c r="F429" s="9"/>
    </row>
    <row r="430" spans="1:6" x14ac:dyDescent="0.25">
      <c r="A430" s="8" t="s">
        <v>15832</v>
      </c>
      <c r="B430" s="1" t="s">
        <v>7171</v>
      </c>
      <c r="C430" s="1" t="s">
        <v>7</v>
      </c>
      <c r="D430" s="1"/>
      <c r="E430" s="1"/>
      <c r="F430" s="9"/>
    </row>
    <row r="431" spans="1:6" x14ac:dyDescent="0.25">
      <c r="A431" s="8" t="s">
        <v>15833</v>
      </c>
      <c r="B431" s="1" t="s">
        <v>15834</v>
      </c>
      <c r="C431" s="1" t="s">
        <v>7</v>
      </c>
      <c r="D431" s="1"/>
      <c r="E431" s="1"/>
      <c r="F431" s="9"/>
    </row>
    <row r="432" spans="1:6" x14ac:dyDescent="0.25">
      <c r="A432" s="8" t="s">
        <v>15835</v>
      </c>
      <c r="B432" s="1" t="s">
        <v>8763</v>
      </c>
      <c r="C432" s="1" t="s">
        <v>4</v>
      </c>
      <c r="D432" s="1"/>
      <c r="E432" s="1"/>
      <c r="F432" s="9"/>
    </row>
    <row r="433" spans="1:6" x14ac:dyDescent="0.25">
      <c r="A433" s="8" t="s">
        <v>15836</v>
      </c>
      <c r="B433" s="1" t="s">
        <v>5405</v>
      </c>
      <c r="C433" s="1" t="s">
        <v>1</v>
      </c>
      <c r="D433" s="1"/>
      <c r="E433" s="1"/>
      <c r="F433" s="9"/>
    </row>
    <row r="434" spans="1:6" x14ac:dyDescent="0.25">
      <c r="A434" s="8" t="s">
        <v>15837</v>
      </c>
      <c r="B434" s="1" t="s">
        <v>5609</v>
      </c>
      <c r="C434" s="1" t="s">
        <v>4</v>
      </c>
      <c r="D434" s="1"/>
      <c r="E434" s="1"/>
      <c r="F434" s="9"/>
    </row>
    <row r="435" spans="1:6" x14ac:dyDescent="0.25">
      <c r="A435" s="8" t="s">
        <v>15838</v>
      </c>
      <c r="B435" s="1" t="s">
        <v>6016</v>
      </c>
      <c r="C435" s="1" t="s">
        <v>14</v>
      </c>
      <c r="D435" s="1"/>
      <c r="E435" s="1"/>
      <c r="F435" s="9"/>
    </row>
    <row r="436" spans="1:6" x14ac:dyDescent="0.25">
      <c r="A436" s="8" t="s">
        <v>15839</v>
      </c>
      <c r="B436" s="1" t="s">
        <v>6423</v>
      </c>
      <c r="C436" s="1" t="s">
        <v>7</v>
      </c>
      <c r="D436" s="1"/>
      <c r="E436" s="1"/>
      <c r="F436" s="9"/>
    </row>
    <row r="437" spans="1:6" x14ac:dyDescent="0.25">
      <c r="A437" s="8" t="s">
        <v>15840</v>
      </c>
      <c r="B437" s="1" t="s">
        <v>6423</v>
      </c>
      <c r="C437" s="1" t="s">
        <v>4</v>
      </c>
      <c r="D437" s="1"/>
      <c r="E437" s="1"/>
      <c r="F437" s="9"/>
    </row>
    <row r="438" spans="1:6" x14ac:dyDescent="0.25">
      <c r="A438" s="8" t="s">
        <v>15841</v>
      </c>
      <c r="B438" s="1" t="s">
        <v>5015</v>
      </c>
      <c r="C438" s="1" t="s">
        <v>14</v>
      </c>
      <c r="D438" s="1"/>
      <c r="E438" s="1"/>
      <c r="F438" s="9"/>
    </row>
    <row r="439" spans="1:6" x14ac:dyDescent="0.25">
      <c r="A439" s="8" t="s">
        <v>15842</v>
      </c>
      <c r="B439" s="1" t="s">
        <v>5419</v>
      </c>
      <c r="C439" s="1" t="s">
        <v>7</v>
      </c>
      <c r="D439" s="1"/>
      <c r="E439" s="1"/>
      <c r="F439" s="9"/>
    </row>
    <row r="440" spans="1:6" x14ac:dyDescent="0.25">
      <c r="A440" s="8" t="s">
        <v>15843</v>
      </c>
      <c r="B440" s="1" t="s">
        <v>5629</v>
      </c>
      <c r="C440" s="1" t="s">
        <v>4</v>
      </c>
      <c r="D440" s="1"/>
      <c r="E440" s="1"/>
      <c r="F440" s="9"/>
    </row>
    <row r="441" spans="1:6" x14ac:dyDescent="0.25">
      <c r="A441" s="8" t="s">
        <v>15844</v>
      </c>
      <c r="B441" s="1" t="s">
        <v>6435</v>
      </c>
      <c r="C441" s="1" t="s">
        <v>27</v>
      </c>
      <c r="D441" s="1"/>
      <c r="E441" s="1"/>
      <c r="F441" s="9"/>
    </row>
    <row r="442" spans="1:6" x14ac:dyDescent="0.25">
      <c r="A442" s="8" t="s">
        <v>15845</v>
      </c>
      <c r="B442" s="1" t="s">
        <v>5663</v>
      </c>
      <c r="C442" s="1" t="s">
        <v>1</v>
      </c>
      <c r="D442" s="1"/>
      <c r="E442" s="1"/>
      <c r="F442" s="9"/>
    </row>
    <row r="443" spans="1:6" x14ac:dyDescent="0.25">
      <c r="A443" s="8" t="s">
        <v>15846</v>
      </c>
      <c r="B443" s="1" t="s">
        <v>5669</v>
      </c>
      <c r="C443" s="1" t="s">
        <v>1</v>
      </c>
      <c r="D443" s="1"/>
      <c r="E443" s="1"/>
      <c r="F443" s="9"/>
    </row>
    <row r="444" spans="1:6" x14ac:dyDescent="0.25">
      <c r="A444" s="8" t="s">
        <v>15847</v>
      </c>
      <c r="B444" s="1" t="s">
        <v>6471</v>
      </c>
      <c r="C444" s="1" t="s">
        <v>7</v>
      </c>
      <c r="D444" s="1"/>
      <c r="E444" s="1"/>
      <c r="F444" s="9"/>
    </row>
    <row r="445" spans="1:6" x14ac:dyDescent="0.25">
      <c r="A445" s="8" t="s">
        <v>15848</v>
      </c>
      <c r="B445" s="1" t="s">
        <v>6878</v>
      </c>
      <c r="C445" s="1" t="s">
        <v>7</v>
      </c>
      <c r="D445" s="1"/>
      <c r="E445" s="1"/>
      <c r="F445" s="9"/>
    </row>
    <row r="446" spans="1:6" x14ac:dyDescent="0.25">
      <c r="A446" s="8" t="s">
        <v>15849</v>
      </c>
      <c r="B446" s="1" t="s">
        <v>7079</v>
      </c>
      <c r="C446" s="1" t="s">
        <v>7</v>
      </c>
      <c r="D446" s="1"/>
      <c r="E446" s="1"/>
      <c r="F446" s="9"/>
    </row>
    <row r="447" spans="1:6" x14ac:dyDescent="0.25">
      <c r="A447" s="8" t="s">
        <v>15850</v>
      </c>
      <c r="B447" s="1" t="s">
        <v>15851</v>
      </c>
      <c r="C447" s="1" t="s">
        <v>7</v>
      </c>
      <c r="D447" s="1"/>
      <c r="E447" s="1"/>
      <c r="F447" s="9"/>
    </row>
    <row r="448" spans="1:6" x14ac:dyDescent="0.25">
      <c r="A448" s="8" t="s">
        <v>15852</v>
      </c>
      <c r="B448" s="1" t="s">
        <v>5565</v>
      </c>
      <c r="C448" s="1" t="s">
        <v>14</v>
      </c>
      <c r="D448" s="1"/>
      <c r="E448" s="1"/>
      <c r="F448" s="9"/>
    </row>
    <row r="449" spans="1:6" x14ac:dyDescent="0.25">
      <c r="A449" s="8" t="s">
        <v>15853</v>
      </c>
      <c r="B449" s="1" t="s">
        <v>5567</v>
      </c>
      <c r="C449" s="1" t="s">
        <v>14</v>
      </c>
      <c r="D449" s="1"/>
      <c r="E449" s="1"/>
      <c r="F449" s="9"/>
    </row>
    <row r="450" spans="1:6" x14ac:dyDescent="0.25">
      <c r="A450" s="8" t="s">
        <v>15854</v>
      </c>
      <c r="B450" s="1" t="s">
        <v>5762</v>
      </c>
      <c r="C450" s="1" t="s">
        <v>14</v>
      </c>
      <c r="D450" s="1"/>
      <c r="E450" s="1"/>
      <c r="F450" s="9"/>
    </row>
    <row r="451" spans="1:6" x14ac:dyDescent="0.25">
      <c r="A451" s="8" t="s">
        <v>15855</v>
      </c>
      <c r="B451" s="1" t="s">
        <v>5764</v>
      </c>
      <c r="C451" s="1" t="s">
        <v>14</v>
      </c>
      <c r="D451" s="1"/>
      <c r="E451" s="1"/>
      <c r="F451" s="9"/>
    </row>
    <row r="452" spans="1:6" x14ac:dyDescent="0.25">
      <c r="A452" s="8" t="s">
        <v>15856</v>
      </c>
      <c r="B452" s="1" t="s">
        <v>5986</v>
      </c>
      <c r="C452" s="1" t="s">
        <v>14</v>
      </c>
      <c r="D452" s="1"/>
      <c r="E452" s="1"/>
      <c r="F452" s="9"/>
    </row>
    <row r="453" spans="1:6" x14ac:dyDescent="0.25">
      <c r="A453" s="8" t="s">
        <v>15857</v>
      </c>
      <c r="B453" s="1" t="s">
        <v>5982</v>
      </c>
      <c r="C453" s="1" t="s">
        <v>14</v>
      </c>
      <c r="D453" s="1"/>
      <c r="E453" s="1"/>
      <c r="F453" s="9"/>
    </row>
    <row r="454" spans="1:6" x14ac:dyDescent="0.25">
      <c r="A454" s="8" t="s">
        <v>15858</v>
      </c>
      <c r="B454" s="1" t="s">
        <v>5984</v>
      </c>
      <c r="C454" s="1" t="s">
        <v>14</v>
      </c>
      <c r="D454" s="1"/>
      <c r="E454" s="1"/>
      <c r="F454" s="9"/>
    </row>
    <row r="455" spans="1:6" x14ac:dyDescent="0.25">
      <c r="A455" s="8" t="s">
        <v>15859</v>
      </c>
      <c r="B455" s="1" t="s">
        <v>6314</v>
      </c>
      <c r="C455" s="1" t="s">
        <v>14</v>
      </c>
      <c r="D455" s="1"/>
      <c r="E455" s="1"/>
      <c r="F455" s="9"/>
    </row>
    <row r="456" spans="1:6" x14ac:dyDescent="0.25">
      <c r="A456" s="8" t="s">
        <v>15860</v>
      </c>
      <c r="B456" s="1" t="s">
        <v>15861</v>
      </c>
      <c r="C456" s="1" t="s">
        <v>14</v>
      </c>
      <c r="D456" s="1"/>
      <c r="E456" s="1"/>
      <c r="F456" s="9"/>
    </row>
    <row r="457" spans="1:6" x14ac:dyDescent="0.25">
      <c r="A457" s="8" t="s">
        <v>15862</v>
      </c>
      <c r="B457" s="1" t="s">
        <v>6026</v>
      </c>
      <c r="C457" s="1" t="s">
        <v>27</v>
      </c>
      <c r="D457" s="1"/>
      <c r="E457" s="1"/>
      <c r="F457" s="9"/>
    </row>
    <row r="458" spans="1:6" x14ac:dyDescent="0.25">
      <c r="A458" s="8" t="s">
        <v>15863</v>
      </c>
      <c r="B458" s="1" t="s">
        <v>6108</v>
      </c>
      <c r="C458" s="1" t="s">
        <v>7</v>
      </c>
      <c r="D458" s="1"/>
      <c r="E458" s="1"/>
      <c r="F458" s="9"/>
    </row>
    <row r="459" spans="1:6" x14ac:dyDescent="0.25">
      <c r="A459" s="8" t="s">
        <v>15864</v>
      </c>
      <c r="B459" s="1" t="s">
        <v>5908</v>
      </c>
      <c r="C459" s="1" t="s">
        <v>7</v>
      </c>
      <c r="D459" s="1"/>
      <c r="E459" s="1"/>
      <c r="F459" s="9"/>
    </row>
    <row r="460" spans="1:6" x14ac:dyDescent="0.25">
      <c r="A460" s="8" t="s">
        <v>15865</v>
      </c>
      <c r="B460" s="1" t="s">
        <v>6074</v>
      </c>
      <c r="C460" s="1" t="s">
        <v>27</v>
      </c>
      <c r="D460" s="1"/>
      <c r="E460" s="1"/>
      <c r="F460" s="9"/>
    </row>
    <row r="461" spans="1:6" x14ac:dyDescent="0.25">
      <c r="A461" s="8" t="s">
        <v>15866</v>
      </c>
      <c r="B461" s="1" t="s">
        <v>6076</v>
      </c>
      <c r="C461" s="1" t="s">
        <v>7</v>
      </c>
      <c r="D461" s="1"/>
      <c r="E461" s="1"/>
      <c r="F461" s="9"/>
    </row>
    <row r="462" spans="1:6" x14ac:dyDescent="0.25">
      <c r="A462" s="8" t="s">
        <v>15867</v>
      </c>
      <c r="B462" s="1" t="s">
        <v>6274</v>
      </c>
      <c r="C462" s="1" t="s">
        <v>7</v>
      </c>
      <c r="D462" s="1"/>
      <c r="E462" s="1"/>
      <c r="F462" s="9"/>
    </row>
    <row r="463" spans="1:6" x14ac:dyDescent="0.25">
      <c r="A463" s="8" t="s">
        <v>15868</v>
      </c>
      <c r="B463" s="1" t="s">
        <v>15869</v>
      </c>
      <c r="C463" s="1" t="s">
        <v>1</v>
      </c>
      <c r="D463" s="1"/>
      <c r="E463" s="1"/>
      <c r="F463" s="9"/>
    </row>
    <row r="464" spans="1:6" x14ac:dyDescent="0.25">
      <c r="A464" s="8" t="s">
        <v>15870</v>
      </c>
      <c r="B464" s="1" t="s">
        <v>15871</v>
      </c>
      <c r="C464" s="1" t="s">
        <v>14</v>
      </c>
      <c r="D464" s="1"/>
      <c r="E464" s="1"/>
      <c r="F464" s="9"/>
    </row>
    <row r="465" spans="1:6" x14ac:dyDescent="0.25">
      <c r="A465" s="8" t="s">
        <v>15872</v>
      </c>
      <c r="B465" s="1" t="s">
        <v>7177</v>
      </c>
      <c r="C465" s="1" t="s">
        <v>27</v>
      </c>
      <c r="D465" s="1"/>
      <c r="E465" s="1"/>
      <c r="F465" s="9"/>
    </row>
    <row r="466" spans="1:6" x14ac:dyDescent="0.25">
      <c r="A466" s="8" t="s">
        <v>15873</v>
      </c>
      <c r="B466" s="1" t="s">
        <v>7179</v>
      </c>
      <c r="C466" s="1" t="s">
        <v>27</v>
      </c>
      <c r="D466" s="1"/>
      <c r="E466" s="1"/>
      <c r="F466" s="9"/>
    </row>
    <row r="467" spans="1:6" x14ac:dyDescent="0.25">
      <c r="A467" s="8" t="s">
        <v>15874</v>
      </c>
      <c r="B467" s="1" t="s">
        <v>7181</v>
      </c>
      <c r="C467" s="1" t="s">
        <v>7</v>
      </c>
      <c r="D467" s="1"/>
      <c r="E467" s="1"/>
      <c r="F467" s="9"/>
    </row>
    <row r="468" spans="1:6" x14ac:dyDescent="0.25">
      <c r="A468" s="8" t="s">
        <v>15875</v>
      </c>
      <c r="B468" s="1" t="s">
        <v>7183</v>
      </c>
      <c r="C468" s="1" t="s">
        <v>1</v>
      </c>
      <c r="D468" s="1"/>
      <c r="E468" s="1"/>
      <c r="F468" s="9"/>
    </row>
    <row r="469" spans="1:6" x14ac:dyDescent="0.25">
      <c r="A469" s="8" t="s">
        <v>15876</v>
      </c>
      <c r="B469" s="1" t="s">
        <v>7341</v>
      </c>
      <c r="C469" s="1" t="s">
        <v>14</v>
      </c>
      <c r="D469" s="1"/>
      <c r="E469" s="1"/>
      <c r="F469" s="9"/>
    </row>
    <row r="470" spans="1:6" x14ac:dyDescent="0.25">
      <c r="A470" s="8" t="s">
        <v>15877</v>
      </c>
      <c r="B470" s="1" t="s">
        <v>14885</v>
      </c>
      <c r="C470" s="1" t="s">
        <v>14</v>
      </c>
      <c r="D470" s="1"/>
      <c r="E470" s="1"/>
      <c r="F470" s="9"/>
    </row>
    <row r="471" spans="1:6" x14ac:dyDescent="0.25">
      <c r="A471" s="8" t="s">
        <v>15878</v>
      </c>
      <c r="B471" s="1" t="s">
        <v>7251</v>
      </c>
      <c r="C471" s="1" t="s">
        <v>7</v>
      </c>
      <c r="D471" s="1"/>
      <c r="E471" s="1"/>
      <c r="F471" s="9"/>
    </row>
    <row r="472" spans="1:6" x14ac:dyDescent="0.25">
      <c r="A472" s="8" t="s">
        <v>15879</v>
      </c>
      <c r="B472" s="1" t="s">
        <v>7253</v>
      </c>
      <c r="C472" s="1" t="s">
        <v>7</v>
      </c>
      <c r="D472" s="1"/>
      <c r="E472" s="1"/>
      <c r="F472" s="9"/>
    </row>
    <row r="473" spans="1:6" x14ac:dyDescent="0.25">
      <c r="A473" s="8" t="s">
        <v>15880</v>
      </c>
      <c r="B473" s="1" t="s">
        <v>15881</v>
      </c>
      <c r="C473" s="1" t="s">
        <v>7</v>
      </c>
      <c r="D473" s="1"/>
      <c r="E473" s="1"/>
      <c r="F473" s="9"/>
    </row>
    <row r="474" spans="1:6" x14ac:dyDescent="0.25">
      <c r="A474" s="8" t="s">
        <v>15882</v>
      </c>
      <c r="B474" s="1" t="s">
        <v>7257</v>
      </c>
      <c r="C474" s="1" t="s">
        <v>7</v>
      </c>
      <c r="D474" s="1"/>
      <c r="E474" s="1"/>
      <c r="F474" s="9"/>
    </row>
    <row r="475" spans="1:6" x14ac:dyDescent="0.25">
      <c r="A475" s="8" t="s">
        <v>15883</v>
      </c>
      <c r="B475" s="1" t="s">
        <v>7343</v>
      </c>
      <c r="C475" s="1" t="s">
        <v>14</v>
      </c>
      <c r="D475" s="1"/>
      <c r="E475" s="1"/>
      <c r="F475" s="9"/>
    </row>
    <row r="476" spans="1:6" x14ac:dyDescent="0.25">
      <c r="A476" s="8" t="s">
        <v>15884</v>
      </c>
      <c r="B476" s="1" t="s">
        <v>7283</v>
      </c>
      <c r="C476" s="1" t="s">
        <v>14</v>
      </c>
      <c r="D476" s="1"/>
      <c r="E476" s="1"/>
      <c r="F476" s="9"/>
    </row>
    <row r="477" spans="1:6" x14ac:dyDescent="0.25">
      <c r="A477" s="8" t="s">
        <v>15885</v>
      </c>
      <c r="B477" s="1" t="s">
        <v>7285</v>
      </c>
      <c r="C477" s="1" t="s">
        <v>7</v>
      </c>
      <c r="D477" s="1"/>
      <c r="E477" s="1"/>
      <c r="F477" s="9"/>
    </row>
    <row r="478" spans="1:6" x14ac:dyDescent="0.25">
      <c r="A478" s="8" t="s">
        <v>15886</v>
      </c>
      <c r="B478" s="1" t="s">
        <v>7287</v>
      </c>
      <c r="C478" s="1" t="s">
        <v>14</v>
      </c>
      <c r="D478" s="1"/>
      <c r="E478" s="1"/>
      <c r="F478" s="9"/>
    </row>
    <row r="479" spans="1:6" x14ac:dyDescent="0.25">
      <c r="A479" s="8" t="s">
        <v>15887</v>
      </c>
      <c r="B479" s="1" t="s">
        <v>6969</v>
      </c>
      <c r="C479" s="1" t="s">
        <v>1</v>
      </c>
      <c r="D479" s="1"/>
      <c r="E479" s="1"/>
      <c r="F479" s="9"/>
    </row>
    <row r="480" spans="1:6" x14ac:dyDescent="0.25">
      <c r="A480" s="8" t="s">
        <v>15888</v>
      </c>
      <c r="B480" s="1" t="s">
        <v>6971</v>
      </c>
      <c r="C480" s="1" t="s">
        <v>1</v>
      </c>
      <c r="D480" s="1"/>
      <c r="E480" s="1"/>
      <c r="F480" s="9"/>
    </row>
    <row r="481" spans="1:6" x14ac:dyDescent="0.25">
      <c r="A481" s="8" t="s">
        <v>15889</v>
      </c>
      <c r="B481" s="1" t="s">
        <v>6973</v>
      </c>
      <c r="C481" s="1" t="s">
        <v>7</v>
      </c>
      <c r="D481" s="1"/>
      <c r="E481" s="1"/>
      <c r="F481" s="9"/>
    </row>
    <row r="482" spans="1:6" x14ac:dyDescent="0.25">
      <c r="A482" s="8" t="s">
        <v>15890</v>
      </c>
      <c r="B482" s="1" t="s">
        <v>6975</v>
      </c>
      <c r="C482" s="1" t="s">
        <v>1</v>
      </c>
      <c r="D482" s="1"/>
      <c r="E482" s="1"/>
      <c r="F482" s="9"/>
    </row>
    <row r="483" spans="1:6" x14ac:dyDescent="0.25">
      <c r="A483" s="8" t="s">
        <v>15891</v>
      </c>
      <c r="B483" s="1" t="s">
        <v>6977</v>
      </c>
      <c r="C483" s="1" t="s">
        <v>7</v>
      </c>
      <c r="D483" s="1"/>
      <c r="E483" s="1"/>
      <c r="F483" s="9"/>
    </row>
    <row r="484" spans="1:6" x14ac:dyDescent="0.25">
      <c r="A484" s="8" t="s">
        <v>15892</v>
      </c>
      <c r="B484" s="1" t="s">
        <v>6979</v>
      </c>
      <c r="C484" s="1" t="s">
        <v>4</v>
      </c>
      <c r="D484" s="1"/>
      <c r="E484" s="1"/>
      <c r="F484" s="9"/>
    </row>
    <row r="485" spans="1:6" x14ac:dyDescent="0.25">
      <c r="A485" s="8" t="s">
        <v>15893</v>
      </c>
      <c r="B485" s="1" t="s">
        <v>6981</v>
      </c>
      <c r="C485" s="1" t="s">
        <v>1</v>
      </c>
      <c r="D485" s="1"/>
      <c r="E485" s="1"/>
      <c r="F485" s="9"/>
    </row>
    <row r="486" spans="1:6" x14ac:dyDescent="0.25">
      <c r="A486" s="8" t="s">
        <v>15894</v>
      </c>
      <c r="B486" s="1" t="s">
        <v>6983</v>
      </c>
      <c r="C486" s="1" t="s">
        <v>1</v>
      </c>
      <c r="D486" s="1"/>
      <c r="E486" s="1"/>
      <c r="F486" s="9"/>
    </row>
    <row r="487" spans="1:6" x14ac:dyDescent="0.25">
      <c r="A487" s="8" t="s">
        <v>15895</v>
      </c>
      <c r="B487" s="1" t="s">
        <v>6985</v>
      </c>
      <c r="C487" s="1" t="s">
        <v>7</v>
      </c>
      <c r="D487" s="1"/>
      <c r="E487" s="1"/>
      <c r="F487" s="9"/>
    </row>
    <row r="488" spans="1:6" x14ac:dyDescent="0.25">
      <c r="A488" s="8" t="s">
        <v>15896</v>
      </c>
      <c r="B488" s="1" t="s">
        <v>6987</v>
      </c>
      <c r="C488" s="1" t="s">
        <v>7</v>
      </c>
      <c r="D488" s="1"/>
      <c r="E488" s="1"/>
      <c r="F488" s="9"/>
    </row>
    <row r="489" spans="1:6" x14ac:dyDescent="0.25">
      <c r="A489" s="8" t="s">
        <v>15897</v>
      </c>
      <c r="B489" s="1" t="s">
        <v>7111</v>
      </c>
      <c r="C489" s="1" t="s">
        <v>4</v>
      </c>
      <c r="D489" s="1"/>
      <c r="E489" s="1"/>
      <c r="F489" s="9"/>
    </row>
    <row r="490" spans="1:6" x14ac:dyDescent="0.25">
      <c r="A490" s="8" t="s">
        <v>15898</v>
      </c>
      <c r="B490" s="1" t="s">
        <v>7319</v>
      </c>
      <c r="C490" s="1" t="s">
        <v>7</v>
      </c>
      <c r="D490" s="1"/>
      <c r="E490" s="1"/>
      <c r="F490" s="9"/>
    </row>
    <row r="491" spans="1:6" x14ac:dyDescent="0.25">
      <c r="A491" s="8" t="s">
        <v>15899</v>
      </c>
      <c r="B491" s="1" t="s">
        <v>7025</v>
      </c>
      <c r="C491" s="1" t="s">
        <v>1</v>
      </c>
      <c r="D491" s="1"/>
      <c r="E491" s="1"/>
      <c r="F491" s="9"/>
    </row>
    <row r="492" spans="1:6" x14ac:dyDescent="0.25">
      <c r="A492" s="8" t="s">
        <v>15900</v>
      </c>
      <c r="B492" s="1" t="s">
        <v>7027</v>
      </c>
      <c r="C492" s="1" t="s">
        <v>1</v>
      </c>
      <c r="D492" s="1"/>
      <c r="E492" s="1"/>
      <c r="F492" s="9"/>
    </row>
    <row r="493" spans="1:6" x14ac:dyDescent="0.25">
      <c r="A493" s="8" t="s">
        <v>15901</v>
      </c>
      <c r="B493" s="1" t="s">
        <v>7029</v>
      </c>
      <c r="C493" s="1" t="s">
        <v>1</v>
      </c>
      <c r="D493" s="1"/>
      <c r="E493" s="1"/>
      <c r="F493" s="9"/>
    </row>
    <row r="494" spans="1:6" x14ac:dyDescent="0.25">
      <c r="A494" s="8" t="s">
        <v>15902</v>
      </c>
      <c r="B494" s="1" t="s">
        <v>7039</v>
      </c>
      <c r="C494" s="1" t="s">
        <v>27</v>
      </c>
      <c r="D494" s="1"/>
      <c r="E494" s="1"/>
      <c r="F494" s="9"/>
    </row>
    <row r="495" spans="1:6" x14ac:dyDescent="0.25">
      <c r="A495" s="8" t="s">
        <v>15903</v>
      </c>
      <c r="B495" s="1" t="s">
        <v>7041</v>
      </c>
      <c r="C495" s="1" t="s">
        <v>7</v>
      </c>
      <c r="D495" s="1"/>
      <c r="E495" s="1"/>
      <c r="F495" s="9"/>
    </row>
    <row r="496" spans="1:6" x14ac:dyDescent="0.25">
      <c r="A496" s="8" t="s">
        <v>15904</v>
      </c>
      <c r="B496" s="1" t="s">
        <v>7043</v>
      </c>
      <c r="C496" s="1" t="s">
        <v>7</v>
      </c>
      <c r="D496" s="1"/>
      <c r="E496" s="1"/>
      <c r="F496" s="9"/>
    </row>
    <row r="497" spans="1:6" x14ac:dyDescent="0.25">
      <c r="A497" s="8" t="s">
        <v>15905</v>
      </c>
      <c r="B497" s="1" t="s">
        <v>7123</v>
      </c>
      <c r="C497" s="1" t="s">
        <v>7</v>
      </c>
      <c r="D497" s="1"/>
      <c r="E497" s="1"/>
      <c r="F497" s="9"/>
    </row>
    <row r="498" spans="1:6" x14ac:dyDescent="0.25">
      <c r="A498" s="8" t="s">
        <v>15906</v>
      </c>
      <c r="B498" s="1" t="s">
        <v>7081</v>
      </c>
      <c r="C498" s="1" t="s">
        <v>27</v>
      </c>
      <c r="D498" s="1"/>
      <c r="E498" s="1"/>
      <c r="F498" s="9"/>
    </row>
    <row r="499" spans="1:6" x14ac:dyDescent="0.25">
      <c r="A499" s="8" t="s">
        <v>15907</v>
      </c>
      <c r="B499" s="1" t="s">
        <v>7083</v>
      </c>
      <c r="C499" s="1" t="s">
        <v>7</v>
      </c>
      <c r="D499" s="1"/>
      <c r="E499" s="1"/>
      <c r="F499" s="9"/>
    </row>
    <row r="500" spans="1:6" x14ac:dyDescent="0.25">
      <c r="A500" s="8" t="s">
        <v>15908</v>
      </c>
      <c r="B500" s="1" t="s">
        <v>7085</v>
      </c>
      <c r="C500" s="1" t="s">
        <v>27</v>
      </c>
      <c r="D500" s="1"/>
      <c r="E500" s="1"/>
      <c r="F500" s="9"/>
    </row>
    <row r="501" spans="1:6" x14ac:dyDescent="0.25">
      <c r="A501" s="8" t="s">
        <v>15909</v>
      </c>
      <c r="B501" s="1" t="s">
        <v>7087</v>
      </c>
      <c r="C501" s="1" t="s">
        <v>27</v>
      </c>
      <c r="D501" s="1"/>
      <c r="E501" s="1"/>
      <c r="F501" s="9"/>
    </row>
    <row r="502" spans="1:6" x14ac:dyDescent="0.25">
      <c r="A502" s="8" t="s">
        <v>15910</v>
      </c>
      <c r="B502" s="1" t="s">
        <v>7089</v>
      </c>
      <c r="C502" s="1" t="s">
        <v>4</v>
      </c>
      <c r="D502" s="1"/>
      <c r="E502" s="1"/>
      <c r="F502" s="9"/>
    </row>
    <row r="503" spans="1:6" x14ac:dyDescent="0.25">
      <c r="A503" s="8" t="s">
        <v>15911</v>
      </c>
      <c r="B503" s="1" t="s">
        <v>7091</v>
      </c>
      <c r="C503" s="1" t="s">
        <v>27</v>
      </c>
      <c r="D503" s="1"/>
      <c r="E503" s="1"/>
      <c r="F503" s="9"/>
    </row>
    <row r="504" spans="1:6" x14ac:dyDescent="0.25">
      <c r="A504" s="8" t="s">
        <v>15912</v>
      </c>
      <c r="B504" s="1" t="s">
        <v>7093</v>
      </c>
      <c r="C504" s="1" t="s">
        <v>7</v>
      </c>
      <c r="D504" s="1"/>
      <c r="E504" s="1"/>
      <c r="F504" s="9"/>
    </row>
    <row r="505" spans="1:6" x14ac:dyDescent="0.25">
      <c r="A505" s="8" t="s">
        <v>15913</v>
      </c>
      <c r="B505" s="1" t="s">
        <v>7095</v>
      </c>
      <c r="C505" s="1" t="s">
        <v>1</v>
      </c>
      <c r="D505" s="1"/>
      <c r="E505" s="1"/>
      <c r="F505" s="9"/>
    </row>
    <row r="506" spans="1:6" x14ac:dyDescent="0.25">
      <c r="A506" s="8" t="s">
        <v>15914</v>
      </c>
      <c r="B506" s="1" t="s">
        <v>7125</v>
      </c>
      <c r="C506" s="1" t="s">
        <v>27</v>
      </c>
      <c r="D506" s="1"/>
      <c r="E506" s="1"/>
      <c r="F506" s="9"/>
    </row>
    <row r="507" spans="1:6" x14ac:dyDescent="0.25">
      <c r="A507" s="8" t="s">
        <v>15915</v>
      </c>
      <c r="B507" s="1" t="s">
        <v>7185</v>
      </c>
      <c r="C507" s="1" t="s">
        <v>1</v>
      </c>
      <c r="D507" s="1"/>
      <c r="E507" s="1"/>
      <c r="F507" s="9"/>
    </row>
    <row r="508" spans="1:6" x14ac:dyDescent="0.25">
      <c r="A508" s="8" t="s">
        <v>15916</v>
      </c>
      <c r="B508" s="1" t="s">
        <v>7187</v>
      </c>
      <c r="C508" s="1" t="s">
        <v>4</v>
      </c>
      <c r="D508" s="1"/>
      <c r="E508" s="1"/>
      <c r="F508" s="9"/>
    </row>
    <row r="509" spans="1:6" x14ac:dyDescent="0.25">
      <c r="A509" s="8" t="s">
        <v>15917</v>
      </c>
      <c r="B509" s="1" t="s">
        <v>7189</v>
      </c>
      <c r="C509" s="1" t="s">
        <v>7</v>
      </c>
      <c r="D509" s="1"/>
      <c r="E509" s="1"/>
      <c r="F509" s="9"/>
    </row>
    <row r="510" spans="1:6" x14ac:dyDescent="0.25">
      <c r="A510" s="8" t="s">
        <v>15918</v>
      </c>
      <c r="B510" s="1" t="s">
        <v>7191</v>
      </c>
      <c r="C510" s="1" t="s">
        <v>7</v>
      </c>
      <c r="D510" s="1"/>
      <c r="E510" s="1"/>
      <c r="F510" s="9"/>
    </row>
    <row r="511" spans="1:6" x14ac:dyDescent="0.25">
      <c r="A511" s="8" t="s">
        <v>15919</v>
      </c>
      <c r="B511" s="1" t="s">
        <v>7193</v>
      </c>
      <c r="C511" s="1" t="s">
        <v>1</v>
      </c>
      <c r="D511" s="1"/>
      <c r="E511" s="1"/>
      <c r="F511" s="9"/>
    </row>
    <row r="512" spans="1:6" x14ac:dyDescent="0.25">
      <c r="A512" s="8" t="s">
        <v>15920</v>
      </c>
      <c r="B512" s="1" t="s">
        <v>7195</v>
      </c>
      <c r="C512" s="1" t="s">
        <v>4</v>
      </c>
      <c r="D512" s="1"/>
      <c r="E512" s="1"/>
      <c r="F512" s="9"/>
    </row>
    <row r="513" spans="1:6" x14ac:dyDescent="0.25">
      <c r="A513" s="8" t="s">
        <v>15921</v>
      </c>
      <c r="B513" s="1" t="s">
        <v>8365</v>
      </c>
      <c r="C513" s="1" t="s">
        <v>1</v>
      </c>
      <c r="D513" s="1"/>
      <c r="E513" s="1"/>
      <c r="F513" s="9"/>
    </row>
    <row r="514" spans="1:6" x14ac:dyDescent="0.25">
      <c r="A514" s="8" t="s">
        <v>15922</v>
      </c>
      <c r="B514" s="1" t="s">
        <v>7231</v>
      </c>
      <c r="C514" s="1" t="s">
        <v>7</v>
      </c>
      <c r="D514" s="1"/>
      <c r="E514" s="1"/>
      <c r="F514" s="9"/>
    </row>
    <row r="515" spans="1:6" x14ac:dyDescent="0.25">
      <c r="A515" s="8" t="s">
        <v>15923</v>
      </c>
      <c r="B515" s="1" t="s">
        <v>7233</v>
      </c>
      <c r="C515" s="1" t="s">
        <v>1</v>
      </c>
      <c r="D515" s="1"/>
      <c r="E515" s="1"/>
      <c r="F515" s="9"/>
    </row>
    <row r="516" spans="1:6" x14ac:dyDescent="0.25">
      <c r="A516" s="8" t="s">
        <v>15924</v>
      </c>
      <c r="B516" s="1" t="s">
        <v>7235</v>
      </c>
      <c r="C516" s="1" t="s">
        <v>7</v>
      </c>
      <c r="D516" s="1"/>
      <c r="E516" s="1"/>
      <c r="F516" s="9"/>
    </row>
    <row r="517" spans="1:6" x14ac:dyDescent="0.25">
      <c r="A517" s="8" t="s">
        <v>15925</v>
      </c>
      <c r="B517" s="1" t="s">
        <v>7237</v>
      </c>
      <c r="C517" s="1" t="s">
        <v>14</v>
      </c>
      <c r="D517" s="1"/>
      <c r="E517" s="1"/>
      <c r="F517" s="9"/>
    </row>
    <row r="518" spans="1:6" x14ac:dyDescent="0.25">
      <c r="A518" s="8" t="s">
        <v>15926</v>
      </c>
      <c r="B518" s="1" t="s">
        <v>7239</v>
      </c>
      <c r="C518" s="1" t="s">
        <v>14</v>
      </c>
      <c r="D518" s="1"/>
      <c r="E518" s="1"/>
      <c r="F518" s="9"/>
    </row>
    <row r="519" spans="1:6" x14ac:dyDescent="0.25">
      <c r="A519" s="8" t="s">
        <v>15927</v>
      </c>
      <c r="B519" s="1" t="s">
        <v>7259</v>
      </c>
      <c r="C519" s="1" t="s">
        <v>4</v>
      </c>
      <c r="D519" s="1"/>
      <c r="E519" s="1"/>
      <c r="F519" s="9"/>
    </row>
    <row r="520" spans="1:6" x14ac:dyDescent="0.25">
      <c r="A520" s="8" t="s">
        <v>15928</v>
      </c>
      <c r="B520" s="1" t="s">
        <v>7261</v>
      </c>
      <c r="C520" s="1" t="s">
        <v>7</v>
      </c>
      <c r="D520" s="1"/>
      <c r="E520" s="1"/>
      <c r="F520" s="9"/>
    </row>
    <row r="521" spans="1:6" x14ac:dyDescent="0.25">
      <c r="A521" s="8" t="s">
        <v>15929</v>
      </c>
      <c r="B521" s="1" t="s">
        <v>7289</v>
      </c>
      <c r="C521" s="1" t="s">
        <v>4</v>
      </c>
      <c r="D521" s="1"/>
      <c r="E521" s="1"/>
      <c r="F521" s="9"/>
    </row>
    <row r="522" spans="1:6" x14ac:dyDescent="0.25">
      <c r="A522" s="8" t="s">
        <v>15930</v>
      </c>
      <c r="B522" s="1" t="s">
        <v>7291</v>
      </c>
      <c r="C522" s="1" t="s">
        <v>7</v>
      </c>
      <c r="D522" s="1"/>
      <c r="E522" s="1"/>
      <c r="F522" s="9"/>
    </row>
    <row r="523" spans="1:6" x14ac:dyDescent="0.25">
      <c r="A523" s="8" t="s">
        <v>15931</v>
      </c>
      <c r="B523" s="1" t="s">
        <v>7293</v>
      </c>
      <c r="C523" s="1" t="s">
        <v>1</v>
      </c>
      <c r="D523" s="1"/>
      <c r="E523" s="1"/>
      <c r="F523" s="9"/>
    </row>
    <row r="524" spans="1:6" x14ac:dyDescent="0.25">
      <c r="A524" s="8" t="s">
        <v>15932</v>
      </c>
      <c r="B524" s="1" t="s">
        <v>5353</v>
      </c>
      <c r="C524" s="1" t="s">
        <v>7</v>
      </c>
      <c r="D524" s="1"/>
      <c r="E524" s="1"/>
      <c r="F524" s="9"/>
    </row>
    <row r="525" spans="1:6" x14ac:dyDescent="0.25">
      <c r="A525" s="8" t="s">
        <v>15933</v>
      </c>
      <c r="B525" s="1" t="s">
        <v>6176</v>
      </c>
      <c r="C525" s="1" t="s">
        <v>7</v>
      </c>
      <c r="D525" s="1"/>
      <c r="E525" s="1"/>
      <c r="F525" s="9"/>
    </row>
    <row r="526" spans="1:6" x14ac:dyDescent="0.25">
      <c r="A526" s="8" t="s">
        <v>15934</v>
      </c>
      <c r="B526" s="1" t="s">
        <v>6178</v>
      </c>
      <c r="C526" s="1" t="s">
        <v>27</v>
      </c>
      <c r="D526" s="1"/>
      <c r="E526" s="1"/>
      <c r="F526" s="9"/>
    </row>
    <row r="527" spans="1:6" x14ac:dyDescent="0.25">
      <c r="A527" s="8" t="s">
        <v>15935</v>
      </c>
      <c r="B527" s="1" t="s">
        <v>6184</v>
      </c>
      <c r="C527" s="1" t="s">
        <v>27</v>
      </c>
      <c r="D527" s="1"/>
      <c r="E527" s="1"/>
      <c r="F527" s="9"/>
    </row>
    <row r="528" spans="1:6" x14ac:dyDescent="0.25">
      <c r="A528" s="8" t="s">
        <v>15936</v>
      </c>
      <c r="B528" s="1" t="s">
        <v>6304</v>
      </c>
      <c r="C528" s="1" t="s">
        <v>1</v>
      </c>
      <c r="D528" s="1"/>
      <c r="E528" s="1"/>
      <c r="F528" s="9"/>
    </row>
    <row r="529" spans="1:6" x14ac:dyDescent="0.25">
      <c r="A529" s="8" t="s">
        <v>15937</v>
      </c>
      <c r="B529" s="1" t="s">
        <v>7121</v>
      </c>
      <c r="C529" s="1" t="s">
        <v>4</v>
      </c>
      <c r="D529" s="1"/>
      <c r="E529" s="1"/>
      <c r="F529" s="9"/>
    </row>
    <row r="530" spans="1:6" x14ac:dyDescent="0.25">
      <c r="A530" s="8" t="s">
        <v>15938</v>
      </c>
      <c r="B530" s="1" t="s">
        <v>7754</v>
      </c>
      <c r="C530" s="1" t="s">
        <v>14</v>
      </c>
      <c r="D530" s="1"/>
      <c r="E530" s="1"/>
      <c r="F530" s="9"/>
    </row>
    <row r="531" spans="1:6" x14ac:dyDescent="0.25">
      <c r="A531" s="8" t="s">
        <v>15939</v>
      </c>
      <c r="B531" s="1" t="s">
        <v>13176</v>
      </c>
      <c r="C531" s="1" t="s">
        <v>14</v>
      </c>
      <c r="D531" s="1"/>
      <c r="E531" s="1"/>
      <c r="F531" s="9"/>
    </row>
    <row r="532" spans="1:6" x14ac:dyDescent="0.25">
      <c r="A532" s="8" t="s">
        <v>15940</v>
      </c>
      <c r="B532" s="1" t="s">
        <v>4917</v>
      </c>
      <c r="C532" s="1" t="s">
        <v>7</v>
      </c>
      <c r="D532" s="1"/>
      <c r="E532" s="1"/>
      <c r="F532" s="9"/>
    </row>
    <row r="533" spans="1:6" x14ac:dyDescent="0.25">
      <c r="A533" s="8" t="s">
        <v>15941</v>
      </c>
      <c r="B533" s="1" t="s">
        <v>5001</v>
      </c>
      <c r="C533" s="1" t="s">
        <v>14</v>
      </c>
      <c r="D533" s="1"/>
      <c r="E533" s="1"/>
      <c r="F533" s="9"/>
    </row>
    <row r="534" spans="1:6" x14ac:dyDescent="0.25">
      <c r="A534" s="8" t="s">
        <v>15942</v>
      </c>
      <c r="B534" s="1" t="s">
        <v>5003</v>
      </c>
      <c r="C534" s="1" t="s">
        <v>4</v>
      </c>
      <c r="D534" s="1"/>
      <c r="E534" s="1"/>
      <c r="F534" s="9"/>
    </row>
    <row r="535" spans="1:6" x14ac:dyDescent="0.25">
      <c r="A535" s="8" t="s">
        <v>15943</v>
      </c>
      <c r="B535" s="1" t="s">
        <v>5005</v>
      </c>
      <c r="C535" s="1" t="s">
        <v>1</v>
      </c>
      <c r="D535" s="1"/>
      <c r="E535" s="1"/>
      <c r="F535" s="9"/>
    </row>
    <row r="536" spans="1:6" x14ac:dyDescent="0.25">
      <c r="A536" s="8" t="s">
        <v>15944</v>
      </c>
      <c r="B536" s="1" t="s">
        <v>5403</v>
      </c>
      <c r="C536" s="1" t="s">
        <v>7</v>
      </c>
      <c r="D536" s="1"/>
      <c r="E536" s="1"/>
      <c r="F536" s="9"/>
    </row>
    <row r="537" spans="1:6" x14ac:dyDescent="0.25">
      <c r="A537" s="8" t="s">
        <v>15945</v>
      </c>
      <c r="B537" s="1" t="s">
        <v>5407</v>
      </c>
      <c r="C537" s="1" t="s">
        <v>27</v>
      </c>
      <c r="D537" s="1"/>
      <c r="E537" s="1"/>
      <c r="F537" s="9"/>
    </row>
    <row r="538" spans="1:6" x14ac:dyDescent="0.25">
      <c r="A538" s="8" t="s">
        <v>15946</v>
      </c>
      <c r="B538" s="1" t="s">
        <v>5611</v>
      </c>
      <c r="C538" s="1" t="s">
        <v>7</v>
      </c>
      <c r="D538" s="1"/>
      <c r="E538" s="1"/>
      <c r="F538" s="9"/>
    </row>
    <row r="539" spans="1:6" x14ac:dyDescent="0.25">
      <c r="A539" s="8" t="s">
        <v>15947</v>
      </c>
      <c r="B539" s="1" t="s">
        <v>5613</v>
      </c>
      <c r="C539" s="1" t="s">
        <v>1</v>
      </c>
      <c r="D539" s="1"/>
      <c r="E539" s="1"/>
      <c r="F539" s="9"/>
    </row>
    <row r="540" spans="1:6" x14ac:dyDescent="0.25">
      <c r="A540" s="8" t="s">
        <v>15948</v>
      </c>
      <c r="B540" s="1" t="s">
        <v>5810</v>
      </c>
      <c r="C540" s="1" t="s">
        <v>7</v>
      </c>
      <c r="D540" s="1"/>
      <c r="E540" s="1"/>
      <c r="F540" s="9"/>
    </row>
    <row r="541" spans="1:6" x14ac:dyDescent="0.25">
      <c r="A541" s="8" t="s">
        <v>15949</v>
      </c>
      <c r="B541" s="1" t="s">
        <v>5810</v>
      </c>
      <c r="C541" s="1" t="s">
        <v>4</v>
      </c>
      <c r="D541" s="1"/>
      <c r="E541" s="1"/>
      <c r="F541" s="9"/>
    </row>
    <row r="542" spans="1:6" x14ac:dyDescent="0.25">
      <c r="A542" s="8" t="s">
        <v>15950</v>
      </c>
      <c r="B542" s="1" t="s">
        <v>5816</v>
      </c>
      <c r="C542" s="1" t="s">
        <v>1</v>
      </c>
      <c r="D542" s="1"/>
      <c r="E542" s="1"/>
      <c r="F542" s="9"/>
    </row>
    <row r="543" spans="1:6" x14ac:dyDescent="0.25">
      <c r="A543" s="8" t="s">
        <v>15951</v>
      </c>
      <c r="B543" s="1" t="s">
        <v>15952</v>
      </c>
      <c r="C543" s="1" t="s">
        <v>4</v>
      </c>
      <c r="D543" s="1"/>
      <c r="E543" s="1"/>
      <c r="F543" s="9"/>
    </row>
    <row r="544" spans="1:6" x14ac:dyDescent="0.25">
      <c r="A544" s="8" t="s">
        <v>15953</v>
      </c>
      <c r="B544" s="1" t="s">
        <v>6222</v>
      </c>
      <c r="C544" s="1" t="s">
        <v>7</v>
      </c>
      <c r="D544" s="1"/>
      <c r="E544" s="1"/>
      <c r="F544" s="9"/>
    </row>
    <row r="545" spans="1:6" x14ac:dyDescent="0.25">
      <c r="A545" s="8" t="s">
        <v>15954</v>
      </c>
      <c r="B545" s="1" t="s">
        <v>6224</v>
      </c>
      <c r="C545" s="1" t="s">
        <v>7</v>
      </c>
      <c r="D545" s="1"/>
      <c r="E545" s="1"/>
      <c r="F545" s="9"/>
    </row>
    <row r="546" spans="1:6" x14ac:dyDescent="0.25">
      <c r="A546" s="8" t="s">
        <v>15955</v>
      </c>
      <c r="B546" s="1" t="s">
        <v>15956</v>
      </c>
      <c r="C546" s="1" t="s">
        <v>1</v>
      </c>
      <c r="D546" s="1"/>
      <c r="E546" s="1"/>
      <c r="F546" s="9"/>
    </row>
    <row r="547" spans="1:6" x14ac:dyDescent="0.25">
      <c r="A547" s="8" t="s">
        <v>15957</v>
      </c>
      <c r="B547" s="1" t="s">
        <v>13181</v>
      </c>
      <c r="C547" s="1" t="s">
        <v>4</v>
      </c>
      <c r="D547" s="1"/>
      <c r="E547" s="1"/>
      <c r="F547" s="9"/>
    </row>
    <row r="548" spans="1:6" x14ac:dyDescent="0.25">
      <c r="A548" s="8" t="s">
        <v>15958</v>
      </c>
      <c r="B548" s="1" t="s">
        <v>13183</v>
      </c>
      <c r="C548" s="1" t="s">
        <v>4</v>
      </c>
      <c r="D548" s="1"/>
      <c r="E548" s="1"/>
      <c r="F548" s="9"/>
    </row>
    <row r="549" spans="1:6" x14ac:dyDescent="0.25">
      <c r="A549" s="8" t="s">
        <v>15959</v>
      </c>
      <c r="B549" s="1" t="s">
        <v>7229</v>
      </c>
      <c r="C549" s="1" t="s">
        <v>7</v>
      </c>
      <c r="D549" s="1"/>
      <c r="E549" s="1"/>
      <c r="F549" s="9"/>
    </row>
    <row r="550" spans="1:6" x14ac:dyDescent="0.25">
      <c r="A550" s="8" t="s">
        <v>15960</v>
      </c>
      <c r="B550" s="1" t="s">
        <v>7524</v>
      </c>
      <c r="C550" s="1" t="s">
        <v>4</v>
      </c>
      <c r="D550" s="1"/>
      <c r="E550" s="1"/>
      <c r="F550" s="9"/>
    </row>
    <row r="551" spans="1:6" x14ac:dyDescent="0.25">
      <c r="A551" s="8" t="s">
        <v>15961</v>
      </c>
      <c r="B551" s="1" t="s">
        <v>7953</v>
      </c>
      <c r="C551" s="1" t="s">
        <v>27</v>
      </c>
      <c r="D551" s="1"/>
      <c r="E551" s="1"/>
      <c r="F551" s="9"/>
    </row>
    <row r="552" spans="1:6" x14ac:dyDescent="0.25">
      <c r="A552" s="8" t="s">
        <v>15962</v>
      </c>
      <c r="B552" s="1" t="s">
        <v>15963</v>
      </c>
      <c r="C552" s="1" t="s">
        <v>1</v>
      </c>
      <c r="D552" s="1"/>
      <c r="E552" s="1"/>
      <c r="F552" s="9"/>
    </row>
    <row r="553" spans="1:6" x14ac:dyDescent="0.25">
      <c r="A553" s="8" t="s">
        <v>15964</v>
      </c>
      <c r="B553" s="1" t="s">
        <v>15965</v>
      </c>
      <c r="C553" s="1" t="s">
        <v>7</v>
      </c>
      <c r="D553" s="1"/>
      <c r="E553" s="1"/>
      <c r="F553" s="9"/>
    </row>
    <row r="554" spans="1:6" x14ac:dyDescent="0.25">
      <c r="A554" s="8" t="s">
        <v>15966</v>
      </c>
      <c r="B554" s="1" t="s">
        <v>5023</v>
      </c>
      <c r="C554" s="1" t="s">
        <v>1</v>
      </c>
      <c r="D554" s="1"/>
      <c r="E554" s="1"/>
      <c r="F554" s="9"/>
    </row>
    <row r="555" spans="1:6" x14ac:dyDescent="0.25">
      <c r="A555" s="8" t="s">
        <v>15967</v>
      </c>
      <c r="B555" s="1" t="s">
        <v>6028</v>
      </c>
      <c r="C555" s="1" t="s">
        <v>7</v>
      </c>
      <c r="D555" s="1"/>
      <c r="E555" s="1"/>
      <c r="F555" s="9"/>
    </row>
    <row r="556" spans="1:6" x14ac:dyDescent="0.25">
      <c r="A556" s="8" t="s">
        <v>15968</v>
      </c>
      <c r="B556" s="1" t="s">
        <v>6900</v>
      </c>
      <c r="C556" s="1" t="s">
        <v>1</v>
      </c>
      <c r="D556" s="1"/>
      <c r="E556" s="1"/>
      <c r="F556" s="9"/>
    </row>
    <row r="557" spans="1:6" x14ac:dyDescent="0.25">
      <c r="A557" s="8" t="s">
        <v>15969</v>
      </c>
      <c r="B557" s="1" t="s">
        <v>15970</v>
      </c>
      <c r="C557" s="1" t="s">
        <v>7</v>
      </c>
      <c r="D557" s="1"/>
      <c r="E557" s="1"/>
      <c r="F557" s="9"/>
    </row>
    <row r="558" spans="1:6" x14ac:dyDescent="0.25">
      <c r="A558" s="8" t="s">
        <v>15971</v>
      </c>
      <c r="B558" s="1" t="s">
        <v>7305</v>
      </c>
      <c r="C558" s="1" t="s">
        <v>1</v>
      </c>
      <c r="D558" s="1"/>
      <c r="E558" s="1"/>
      <c r="F558" s="9"/>
    </row>
    <row r="559" spans="1:6" ht="15.75" thickBot="1" x14ac:dyDescent="0.3">
      <c r="A559" s="10" t="s">
        <v>15972</v>
      </c>
      <c r="B559" s="11" t="s">
        <v>7329</v>
      </c>
      <c r="C559" s="11" t="s">
        <v>1</v>
      </c>
      <c r="D559" s="11"/>
      <c r="E559" s="11"/>
      <c r="F559" s="12"/>
    </row>
  </sheetData>
  <autoFilter ref="A1:F1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9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8.85546875" bestFit="1" customWidth="1"/>
    <col min="3" max="3" width="12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428</v>
      </c>
    </row>
    <row r="2" spans="1:8" x14ac:dyDescent="0.25">
      <c r="A2" s="5" t="s">
        <v>15973</v>
      </c>
      <c r="B2" s="6" t="s">
        <v>15975</v>
      </c>
      <c r="C2" s="6" t="s">
        <v>15974</v>
      </c>
      <c r="D2" s="6"/>
      <c r="E2" s="6"/>
      <c r="F2" s="7"/>
    </row>
    <row r="3" spans="1:8" x14ac:dyDescent="0.25">
      <c r="A3" s="8" t="s">
        <v>15976</v>
      </c>
      <c r="B3" s="1" t="s">
        <v>15977</v>
      </c>
      <c r="C3" s="1" t="s">
        <v>15974</v>
      </c>
      <c r="D3" s="1"/>
      <c r="E3" s="1"/>
      <c r="F3" s="9"/>
    </row>
    <row r="4" spans="1:8" x14ac:dyDescent="0.25">
      <c r="A4" s="8" t="s">
        <v>15978</v>
      </c>
      <c r="B4" s="1" t="s">
        <v>15979</v>
      </c>
      <c r="C4" s="1" t="s">
        <v>15974</v>
      </c>
      <c r="D4" s="1"/>
      <c r="E4" s="1"/>
      <c r="F4" s="9"/>
    </row>
    <row r="5" spans="1:8" x14ac:dyDescent="0.25">
      <c r="A5" s="8" t="s">
        <v>15980</v>
      </c>
      <c r="B5" s="1" t="s">
        <v>15981</v>
      </c>
      <c r="C5" s="1" t="s">
        <v>15974</v>
      </c>
      <c r="D5" s="1"/>
      <c r="E5" s="1"/>
      <c r="F5" s="9"/>
    </row>
    <row r="6" spans="1:8" x14ac:dyDescent="0.25">
      <c r="A6" s="8" t="s">
        <v>15982</v>
      </c>
      <c r="B6" s="1" t="s">
        <v>15983</v>
      </c>
      <c r="C6" s="1" t="s">
        <v>15974</v>
      </c>
      <c r="D6" s="1"/>
      <c r="E6" s="1"/>
      <c r="F6" s="9"/>
    </row>
    <row r="7" spans="1:8" x14ac:dyDescent="0.25">
      <c r="A7" s="8" t="s">
        <v>15984</v>
      </c>
      <c r="B7" s="1" t="s">
        <v>15985</v>
      </c>
      <c r="C7" s="1" t="s">
        <v>15974</v>
      </c>
      <c r="D7" s="1"/>
      <c r="E7" s="1"/>
      <c r="F7" s="9"/>
    </row>
    <row r="8" spans="1:8" x14ac:dyDescent="0.25">
      <c r="A8" s="8" t="s">
        <v>15986</v>
      </c>
      <c r="B8" s="1" t="s">
        <v>15987</v>
      </c>
      <c r="C8" s="1" t="s">
        <v>15974</v>
      </c>
      <c r="D8" s="1"/>
      <c r="E8" s="1"/>
      <c r="F8" s="9"/>
    </row>
    <row r="9" spans="1:8" x14ac:dyDescent="0.25">
      <c r="A9" s="8" t="s">
        <v>15988</v>
      </c>
      <c r="B9" s="1" t="s">
        <v>15989</v>
      </c>
      <c r="C9" s="1" t="s">
        <v>15974</v>
      </c>
      <c r="D9" s="1"/>
      <c r="E9" s="1"/>
      <c r="F9" s="9"/>
    </row>
    <row r="10" spans="1:8" x14ac:dyDescent="0.25">
      <c r="A10" s="8" t="s">
        <v>15990</v>
      </c>
      <c r="B10" s="1" t="s">
        <v>15991</v>
      </c>
      <c r="C10" s="1" t="s">
        <v>15974</v>
      </c>
      <c r="D10" s="1"/>
      <c r="E10" s="1"/>
      <c r="F10" s="9"/>
    </row>
    <row r="11" spans="1:8" x14ac:dyDescent="0.25">
      <c r="A11" s="8" t="s">
        <v>15992</v>
      </c>
      <c r="B11" s="1" t="s">
        <v>15993</v>
      </c>
      <c r="C11" s="1" t="s">
        <v>15974</v>
      </c>
      <c r="D11" s="1"/>
      <c r="E11" s="1"/>
      <c r="F11" s="9"/>
    </row>
    <row r="12" spans="1:8" x14ac:dyDescent="0.25">
      <c r="A12" s="8" t="s">
        <v>15994</v>
      </c>
      <c r="B12" s="1" t="s">
        <v>15995</v>
      </c>
      <c r="C12" s="1" t="s">
        <v>15974</v>
      </c>
      <c r="D12" s="1"/>
      <c r="E12" s="1"/>
      <c r="F12" s="9"/>
    </row>
    <row r="13" spans="1:8" x14ac:dyDescent="0.25">
      <c r="A13" s="8" t="s">
        <v>15996</v>
      </c>
      <c r="B13" s="1" t="s">
        <v>15997</v>
      </c>
      <c r="C13" s="1" t="s">
        <v>15974</v>
      </c>
      <c r="D13" s="1"/>
      <c r="E13" s="1"/>
      <c r="F13" s="9"/>
    </row>
    <row r="14" spans="1:8" x14ac:dyDescent="0.25">
      <c r="A14" s="8" t="s">
        <v>15998</v>
      </c>
      <c r="B14" s="1" t="s">
        <v>15999</v>
      </c>
      <c r="C14" s="1" t="s">
        <v>15974</v>
      </c>
      <c r="D14" s="1"/>
      <c r="E14" s="1"/>
      <c r="F14" s="9"/>
    </row>
    <row r="15" spans="1:8" x14ac:dyDescent="0.25">
      <c r="A15" s="8" t="s">
        <v>16000</v>
      </c>
      <c r="B15" s="1" t="s">
        <v>16001</v>
      </c>
      <c r="C15" s="1" t="s">
        <v>15974</v>
      </c>
      <c r="D15" s="1"/>
      <c r="E15" s="1"/>
      <c r="F15" s="9"/>
    </row>
    <row r="16" spans="1:8" x14ac:dyDescent="0.25">
      <c r="A16" s="8" t="s">
        <v>16002</v>
      </c>
      <c r="B16" s="1" t="s">
        <v>16003</v>
      </c>
      <c r="C16" s="1" t="s">
        <v>15974</v>
      </c>
      <c r="D16" s="1"/>
      <c r="E16" s="1"/>
      <c r="F16" s="9"/>
    </row>
    <row r="17" spans="1:6" x14ac:dyDescent="0.25">
      <c r="A17" s="8" t="s">
        <v>16004</v>
      </c>
      <c r="B17" s="1" t="s">
        <v>16005</v>
      </c>
      <c r="C17" s="1" t="s">
        <v>15974</v>
      </c>
      <c r="D17" s="1"/>
      <c r="E17" s="1"/>
      <c r="F17" s="9"/>
    </row>
    <row r="18" spans="1:6" x14ac:dyDescent="0.25">
      <c r="A18" s="8" t="s">
        <v>16006</v>
      </c>
      <c r="B18" s="1" t="s">
        <v>16007</v>
      </c>
      <c r="C18" s="1" t="s">
        <v>15974</v>
      </c>
      <c r="D18" s="1"/>
      <c r="E18" s="1"/>
      <c r="F18" s="9"/>
    </row>
    <row r="19" spans="1:6" x14ac:dyDescent="0.25">
      <c r="A19" s="8" t="s">
        <v>16008</v>
      </c>
      <c r="B19" s="1" t="s">
        <v>16009</v>
      </c>
      <c r="C19" s="1" t="s">
        <v>15974</v>
      </c>
      <c r="D19" s="1"/>
      <c r="E19" s="1"/>
      <c r="F19" s="9"/>
    </row>
    <row r="20" spans="1:6" x14ac:dyDescent="0.25">
      <c r="A20" s="8" t="s">
        <v>16010</v>
      </c>
      <c r="B20" s="1" t="s">
        <v>16011</v>
      </c>
      <c r="C20" s="1" t="s">
        <v>15974</v>
      </c>
      <c r="D20" s="1"/>
      <c r="E20" s="1"/>
      <c r="F20" s="9"/>
    </row>
    <row r="21" spans="1:6" x14ac:dyDescent="0.25">
      <c r="A21" s="8" t="s">
        <v>16012</v>
      </c>
      <c r="B21" s="1" t="s">
        <v>16013</v>
      </c>
      <c r="C21" s="1" t="s">
        <v>15974</v>
      </c>
      <c r="D21" s="1"/>
      <c r="E21" s="1"/>
      <c r="F21" s="9"/>
    </row>
    <row r="22" spans="1:6" x14ac:dyDescent="0.25">
      <c r="A22" s="8" t="s">
        <v>16014</v>
      </c>
      <c r="B22" s="1" t="s">
        <v>16015</v>
      </c>
      <c r="C22" s="1" t="s">
        <v>15974</v>
      </c>
      <c r="D22" s="1"/>
      <c r="E22" s="1"/>
      <c r="F22" s="9"/>
    </row>
    <row r="23" spans="1:6" x14ac:dyDescent="0.25">
      <c r="A23" s="8" t="s">
        <v>16016</v>
      </c>
      <c r="B23" s="1" t="s">
        <v>16017</v>
      </c>
      <c r="C23" s="1" t="s">
        <v>15974</v>
      </c>
      <c r="D23" s="1"/>
      <c r="E23" s="1"/>
      <c r="F23" s="9"/>
    </row>
    <row r="24" spans="1:6" x14ac:dyDescent="0.25">
      <c r="A24" s="8" t="s">
        <v>16018</v>
      </c>
      <c r="B24" s="1" t="s">
        <v>16019</v>
      </c>
      <c r="C24" s="1" t="s">
        <v>15974</v>
      </c>
      <c r="D24" s="1"/>
      <c r="E24" s="1"/>
      <c r="F24" s="9"/>
    </row>
    <row r="25" spans="1:6" x14ac:dyDescent="0.25">
      <c r="A25" s="8" t="s">
        <v>16020</v>
      </c>
      <c r="B25" s="1" t="s">
        <v>16021</v>
      </c>
      <c r="C25" s="1" t="s">
        <v>15974</v>
      </c>
      <c r="D25" s="1"/>
      <c r="E25" s="1"/>
      <c r="F25" s="9"/>
    </row>
    <row r="26" spans="1:6" x14ac:dyDescent="0.25">
      <c r="A26" s="8" t="s">
        <v>16022</v>
      </c>
      <c r="B26" s="1" t="s">
        <v>16023</v>
      </c>
      <c r="C26" s="1" t="s">
        <v>15974</v>
      </c>
      <c r="D26" s="1"/>
      <c r="E26" s="1"/>
      <c r="F26" s="9"/>
    </row>
    <row r="27" spans="1:6" x14ac:dyDescent="0.25">
      <c r="A27" s="8" t="s">
        <v>16024</v>
      </c>
      <c r="B27" s="1" t="s">
        <v>16025</v>
      </c>
      <c r="C27" s="1" t="s">
        <v>15974</v>
      </c>
      <c r="D27" s="1"/>
      <c r="E27" s="1"/>
      <c r="F27" s="9"/>
    </row>
    <row r="28" spans="1:6" x14ac:dyDescent="0.25">
      <c r="A28" s="8" t="s">
        <v>16026</v>
      </c>
      <c r="B28" s="1" t="s">
        <v>16027</v>
      </c>
      <c r="C28" s="1" t="s">
        <v>15974</v>
      </c>
      <c r="D28" s="1"/>
      <c r="E28" s="1"/>
      <c r="F28" s="9"/>
    </row>
    <row r="29" spans="1:6" x14ac:dyDescent="0.25">
      <c r="A29" s="8" t="s">
        <v>16028</v>
      </c>
      <c r="B29" s="1" t="s">
        <v>16029</v>
      </c>
      <c r="C29" s="1" t="s">
        <v>15974</v>
      </c>
      <c r="D29" s="1"/>
      <c r="E29" s="1"/>
      <c r="F29" s="9"/>
    </row>
    <row r="30" spans="1:6" x14ac:dyDescent="0.25">
      <c r="A30" s="8" t="s">
        <v>16030</v>
      </c>
      <c r="B30" s="1" t="s">
        <v>16031</v>
      </c>
      <c r="C30" s="1" t="s">
        <v>15974</v>
      </c>
      <c r="D30" s="1"/>
      <c r="E30" s="1"/>
      <c r="F30" s="9"/>
    </row>
    <row r="31" spans="1:6" x14ac:dyDescent="0.25">
      <c r="A31" s="8" t="s">
        <v>16032</v>
      </c>
      <c r="B31" s="1" t="s">
        <v>13112</v>
      </c>
      <c r="C31" s="1" t="s">
        <v>15974</v>
      </c>
      <c r="D31" s="1"/>
      <c r="E31" s="1"/>
      <c r="F31" s="9"/>
    </row>
    <row r="32" spans="1:6" x14ac:dyDescent="0.25">
      <c r="A32" s="8" t="s">
        <v>16033</v>
      </c>
      <c r="B32" s="1" t="s">
        <v>15038</v>
      </c>
      <c r="C32" s="1" t="s">
        <v>15974</v>
      </c>
      <c r="D32" s="1"/>
      <c r="E32" s="1"/>
      <c r="F32" s="9"/>
    </row>
    <row r="33" spans="1:6" x14ac:dyDescent="0.25">
      <c r="A33" s="8" t="s">
        <v>16034</v>
      </c>
      <c r="B33" s="1" t="s">
        <v>15040</v>
      </c>
      <c r="C33" s="1" t="s">
        <v>15974</v>
      </c>
      <c r="D33" s="1"/>
      <c r="E33" s="1"/>
      <c r="F33" s="9"/>
    </row>
    <row r="34" spans="1:6" x14ac:dyDescent="0.25">
      <c r="A34" s="8" t="s">
        <v>16035</v>
      </c>
      <c r="B34" s="1" t="s">
        <v>2860</v>
      </c>
      <c r="C34" s="1" t="s">
        <v>12890</v>
      </c>
      <c r="D34" s="1"/>
      <c r="E34" s="1"/>
      <c r="F34" s="9"/>
    </row>
    <row r="35" spans="1:6" x14ac:dyDescent="0.25">
      <c r="A35" s="8" t="s">
        <v>16036</v>
      </c>
      <c r="B35" s="1" t="s">
        <v>4683</v>
      </c>
      <c r="C35" s="1" t="s">
        <v>12890</v>
      </c>
      <c r="D35" s="1"/>
      <c r="E35" s="1"/>
      <c r="F35" s="9"/>
    </row>
    <row r="36" spans="1:6" x14ac:dyDescent="0.25">
      <c r="A36" s="8" t="s">
        <v>16037</v>
      </c>
      <c r="B36" s="1" t="s">
        <v>4714</v>
      </c>
      <c r="C36" s="1" t="s">
        <v>12890</v>
      </c>
      <c r="D36" s="1"/>
      <c r="E36" s="1"/>
      <c r="F36" s="9"/>
    </row>
    <row r="37" spans="1:6" x14ac:dyDescent="0.25">
      <c r="A37" s="8" t="s">
        <v>16038</v>
      </c>
      <c r="B37" s="1" t="s">
        <v>6548</v>
      </c>
      <c r="C37" s="1" t="s">
        <v>12890</v>
      </c>
      <c r="D37" s="1"/>
      <c r="E37" s="1"/>
      <c r="F37" s="9"/>
    </row>
    <row r="38" spans="1:6" x14ac:dyDescent="0.25">
      <c r="A38" s="8" t="s">
        <v>16039</v>
      </c>
      <c r="B38" s="1" t="s">
        <v>7356</v>
      </c>
      <c r="C38" s="1" t="s">
        <v>12890</v>
      </c>
      <c r="D38" s="1"/>
      <c r="E38" s="1"/>
      <c r="F38" s="9"/>
    </row>
    <row r="39" spans="1:6" x14ac:dyDescent="0.25">
      <c r="A39" s="8" t="s">
        <v>16040</v>
      </c>
      <c r="B39" s="1" t="s">
        <v>7580</v>
      </c>
      <c r="C39" s="1" t="s">
        <v>12890</v>
      </c>
      <c r="D39" s="1"/>
      <c r="E39" s="1"/>
      <c r="F39" s="9"/>
    </row>
    <row r="40" spans="1:6" x14ac:dyDescent="0.25">
      <c r="A40" s="8" t="s">
        <v>16041</v>
      </c>
      <c r="B40" s="1" t="s">
        <v>16042</v>
      </c>
      <c r="C40" s="1" t="s">
        <v>12890</v>
      </c>
      <c r="D40" s="1"/>
      <c r="E40" s="1"/>
      <c r="F40" s="9"/>
    </row>
    <row r="41" spans="1:6" x14ac:dyDescent="0.25">
      <c r="A41" s="8" t="s">
        <v>16043</v>
      </c>
      <c r="B41" s="1" t="s">
        <v>16044</v>
      </c>
      <c r="C41" s="1" t="s">
        <v>12890</v>
      </c>
      <c r="D41" s="1"/>
      <c r="E41" s="1"/>
      <c r="F41" s="9"/>
    </row>
    <row r="42" spans="1:6" x14ac:dyDescent="0.25">
      <c r="A42" s="8" t="s">
        <v>16045</v>
      </c>
      <c r="B42" s="1" t="s">
        <v>16046</v>
      </c>
      <c r="C42" s="1" t="s">
        <v>12890</v>
      </c>
      <c r="D42" s="1"/>
      <c r="E42" s="1"/>
      <c r="F42" s="9"/>
    </row>
    <row r="43" spans="1:6" x14ac:dyDescent="0.25">
      <c r="A43" s="8" t="s">
        <v>16047</v>
      </c>
      <c r="B43" s="1" t="s">
        <v>16048</v>
      </c>
      <c r="C43" s="1" t="s">
        <v>12890</v>
      </c>
      <c r="D43" s="1"/>
      <c r="E43" s="1"/>
      <c r="F43" s="9"/>
    </row>
    <row r="44" spans="1:6" x14ac:dyDescent="0.25">
      <c r="A44" s="8" t="s">
        <v>16049</v>
      </c>
      <c r="B44" s="1" t="s">
        <v>15721</v>
      </c>
      <c r="C44" s="1" t="s">
        <v>12890</v>
      </c>
      <c r="D44" s="1"/>
      <c r="E44" s="1"/>
      <c r="F44" s="9"/>
    </row>
    <row r="45" spans="1:6" x14ac:dyDescent="0.25">
      <c r="A45" s="8" t="s">
        <v>16050</v>
      </c>
      <c r="B45" s="1" t="s">
        <v>8047</v>
      </c>
      <c r="C45" s="1" t="s">
        <v>12890</v>
      </c>
      <c r="D45" s="1"/>
      <c r="E45" s="1"/>
      <c r="F45" s="9"/>
    </row>
    <row r="46" spans="1:6" x14ac:dyDescent="0.25">
      <c r="A46" s="8" t="s">
        <v>16051</v>
      </c>
      <c r="B46" s="1" t="s">
        <v>8669</v>
      </c>
      <c r="C46" s="1" t="s">
        <v>12890</v>
      </c>
      <c r="D46" s="1"/>
      <c r="E46" s="1"/>
      <c r="F46" s="9"/>
    </row>
    <row r="47" spans="1:6" x14ac:dyDescent="0.25">
      <c r="A47" s="8" t="s">
        <v>16052</v>
      </c>
      <c r="B47" s="1" t="s">
        <v>4816</v>
      </c>
      <c r="C47" s="1" t="s">
        <v>12890</v>
      </c>
      <c r="D47" s="1"/>
      <c r="E47" s="1"/>
      <c r="F47" s="9"/>
    </row>
    <row r="48" spans="1:6" x14ac:dyDescent="0.25">
      <c r="A48" s="8" t="s">
        <v>16053</v>
      </c>
      <c r="B48" s="1" t="s">
        <v>5649</v>
      </c>
      <c r="C48" s="1" t="s">
        <v>12890</v>
      </c>
      <c r="D48" s="1"/>
      <c r="E48" s="1"/>
      <c r="F48" s="9"/>
    </row>
    <row r="49" spans="1:6" x14ac:dyDescent="0.25">
      <c r="A49" s="8" t="s">
        <v>16054</v>
      </c>
      <c r="B49" s="1" t="s">
        <v>7071</v>
      </c>
      <c r="C49" s="1" t="s">
        <v>12890</v>
      </c>
      <c r="D49" s="1"/>
      <c r="E49" s="1"/>
      <c r="F49" s="9"/>
    </row>
    <row r="50" spans="1:6" x14ac:dyDescent="0.25">
      <c r="A50" s="8" t="s">
        <v>16055</v>
      </c>
      <c r="B50" s="1" t="s">
        <v>8494</v>
      </c>
      <c r="C50" s="1" t="s">
        <v>12890</v>
      </c>
      <c r="D50" s="1"/>
      <c r="E50" s="1"/>
      <c r="F50" s="9"/>
    </row>
    <row r="51" spans="1:6" x14ac:dyDescent="0.25">
      <c r="A51" s="8" t="s">
        <v>16056</v>
      </c>
      <c r="B51" s="1" t="s">
        <v>8691</v>
      </c>
      <c r="C51" s="1" t="s">
        <v>12890</v>
      </c>
      <c r="D51" s="1"/>
      <c r="E51" s="1"/>
      <c r="F51" s="9"/>
    </row>
    <row r="52" spans="1:6" x14ac:dyDescent="0.25">
      <c r="A52" s="8" t="s">
        <v>16057</v>
      </c>
      <c r="B52" s="1" t="s">
        <v>761</v>
      </c>
      <c r="C52" s="1" t="s">
        <v>12890</v>
      </c>
      <c r="D52" s="1"/>
      <c r="E52" s="1"/>
      <c r="F52" s="9"/>
    </row>
    <row r="53" spans="1:6" x14ac:dyDescent="0.25">
      <c r="A53" s="8" t="s">
        <v>16058</v>
      </c>
      <c r="B53" s="1" t="s">
        <v>11365</v>
      </c>
      <c r="C53" s="1" t="s">
        <v>12890</v>
      </c>
      <c r="D53" s="1"/>
      <c r="E53" s="1"/>
      <c r="F53" s="9"/>
    </row>
    <row r="54" spans="1:6" x14ac:dyDescent="0.25">
      <c r="A54" s="8" t="s">
        <v>16059</v>
      </c>
      <c r="B54" s="1" t="s">
        <v>3136</v>
      </c>
      <c r="C54" s="1" t="s">
        <v>12890</v>
      </c>
      <c r="D54" s="1"/>
      <c r="E54" s="1"/>
      <c r="F54" s="9"/>
    </row>
    <row r="55" spans="1:6" x14ac:dyDescent="0.25">
      <c r="A55" s="8" t="s">
        <v>16060</v>
      </c>
      <c r="B55" s="1" t="s">
        <v>3274</v>
      </c>
      <c r="C55" s="1" t="s">
        <v>12890</v>
      </c>
      <c r="D55" s="1"/>
      <c r="E55" s="1"/>
      <c r="F55" s="9"/>
    </row>
    <row r="56" spans="1:6" x14ac:dyDescent="0.25">
      <c r="A56" s="8" t="s">
        <v>16061</v>
      </c>
      <c r="B56" s="1" t="s">
        <v>12918</v>
      </c>
      <c r="C56" s="1" t="s">
        <v>12890</v>
      </c>
      <c r="D56" s="1"/>
      <c r="E56" s="1"/>
      <c r="F56" s="9"/>
    </row>
    <row r="57" spans="1:6" x14ac:dyDescent="0.25">
      <c r="A57" s="8" t="s">
        <v>16062</v>
      </c>
      <c r="B57" s="1" t="s">
        <v>3666</v>
      </c>
      <c r="C57" s="1" t="s">
        <v>12890</v>
      </c>
      <c r="D57" s="1"/>
      <c r="E57" s="1"/>
      <c r="F57" s="9"/>
    </row>
    <row r="58" spans="1:6" x14ac:dyDescent="0.25">
      <c r="A58" s="8" t="s">
        <v>16063</v>
      </c>
      <c r="B58" s="1" t="s">
        <v>168</v>
      </c>
      <c r="C58" s="1" t="s">
        <v>12890</v>
      </c>
      <c r="D58" s="1"/>
      <c r="E58" s="1"/>
      <c r="F58" s="9"/>
    </row>
    <row r="59" spans="1:6" x14ac:dyDescent="0.25">
      <c r="A59" s="8" t="s">
        <v>16064</v>
      </c>
      <c r="B59" s="1" t="s">
        <v>11750</v>
      </c>
      <c r="C59" s="1" t="s">
        <v>12890</v>
      </c>
      <c r="D59" s="1"/>
      <c r="E59" s="1"/>
      <c r="F59" s="9"/>
    </row>
    <row r="60" spans="1:6" x14ac:dyDescent="0.25">
      <c r="A60" s="8" t="s">
        <v>16065</v>
      </c>
      <c r="B60" s="1" t="s">
        <v>488</v>
      </c>
      <c r="C60" s="1" t="s">
        <v>12890</v>
      </c>
      <c r="D60" s="1"/>
      <c r="E60" s="1"/>
      <c r="F60" s="9"/>
    </row>
    <row r="61" spans="1:6" x14ac:dyDescent="0.25">
      <c r="A61" s="8" t="s">
        <v>16066</v>
      </c>
      <c r="B61" s="1" t="s">
        <v>1021</v>
      </c>
      <c r="C61" s="1" t="s">
        <v>12890</v>
      </c>
      <c r="D61" s="1"/>
      <c r="E61" s="1"/>
      <c r="F61" s="9"/>
    </row>
    <row r="62" spans="1:6" x14ac:dyDescent="0.25">
      <c r="A62" s="8" t="s">
        <v>16067</v>
      </c>
      <c r="B62" s="1" t="s">
        <v>12940</v>
      </c>
      <c r="C62" s="1" t="s">
        <v>12890</v>
      </c>
      <c r="D62" s="1"/>
      <c r="E62" s="1"/>
      <c r="F62" s="9"/>
    </row>
    <row r="63" spans="1:6" x14ac:dyDescent="0.25">
      <c r="A63" s="8" t="s">
        <v>16068</v>
      </c>
      <c r="B63" s="1" t="s">
        <v>4035</v>
      </c>
      <c r="C63" s="1" t="s">
        <v>12890</v>
      </c>
      <c r="D63" s="1"/>
      <c r="E63" s="1"/>
      <c r="F63" s="9"/>
    </row>
    <row r="64" spans="1:6" x14ac:dyDescent="0.25">
      <c r="A64" s="8" t="s">
        <v>16069</v>
      </c>
      <c r="B64" s="1" t="s">
        <v>4151</v>
      </c>
      <c r="C64" s="1" t="s">
        <v>12890</v>
      </c>
      <c r="D64" s="1"/>
      <c r="E64" s="1"/>
      <c r="F64" s="9"/>
    </row>
    <row r="65" spans="1:6" x14ac:dyDescent="0.25">
      <c r="A65" s="8" t="s">
        <v>16070</v>
      </c>
      <c r="B65" s="1" t="s">
        <v>4545</v>
      </c>
      <c r="C65" s="1" t="s">
        <v>12890</v>
      </c>
      <c r="D65" s="1"/>
      <c r="E65" s="1"/>
      <c r="F65" s="9"/>
    </row>
    <row r="66" spans="1:6" x14ac:dyDescent="0.25">
      <c r="A66" s="8" t="s">
        <v>16071</v>
      </c>
      <c r="B66" s="1" t="s">
        <v>4681</v>
      </c>
      <c r="C66" s="1" t="s">
        <v>12890</v>
      </c>
      <c r="D66" s="1"/>
      <c r="E66" s="1"/>
      <c r="F66" s="9"/>
    </row>
    <row r="67" spans="1:6" x14ac:dyDescent="0.25">
      <c r="A67" s="8" t="s">
        <v>16072</v>
      </c>
      <c r="B67" s="1" t="s">
        <v>12977</v>
      </c>
      <c r="C67" s="1" t="s">
        <v>12890</v>
      </c>
      <c r="D67" s="1"/>
      <c r="E67" s="1"/>
      <c r="F67" s="9"/>
    </row>
    <row r="68" spans="1:6" x14ac:dyDescent="0.25">
      <c r="A68" s="8" t="s">
        <v>16073</v>
      </c>
      <c r="B68" s="1" t="s">
        <v>12984</v>
      </c>
      <c r="C68" s="1" t="s">
        <v>12890</v>
      </c>
      <c r="D68" s="1"/>
      <c r="E68" s="1"/>
      <c r="F68" s="9"/>
    </row>
    <row r="69" spans="1:6" x14ac:dyDescent="0.25">
      <c r="A69" s="8" t="s">
        <v>16074</v>
      </c>
      <c r="B69" s="1" t="s">
        <v>6745</v>
      </c>
      <c r="C69" s="1" t="s">
        <v>12890</v>
      </c>
      <c r="D69" s="1"/>
      <c r="E69" s="1"/>
      <c r="F69" s="9"/>
    </row>
    <row r="70" spans="1:6" x14ac:dyDescent="0.25">
      <c r="A70" s="8" t="s">
        <v>16075</v>
      </c>
      <c r="B70" s="1" t="s">
        <v>11854</v>
      </c>
      <c r="C70" s="1" t="s">
        <v>12890</v>
      </c>
      <c r="D70" s="1"/>
      <c r="E70" s="1"/>
      <c r="F70" s="9"/>
    </row>
    <row r="71" spans="1:6" x14ac:dyDescent="0.25">
      <c r="A71" s="8" t="s">
        <v>16076</v>
      </c>
      <c r="B71" s="1" t="s">
        <v>2968</v>
      </c>
      <c r="C71" s="1" t="s">
        <v>12890</v>
      </c>
      <c r="D71" s="1"/>
      <c r="E71" s="1"/>
      <c r="F71" s="9"/>
    </row>
    <row r="72" spans="1:6" x14ac:dyDescent="0.25">
      <c r="A72" s="8" t="s">
        <v>16077</v>
      </c>
      <c r="B72" s="1" t="s">
        <v>13014</v>
      </c>
      <c r="C72" s="1" t="s">
        <v>12890</v>
      </c>
      <c r="D72" s="1"/>
      <c r="E72" s="1"/>
      <c r="F72" s="9"/>
    </row>
    <row r="73" spans="1:6" x14ac:dyDescent="0.25">
      <c r="A73" s="8" t="s">
        <v>16078</v>
      </c>
      <c r="B73" s="1" t="s">
        <v>4764</v>
      </c>
      <c r="C73" s="1" t="s">
        <v>12890</v>
      </c>
      <c r="D73" s="1"/>
      <c r="E73" s="1"/>
      <c r="F73" s="9"/>
    </row>
    <row r="74" spans="1:6" x14ac:dyDescent="0.25">
      <c r="A74" s="8" t="s">
        <v>16079</v>
      </c>
      <c r="B74" s="1" t="s">
        <v>13024</v>
      </c>
      <c r="C74" s="1" t="s">
        <v>12890</v>
      </c>
      <c r="D74" s="1"/>
      <c r="E74" s="1"/>
      <c r="F74" s="9"/>
    </row>
    <row r="75" spans="1:6" x14ac:dyDescent="0.25">
      <c r="A75" s="8" t="s">
        <v>16080</v>
      </c>
      <c r="B75" s="1" t="s">
        <v>13026</v>
      </c>
      <c r="C75" s="1" t="s">
        <v>12890</v>
      </c>
      <c r="D75" s="1"/>
      <c r="E75" s="1"/>
      <c r="F75" s="9"/>
    </row>
    <row r="76" spans="1:6" x14ac:dyDescent="0.25">
      <c r="A76" s="8" t="s">
        <v>16081</v>
      </c>
      <c r="B76" s="1" t="s">
        <v>16082</v>
      </c>
      <c r="C76" s="1" t="s">
        <v>12890</v>
      </c>
      <c r="D76" s="1"/>
      <c r="E76" s="1"/>
      <c r="F76" s="9"/>
    </row>
    <row r="77" spans="1:6" x14ac:dyDescent="0.25">
      <c r="A77" s="8" t="s">
        <v>16083</v>
      </c>
      <c r="B77" s="1" t="s">
        <v>4997</v>
      </c>
      <c r="C77" s="1" t="s">
        <v>12890</v>
      </c>
      <c r="D77" s="1"/>
      <c r="E77" s="1"/>
      <c r="F77" s="9"/>
    </row>
    <row r="78" spans="1:6" x14ac:dyDescent="0.25">
      <c r="A78" s="8" t="s">
        <v>16084</v>
      </c>
      <c r="B78" s="1" t="s">
        <v>5405</v>
      </c>
      <c r="C78" s="1" t="s">
        <v>12890</v>
      </c>
      <c r="D78" s="1"/>
      <c r="E78" s="1"/>
      <c r="F78" s="9"/>
    </row>
    <row r="79" spans="1:6" x14ac:dyDescent="0.25">
      <c r="A79" s="8" t="s">
        <v>16085</v>
      </c>
      <c r="B79" s="1" t="s">
        <v>5609</v>
      </c>
      <c r="C79" s="1" t="s">
        <v>12890</v>
      </c>
      <c r="D79" s="1"/>
      <c r="E79" s="1"/>
      <c r="F79" s="9"/>
    </row>
    <row r="80" spans="1:6" x14ac:dyDescent="0.25">
      <c r="A80" s="8" t="s">
        <v>16086</v>
      </c>
      <c r="B80" s="1" t="s">
        <v>594</v>
      </c>
      <c r="C80" s="1" t="s">
        <v>12890</v>
      </c>
      <c r="D80" s="1"/>
      <c r="E80" s="1"/>
      <c r="F80" s="9"/>
    </row>
    <row r="81" spans="1:6" x14ac:dyDescent="0.25">
      <c r="A81" s="8" t="s">
        <v>16087</v>
      </c>
      <c r="B81" s="1" t="s">
        <v>3588</v>
      </c>
      <c r="C81" s="1" t="s">
        <v>12890</v>
      </c>
      <c r="D81" s="1"/>
      <c r="E81" s="1"/>
      <c r="F81" s="9"/>
    </row>
    <row r="82" spans="1:6" x14ac:dyDescent="0.25">
      <c r="A82" s="8" t="s">
        <v>16088</v>
      </c>
      <c r="B82" s="1" t="s">
        <v>11667</v>
      </c>
      <c r="C82" s="1" t="s">
        <v>12890</v>
      </c>
      <c r="D82" s="1"/>
      <c r="E82" s="1"/>
      <c r="F82" s="9"/>
    </row>
    <row r="83" spans="1:6" x14ac:dyDescent="0.25">
      <c r="A83" s="8" t="s">
        <v>16089</v>
      </c>
      <c r="B83" s="1" t="s">
        <v>11131</v>
      </c>
      <c r="C83" s="1" t="s">
        <v>12890</v>
      </c>
      <c r="D83" s="1"/>
      <c r="E83" s="1"/>
      <c r="F83" s="9"/>
    </row>
    <row r="84" spans="1:6" x14ac:dyDescent="0.25">
      <c r="A84" s="8" t="s">
        <v>16090</v>
      </c>
      <c r="B84" s="1" t="s">
        <v>11165</v>
      </c>
      <c r="C84" s="1" t="s">
        <v>12890</v>
      </c>
      <c r="D84" s="1"/>
      <c r="E84" s="1"/>
      <c r="F84" s="9"/>
    </row>
    <row r="85" spans="1:6" x14ac:dyDescent="0.25">
      <c r="A85" s="8" t="s">
        <v>16091</v>
      </c>
      <c r="B85" s="1" t="s">
        <v>2211</v>
      </c>
      <c r="C85" s="1" t="s">
        <v>12890</v>
      </c>
      <c r="D85" s="1"/>
      <c r="E85" s="1"/>
      <c r="F85" s="9"/>
    </row>
    <row r="86" spans="1:6" x14ac:dyDescent="0.25">
      <c r="A86" s="8" t="s">
        <v>16092</v>
      </c>
      <c r="B86" s="1" t="s">
        <v>2215</v>
      </c>
      <c r="C86" s="1" t="s">
        <v>12890</v>
      </c>
      <c r="D86" s="1"/>
      <c r="E86" s="1"/>
      <c r="F86" s="9"/>
    </row>
    <row r="87" spans="1:6" x14ac:dyDescent="0.25">
      <c r="A87" s="8" t="s">
        <v>16093</v>
      </c>
      <c r="B87" s="1" t="s">
        <v>4756</v>
      </c>
      <c r="C87" s="1" t="s">
        <v>12890</v>
      </c>
      <c r="D87" s="1"/>
      <c r="E87" s="1"/>
      <c r="F87" s="9"/>
    </row>
    <row r="88" spans="1:6" x14ac:dyDescent="0.25">
      <c r="A88" s="8" t="s">
        <v>16094</v>
      </c>
      <c r="B88" s="1" t="s">
        <v>4760</v>
      </c>
      <c r="C88" s="1" t="s">
        <v>12890</v>
      </c>
      <c r="D88" s="1"/>
      <c r="E88" s="1"/>
      <c r="F88" s="9"/>
    </row>
    <row r="89" spans="1:6" x14ac:dyDescent="0.25">
      <c r="A89" s="8" t="s">
        <v>16095</v>
      </c>
      <c r="B89" s="1" t="s">
        <v>5178</v>
      </c>
      <c r="C89" s="1" t="s">
        <v>12890</v>
      </c>
      <c r="D89" s="1"/>
      <c r="E89" s="1"/>
      <c r="F89" s="9"/>
    </row>
    <row r="90" spans="1:6" x14ac:dyDescent="0.25">
      <c r="A90" s="8" t="s">
        <v>16096</v>
      </c>
      <c r="B90" s="1" t="s">
        <v>13106</v>
      </c>
      <c r="C90" s="1" t="s">
        <v>12890</v>
      </c>
      <c r="D90" s="1"/>
      <c r="E90" s="1"/>
      <c r="F90" s="9"/>
    </row>
    <row r="91" spans="1:6" ht="15.75" thickBot="1" x14ac:dyDescent="0.3">
      <c r="A91" s="10" t="s">
        <v>16097</v>
      </c>
      <c r="B91" s="11" t="s">
        <v>5669</v>
      </c>
      <c r="C91" s="11" t="s">
        <v>12890</v>
      </c>
      <c r="D91" s="11"/>
      <c r="E91" s="11"/>
      <c r="F91" s="12"/>
    </row>
    <row r="92" spans="1:6" x14ac:dyDescent="0.25">
      <c r="A92" s="13" t="s">
        <v>16098</v>
      </c>
      <c r="B92" s="2" t="s">
        <v>8776</v>
      </c>
      <c r="C92" s="2" t="s">
        <v>14</v>
      </c>
      <c r="D92" s="2"/>
      <c r="E92" s="2"/>
      <c r="F92" s="14"/>
    </row>
    <row r="93" spans="1:6" x14ac:dyDescent="0.25">
      <c r="A93" s="8" t="s">
        <v>16099</v>
      </c>
      <c r="B93" s="1" t="s">
        <v>8808</v>
      </c>
      <c r="C93" s="1" t="s">
        <v>7</v>
      </c>
      <c r="D93" s="1"/>
      <c r="E93" s="1"/>
      <c r="F93" s="9"/>
    </row>
    <row r="94" spans="1:6" x14ac:dyDescent="0.25">
      <c r="A94" s="8" t="s">
        <v>16100</v>
      </c>
      <c r="B94" s="1" t="s">
        <v>8810</v>
      </c>
      <c r="C94" s="1" t="s">
        <v>7</v>
      </c>
      <c r="D94" s="1"/>
      <c r="E94" s="1"/>
      <c r="F94" s="9"/>
    </row>
    <row r="95" spans="1:6" x14ac:dyDescent="0.25">
      <c r="A95" s="8" t="s">
        <v>16101</v>
      </c>
      <c r="B95" s="1" t="s">
        <v>16102</v>
      </c>
      <c r="C95" s="1" t="s">
        <v>7</v>
      </c>
      <c r="D95" s="1"/>
      <c r="E95" s="1"/>
      <c r="F95" s="9"/>
    </row>
    <row r="96" spans="1:6" x14ac:dyDescent="0.25">
      <c r="A96" s="8" t="s">
        <v>16103</v>
      </c>
      <c r="B96" s="1" t="s">
        <v>8814</v>
      </c>
      <c r="C96" s="1" t="s">
        <v>7</v>
      </c>
      <c r="D96" s="1"/>
      <c r="E96" s="1"/>
      <c r="F96" s="9"/>
    </row>
    <row r="97" spans="1:6" x14ac:dyDescent="0.25">
      <c r="A97" s="8" t="s">
        <v>16104</v>
      </c>
      <c r="B97" s="1" t="s">
        <v>8816</v>
      </c>
      <c r="C97" s="1" t="s">
        <v>7</v>
      </c>
      <c r="D97" s="1"/>
      <c r="E97" s="1"/>
      <c r="F97" s="9"/>
    </row>
    <row r="98" spans="1:6" x14ac:dyDescent="0.25">
      <c r="A98" s="8" t="s">
        <v>16105</v>
      </c>
      <c r="B98" s="1" t="s">
        <v>8818</v>
      </c>
      <c r="C98" s="1" t="s">
        <v>14</v>
      </c>
      <c r="D98" s="1"/>
      <c r="E98" s="1"/>
      <c r="F98" s="9"/>
    </row>
    <row r="99" spans="1:6" x14ac:dyDescent="0.25">
      <c r="A99" s="8" t="s">
        <v>16106</v>
      </c>
      <c r="B99" s="1" t="s">
        <v>8820</v>
      </c>
      <c r="C99" s="1" t="s">
        <v>27</v>
      </c>
      <c r="D99" s="1"/>
      <c r="E99" s="1"/>
      <c r="F99" s="9"/>
    </row>
    <row r="100" spans="1:6" x14ac:dyDescent="0.25">
      <c r="A100" s="8" t="s">
        <v>16107</v>
      </c>
      <c r="B100" s="1" t="s">
        <v>8822</v>
      </c>
      <c r="C100" s="1" t="s">
        <v>7</v>
      </c>
      <c r="D100" s="1"/>
      <c r="E100" s="1"/>
      <c r="F100" s="9"/>
    </row>
    <row r="101" spans="1:6" x14ac:dyDescent="0.25">
      <c r="A101" s="8" t="s">
        <v>16108</v>
      </c>
      <c r="B101" s="1" t="s">
        <v>8824</v>
      </c>
      <c r="C101" s="1" t="s">
        <v>7</v>
      </c>
      <c r="D101" s="1"/>
      <c r="E101" s="1"/>
      <c r="F101" s="9"/>
    </row>
    <row r="102" spans="1:6" x14ac:dyDescent="0.25">
      <c r="A102" s="8" t="s">
        <v>16109</v>
      </c>
      <c r="B102" s="1" t="s">
        <v>8826</v>
      </c>
      <c r="C102" s="1" t="s">
        <v>4</v>
      </c>
      <c r="D102" s="1"/>
      <c r="E102" s="1"/>
      <c r="F102" s="9"/>
    </row>
    <row r="103" spans="1:6" x14ac:dyDescent="0.25">
      <c r="A103" s="8" t="s">
        <v>16110</v>
      </c>
      <c r="B103" s="1" t="s">
        <v>8828</v>
      </c>
      <c r="C103" s="1" t="s">
        <v>7</v>
      </c>
      <c r="D103" s="1"/>
      <c r="E103" s="1"/>
      <c r="F103" s="9"/>
    </row>
    <row r="104" spans="1:6" x14ac:dyDescent="0.25">
      <c r="A104" s="8" t="s">
        <v>16111</v>
      </c>
      <c r="B104" s="1" t="s">
        <v>8830</v>
      </c>
      <c r="C104" s="1" t="s">
        <v>7</v>
      </c>
      <c r="D104" s="1"/>
      <c r="E104" s="1"/>
      <c r="F104" s="9"/>
    </row>
    <row r="105" spans="1:6" x14ac:dyDescent="0.25">
      <c r="A105" s="8" t="s">
        <v>16112</v>
      </c>
      <c r="B105" s="1" t="s">
        <v>8832</v>
      </c>
      <c r="C105" s="1" t="s">
        <v>27</v>
      </c>
      <c r="D105" s="1"/>
      <c r="E105" s="1"/>
      <c r="F105" s="9"/>
    </row>
    <row r="106" spans="1:6" x14ac:dyDescent="0.25">
      <c r="A106" s="8" t="s">
        <v>16113</v>
      </c>
      <c r="B106" s="1" t="s">
        <v>8834</v>
      </c>
      <c r="C106" s="1" t="s">
        <v>27</v>
      </c>
      <c r="D106" s="1"/>
      <c r="E106" s="1"/>
      <c r="F106" s="9"/>
    </row>
    <row r="107" spans="1:6" x14ac:dyDescent="0.25">
      <c r="A107" s="8" t="s">
        <v>16114</v>
      </c>
      <c r="B107" s="1" t="s">
        <v>8836</v>
      </c>
      <c r="C107" s="1" t="s">
        <v>7</v>
      </c>
      <c r="D107" s="1"/>
      <c r="E107" s="1"/>
      <c r="F107" s="9"/>
    </row>
    <row r="108" spans="1:6" x14ac:dyDescent="0.25">
      <c r="A108" s="8" t="s">
        <v>16115</v>
      </c>
      <c r="B108" s="1" t="s">
        <v>8838</v>
      </c>
      <c r="C108" s="1" t="s">
        <v>27</v>
      </c>
      <c r="D108" s="1"/>
      <c r="E108" s="1"/>
      <c r="F108" s="9"/>
    </row>
    <row r="109" spans="1:6" x14ac:dyDescent="0.25">
      <c r="A109" s="8" t="s">
        <v>16116</v>
      </c>
      <c r="B109" s="1" t="s">
        <v>8840</v>
      </c>
      <c r="C109" s="1" t="s">
        <v>14</v>
      </c>
      <c r="D109" s="1"/>
      <c r="E109" s="1"/>
      <c r="F109" s="9"/>
    </row>
    <row r="110" spans="1:6" x14ac:dyDescent="0.25">
      <c r="A110" s="8" t="s">
        <v>16117</v>
      </c>
      <c r="B110" s="1" t="s">
        <v>8842</v>
      </c>
      <c r="C110" s="1" t="s">
        <v>7</v>
      </c>
      <c r="D110" s="1"/>
      <c r="E110" s="1"/>
      <c r="F110" s="9"/>
    </row>
    <row r="111" spans="1:6" x14ac:dyDescent="0.25">
      <c r="A111" s="8" t="s">
        <v>16118</v>
      </c>
      <c r="B111" s="1" t="s">
        <v>8844</v>
      </c>
      <c r="C111" s="1" t="s">
        <v>7</v>
      </c>
      <c r="D111" s="1"/>
      <c r="E111" s="1"/>
      <c r="F111" s="9"/>
    </row>
    <row r="112" spans="1:6" x14ac:dyDescent="0.25">
      <c r="A112" s="8" t="s">
        <v>16119</v>
      </c>
      <c r="B112" s="1" t="s">
        <v>16120</v>
      </c>
      <c r="C112" s="1" t="s">
        <v>4</v>
      </c>
      <c r="D112" s="1"/>
      <c r="E112" s="1"/>
      <c r="F112" s="9"/>
    </row>
    <row r="113" spans="1:6" x14ac:dyDescent="0.25">
      <c r="A113" s="8" t="s">
        <v>16121</v>
      </c>
      <c r="B113" s="1" t="s">
        <v>16122</v>
      </c>
      <c r="C113" s="1" t="s">
        <v>1</v>
      </c>
      <c r="D113" s="1"/>
      <c r="E113" s="1"/>
      <c r="F113" s="9"/>
    </row>
    <row r="114" spans="1:6" x14ac:dyDescent="0.25">
      <c r="A114" s="8" t="s">
        <v>16123</v>
      </c>
      <c r="B114" s="1" t="s">
        <v>8860</v>
      </c>
      <c r="C114" s="1" t="s">
        <v>7</v>
      </c>
      <c r="D114" s="1"/>
      <c r="E114" s="1"/>
      <c r="F114" s="9"/>
    </row>
    <row r="115" spans="1:6" x14ac:dyDescent="0.25">
      <c r="A115" s="8" t="s">
        <v>16124</v>
      </c>
      <c r="B115" s="1" t="s">
        <v>8864</v>
      </c>
      <c r="C115" s="1" t="s">
        <v>4</v>
      </c>
      <c r="D115" s="1"/>
      <c r="E115" s="1"/>
      <c r="F115" s="9"/>
    </row>
    <row r="116" spans="1:6" x14ac:dyDescent="0.25">
      <c r="A116" s="8" t="s">
        <v>16125</v>
      </c>
      <c r="B116" s="1" t="s">
        <v>8866</v>
      </c>
      <c r="C116" s="1" t="s">
        <v>4</v>
      </c>
      <c r="D116" s="1"/>
      <c r="E116" s="1"/>
      <c r="F116" s="9"/>
    </row>
    <row r="117" spans="1:6" x14ac:dyDescent="0.25">
      <c r="A117" s="8" t="s">
        <v>16126</v>
      </c>
      <c r="B117" s="1" t="s">
        <v>8872</v>
      </c>
      <c r="C117" s="1" t="s">
        <v>7</v>
      </c>
      <c r="D117" s="1"/>
      <c r="E117" s="1"/>
      <c r="F117" s="9"/>
    </row>
    <row r="118" spans="1:6" x14ac:dyDescent="0.25">
      <c r="A118" s="8" t="s">
        <v>16127</v>
      </c>
      <c r="B118" s="1" t="s">
        <v>8876</v>
      </c>
      <c r="C118" s="1" t="s">
        <v>27</v>
      </c>
      <c r="D118" s="1"/>
      <c r="E118" s="1"/>
      <c r="F118" s="9"/>
    </row>
    <row r="119" spans="1:6" x14ac:dyDescent="0.25">
      <c r="A119" s="8" t="s">
        <v>16128</v>
      </c>
      <c r="B119" s="1" t="s">
        <v>8878</v>
      </c>
      <c r="C119" s="1" t="s">
        <v>14</v>
      </c>
      <c r="D119" s="1"/>
      <c r="E119" s="1"/>
      <c r="F119" s="9"/>
    </row>
    <row r="120" spans="1:6" x14ac:dyDescent="0.25">
      <c r="A120" s="8" t="s">
        <v>16129</v>
      </c>
      <c r="B120" s="1" t="s">
        <v>8880</v>
      </c>
      <c r="C120" s="1" t="s">
        <v>4</v>
      </c>
      <c r="D120" s="1"/>
      <c r="E120" s="1"/>
      <c r="F120" s="9"/>
    </row>
    <row r="121" spans="1:6" x14ac:dyDescent="0.25">
      <c r="A121" s="8" t="s">
        <v>16130</v>
      </c>
      <c r="B121" s="1" t="s">
        <v>8882</v>
      </c>
      <c r="C121" s="1" t="s">
        <v>1</v>
      </c>
      <c r="D121" s="1"/>
      <c r="E121" s="1"/>
      <c r="F121" s="9"/>
    </row>
    <row r="122" spans="1:6" x14ac:dyDescent="0.25">
      <c r="A122" s="8" t="s">
        <v>16131</v>
      </c>
      <c r="B122" s="1" t="s">
        <v>8884</v>
      </c>
      <c r="C122" s="1" t="s">
        <v>1</v>
      </c>
      <c r="D122" s="1"/>
      <c r="E122" s="1"/>
      <c r="F122" s="9"/>
    </row>
    <row r="123" spans="1:6" x14ac:dyDescent="0.25">
      <c r="A123" s="8" t="s">
        <v>16132</v>
      </c>
      <c r="B123" s="1" t="s">
        <v>16133</v>
      </c>
      <c r="C123" s="1" t="s">
        <v>27</v>
      </c>
      <c r="D123" s="1"/>
      <c r="E123" s="1"/>
      <c r="F123" s="9"/>
    </row>
    <row r="124" spans="1:6" x14ac:dyDescent="0.25">
      <c r="A124" s="8" t="s">
        <v>16134</v>
      </c>
      <c r="B124" s="1" t="s">
        <v>8888</v>
      </c>
      <c r="C124" s="1" t="s">
        <v>7</v>
      </c>
      <c r="D124" s="1"/>
      <c r="E124" s="1"/>
      <c r="F124" s="9"/>
    </row>
    <row r="125" spans="1:6" x14ac:dyDescent="0.25">
      <c r="A125" s="8" t="s">
        <v>16135</v>
      </c>
      <c r="B125" s="1" t="s">
        <v>8890</v>
      </c>
      <c r="C125" s="1" t="s">
        <v>7</v>
      </c>
      <c r="D125" s="1"/>
      <c r="E125" s="1"/>
      <c r="F125" s="9"/>
    </row>
    <row r="126" spans="1:6" x14ac:dyDescent="0.25">
      <c r="A126" s="8" t="s">
        <v>16136</v>
      </c>
      <c r="B126" s="1" t="s">
        <v>8892</v>
      </c>
      <c r="C126" s="1" t="s">
        <v>7</v>
      </c>
      <c r="D126" s="1"/>
      <c r="E126" s="1"/>
      <c r="F126" s="9"/>
    </row>
    <row r="127" spans="1:6" x14ac:dyDescent="0.25">
      <c r="A127" s="8" t="s">
        <v>16137</v>
      </c>
      <c r="B127" s="1" t="s">
        <v>8896</v>
      </c>
      <c r="C127" s="1" t="s">
        <v>4</v>
      </c>
      <c r="D127" s="1"/>
      <c r="E127" s="1"/>
      <c r="F127" s="9"/>
    </row>
    <row r="128" spans="1:6" x14ac:dyDescent="0.25">
      <c r="A128" s="8" t="s">
        <v>16138</v>
      </c>
      <c r="B128" s="1" t="s">
        <v>8898</v>
      </c>
      <c r="C128" s="1" t="s">
        <v>4</v>
      </c>
      <c r="D128" s="1"/>
      <c r="E128" s="1"/>
      <c r="F128" s="9"/>
    </row>
    <row r="129" spans="1:6" x14ac:dyDescent="0.25">
      <c r="A129" s="8" t="s">
        <v>16139</v>
      </c>
      <c r="B129" s="1" t="s">
        <v>8900</v>
      </c>
      <c r="C129" s="1" t="s">
        <v>14</v>
      </c>
      <c r="D129" s="1"/>
      <c r="E129" s="1"/>
      <c r="F129" s="9"/>
    </row>
    <row r="130" spans="1:6" x14ac:dyDescent="0.25">
      <c r="A130" s="8" t="s">
        <v>16140</v>
      </c>
      <c r="B130" s="1" t="s">
        <v>8902</v>
      </c>
      <c r="C130" s="1" t="s">
        <v>1</v>
      </c>
      <c r="D130" s="1"/>
      <c r="E130" s="1"/>
      <c r="F130" s="9"/>
    </row>
    <row r="131" spans="1:6" x14ac:dyDescent="0.25">
      <c r="A131" s="8" t="s">
        <v>16141</v>
      </c>
      <c r="B131" s="1" t="s">
        <v>8904</v>
      </c>
      <c r="C131" s="1" t="s">
        <v>7</v>
      </c>
      <c r="D131" s="1"/>
      <c r="E131" s="1"/>
      <c r="F131" s="9"/>
    </row>
    <row r="132" spans="1:6" x14ac:dyDescent="0.25">
      <c r="A132" s="8" t="s">
        <v>16142</v>
      </c>
      <c r="B132" s="1" t="s">
        <v>8906</v>
      </c>
      <c r="C132" s="1" t="s">
        <v>14</v>
      </c>
      <c r="D132" s="1"/>
      <c r="E132" s="1"/>
      <c r="F132" s="9"/>
    </row>
    <row r="133" spans="1:6" x14ac:dyDescent="0.25">
      <c r="A133" s="8" t="s">
        <v>16143</v>
      </c>
      <c r="B133" s="1" t="s">
        <v>8908</v>
      </c>
      <c r="C133" s="1" t="s">
        <v>14</v>
      </c>
      <c r="D133" s="1"/>
      <c r="E133" s="1"/>
      <c r="F133" s="9"/>
    </row>
    <row r="134" spans="1:6" x14ac:dyDescent="0.25">
      <c r="A134" s="8" t="s">
        <v>16144</v>
      </c>
      <c r="B134" s="1" t="s">
        <v>8912</v>
      </c>
      <c r="C134" s="1" t="s">
        <v>7</v>
      </c>
      <c r="D134" s="1"/>
      <c r="E134" s="1"/>
      <c r="F134" s="9"/>
    </row>
    <row r="135" spans="1:6" x14ac:dyDescent="0.25">
      <c r="A135" s="8" t="s">
        <v>16145</v>
      </c>
      <c r="B135" s="1" t="s">
        <v>8914</v>
      </c>
      <c r="C135" s="1" t="s">
        <v>1</v>
      </c>
      <c r="D135" s="1"/>
      <c r="E135" s="1"/>
      <c r="F135" s="9"/>
    </row>
    <row r="136" spans="1:6" x14ac:dyDescent="0.25">
      <c r="A136" s="8" t="s">
        <v>16146</v>
      </c>
      <c r="B136" s="1" t="s">
        <v>8916</v>
      </c>
      <c r="C136" s="1" t="s">
        <v>7</v>
      </c>
      <c r="D136" s="1"/>
      <c r="E136" s="1"/>
      <c r="F136" s="9"/>
    </row>
    <row r="137" spans="1:6" x14ac:dyDescent="0.25">
      <c r="A137" s="8" t="s">
        <v>16147</v>
      </c>
      <c r="B137" s="1" t="s">
        <v>8918</v>
      </c>
      <c r="C137" s="1" t="s">
        <v>1</v>
      </c>
      <c r="D137" s="1"/>
      <c r="E137" s="1"/>
      <c r="F137" s="9"/>
    </row>
    <row r="138" spans="1:6" x14ac:dyDescent="0.25">
      <c r="A138" s="8" t="s">
        <v>16148</v>
      </c>
      <c r="B138" s="1" t="s">
        <v>16149</v>
      </c>
      <c r="C138" s="1" t="s">
        <v>7</v>
      </c>
      <c r="D138" s="1"/>
      <c r="E138" s="1"/>
      <c r="F138" s="9"/>
    </row>
    <row r="139" spans="1:6" x14ac:dyDescent="0.25">
      <c r="A139" s="8" t="s">
        <v>16150</v>
      </c>
      <c r="B139" s="1" t="s">
        <v>8922</v>
      </c>
      <c r="C139" s="1" t="s">
        <v>7</v>
      </c>
      <c r="D139" s="1"/>
      <c r="E139" s="1"/>
      <c r="F139" s="9"/>
    </row>
    <row r="140" spans="1:6" x14ac:dyDescent="0.25">
      <c r="A140" s="8" t="s">
        <v>16151</v>
      </c>
      <c r="B140" s="1" t="s">
        <v>8924</v>
      </c>
      <c r="C140" s="1" t="s">
        <v>27</v>
      </c>
      <c r="D140" s="1"/>
      <c r="E140" s="1"/>
      <c r="F140" s="9"/>
    </row>
    <row r="141" spans="1:6" x14ac:dyDescent="0.25">
      <c r="A141" s="8" t="s">
        <v>16152</v>
      </c>
      <c r="B141" s="1" t="s">
        <v>8926</v>
      </c>
      <c r="C141" s="1" t="s">
        <v>7</v>
      </c>
      <c r="D141" s="1"/>
      <c r="E141" s="1"/>
      <c r="F141" s="9"/>
    </row>
    <row r="142" spans="1:6" x14ac:dyDescent="0.25">
      <c r="A142" s="8" t="s">
        <v>16153</v>
      </c>
      <c r="B142" s="1" t="s">
        <v>8928</v>
      </c>
      <c r="C142" s="1" t="s">
        <v>14</v>
      </c>
      <c r="D142" s="1"/>
      <c r="E142" s="1"/>
      <c r="F142" s="9"/>
    </row>
    <row r="143" spans="1:6" x14ac:dyDescent="0.25">
      <c r="A143" s="8" t="s">
        <v>16154</v>
      </c>
      <c r="B143" s="1" t="s">
        <v>8930</v>
      </c>
      <c r="C143" s="1" t="s">
        <v>14</v>
      </c>
      <c r="D143" s="1"/>
      <c r="E143" s="1"/>
      <c r="F143" s="9"/>
    </row>
    <row r="144" spans="1:6" x14ac:dyDescent="0.25">
      <c r="A144" s="8" t="s">
        <v>16155</v>
      </c>
      <c r="B144" s="1" t="s">
        <v>8934</v>
      </c>
      <c r="C144" s="1" t="s">
        <v>7</v>
      </c>
      <c r="D144" s="1"/>
      <c r="E144" s="1"/>
      <c r="F144" s="9"/>
    </row>
    <row r="145" spans="1:6" x14ac:dyDescent="0.25">
      <c r="A145" s="8" t="s">
        <v>16156</v>
      </c>
      <c r="B145" s="1" t="s">
        <v>8940</v>
      </c>
      <c r="C145" s="1" t="s">
        <v>1</v>
      </c>
      <c r="D145" s="1"/>
      <c r="E145" s="1"/>
      <c r="F145" s="9"/>
    </row>
    <row r="146" spans="1:6" x14ac:dyDescent="0.25">
      <c r="A146" s="8" t="s">
        <v>16157</v>
      </c>
      <c r="B146" s="1" t="s">
        <v>8942</v>
      </c>
      <c r="C146" s="1" t="s">
        <v>4</v>
      </c>
      <c r="D146" s="1"/>
      <c r="E146" s="1"/>
      <c r="F146" s="9"/>
    </row>
    <row r="147" spans="1:6" x14ac:dyDescent="0.25">
      <c r="A147" s="8" t="s">
        <v>16158</v>
      </c>
      <c r="B147" s="1" t="s">
        <v>8948</v>
      </c>
      <c r="C147" s="1" t="s">
        <v>1</v>
      </c>
      <c r="D147" s="1"/>
      <c r="E147" s="1"/>
      <c r="F147" s="9"/>
    </row>
    <row r="148" spans="1:6" x14ac:dyDescent="0.25">
      <c r="A148" s="8" t="s">
        <v>16159</v>
      </c>
      <c r="B148" s="1" t="s">
        <v>8952</v>
      </c>
      <c r="C148" s="1" t="s">
        <v>7</v>
      </c>
      <c r="D148" s="1"/>
      <c r="E148" s="1"/>
      <c r="F148" s="9"/>
    </row>
    <row r="149" spans="1:6" x14ac:dyDescent="0.25">
      <c r="A149" s="8" t="s">
        <v>16160</v>
      </c>
      <c r="B149" s="1" t="s">
        <v>8954</v>
      </c>
      <c r="C149" s="1" t="s">
        <v>7</v>
      </c>
      <c r="D149" s="1"/>
      <c r="E149" s="1"/>
      <c r="F149" s="9"/>
    </row>
    <row r="150" spans="1:6" x14ac:dyDescent="0.25">
      <c r="A150" s="8" t="s">
        <v>16161</v>
      </c>
      <c r="B150" s="1" t="s">
        <v>8958</v>
      </c>
      <c r="C150" s="1" t="s">
        <v>4</v>
      </c>
      <c r="D150" s="1"/>
      <c r="E150" s="1"/>
      <c r="F150" s="9"/>
    </row>
    <row r="151" spans="1:6" x14ac:dyDescent="0.25">
      <c r="A151" s="8" t="s">
        <v>16162</v>
      </c>
      <c r="B151" s="1" t="s">
        <v>8962</v>
      </c>
      <c r="C151" s="1" t="s">
        <v>14</v>
      </c>
      <c r="D151" s="1"/>
      <c r="E151" s="1"/>
      <c r="F151" s="9"/>
    </row>
    <row r="152" spans="1:6" x14ac:dyDescent="0.25">
      <c r="A152" s="8" t="s">
        <v>16163</v>
      </c>
      <c r="B152" s="1" t="s">
        <v>8964</v>
      </c>
      <c r="C152" s="1" t="s">
        <v>14</v>
      </c>
      <c r="D152" s="1"/>
      <c r="E152" s="1"/>
      <c r="F152" s="9"/>
    </row>
    <row r="153" spans="1:6" x14ac:dyDescent="0.25">
      <c r="A153" s="8" t="s">
        <v>16164</v>
      </c>
      <c r="B153" s="1" t="s">
        <v>8983</v>
      </c>
      <c r="C153" s="1" t="s">
        <v>7</v>
      </c>
      <c r="D153" s="1"/>
      <c r="E153" s="1"/>
      <c r="F153" s="9"/>
    </row>
    <row r="154" spans="1:6" x14ac:dyDescent="0.25">
      <c r="A154" s="8" t="s">
        <v>16165</v>
      </c>
      <c r="B154" s="1" t="s">
        <v>8989</v>
      </c>
      <c r="C154" s="1" t="s">
        <v>7</v>
      </c>
      <c r="D154" s="1"/>
      <c r="E154" s="1"/>
      <c r="F154" s="9"/>
    </row>
    <row r="155" spans="1:6" x14ac:dyDescent="0.25">
      <c r="A155" s="8" t="s">
        <v>16166</v>
      </c>
      <c r="B155" s="1" t="s">
        <v>16167</v>
      </c>
      <c r="C155" s="1" t="s">
        <v>7</v>
      </c>
      <c r="D155" s="1"/>
      <c r="E155" s="1"/>
      <c r="F155" s="9"/>
    </row>
    <row r="156" spans="1:6" x14ac:dyDescent="0.25">
      <c r="A156" s="8" t="s">
        <v>16168</v>
      </c>
      <c r="B156" s="1" t="s">
        <v>8993</v>
      </c>
      <c r="C156" s="1" t="s">
        <v>7</v>
      </c>
      <c r="D156" s="1"/>
      <c r="E156" s="1"/>
      <c r="F156" s="9"/>
    </row>
    <row r="157" spans="1:6" x14ac:dyDescent="0.25">
      <c r="A157" s="8" t="s">
        <v>16169</v>
      </c>
      <c r="B157" s="1" t="s">
        <v>9001</v>
      </c>
      <c r="C157" s="1" t="s">
        <v>7</v>
      </c>
      <c r="D157" s="1"/>
      <c r="E157" s="1"/>
      <c r="F157" s="9"/>
    </row>
    <row r="158" spans="1:6" x14ac:dyDescent="0.25">
      <c r="A158" s="8" t="s">
        <v>16170</v>
      </c>
      <c r="B158" s="1" t="s">
        <v>9003</v>
      </c>
      <c r="C158" s="1" t="s">
        <v>7</v>
      </c>
      <c r="D158" s="1"/>
      <c r="E158" s="1"/>
      <c r="F158" s="9"/>
    </row>
    <row r="159" spans="1:6" x14ac:dyDescent="0.25">
      <c r="A159" s="8" t="s">
        <v>16171</v>
      </c>
      <c r="B159" s="1" t="s">
        <v>9005</v>
      </c>
      <c r="C159" s="1" t="s">
        <v>7</v>
      </c>
      <c r="D159" s="1"/>
      <c r="E159" s="1"/>
      <c r="F159" s="9"/>
    </row>
    <row r="160" spans="1:6" x14ac:dyDescent="0.25">
      <c r="A160" s="8" t="s">
        <v>16172</v>
      </c>
      <c r="B160" s="1" t="s">
        <v>9009</v>
      </c>
      <c r="C160" s="1" t="s">
        <v>4</v>
      </c>
      <c r="D160" s="1"/>
      <c r="E160" s="1"/>
      <c r="F160" s="9"/>
    </row>
    <row r="161" spans="1:6" x14ac:dyDescent="0.25">
      <c r="A161" s="8" t="s">
        <v>16173</v>
      </c>
      <c r="B161" s="1" t="s">
        <v>9011</v>
      </c>
      <c r="C161" s="1" t="s">
        <v>14</v>
      </c>
      <c r="D161" s="1"/>
      <c r="E161" s="1"/>
      <c r="F161" s="9"/>
    </row>
    <row r="162" spans="1:6" x14ac:dyDescent="0.25">
      <c r="A162" s="8" t="s">
        <v>16174</v>
      </c>
      <c r="B162" s="1" t="s">
        <v>9013</v>
      </c>
      <c r="C162" s="1" t="s">
        <v>7</v>
      </c>
      <c r="D162" s="1"/>
      <c r="E162" s="1"/>
      <c r="F162" s="9"/>
    </row>
    <row r="163" spans="1:6" x14ac:dyDescent="0.25">
      <c r="A163" s="8" t="s">
        <v>16175</v>
      </c>
      <c r="B163" s="1" t="s">
        <v>9015</v>
      </c>
      <c r="C163" s="1" t="s">
        <v>7</v>
      </c>
      <c r="D163" s="1"/>
      <c r="E163" s="1"/>
      <c r="F163" s="9"/>
    </row>
    <row r="164" spans="1:6" x14ac:dyDescent="0.25">
      <c r="A164" s="8" t="s">
        <v>16176</v>
      </c>
      <c r="B164" s="1" t="s">
        <v>9017</v>
      </c>
      <c r="C164" s="1" t="s">
        <v>27</v>
      </c>
      <c r="D164" s="1"/>
      <c r="E164" s="1"/>
      <c r="F164" s="9"/>
    </row>
    <row r="165" spans="1:6" x14ac:dyDescent="0.25">
      <c r="A165" s="8" t="s">
        <v>16177</v>
      </c>
      <c r="B165" s="1" t="s">
        <v>9019</v>
      </c>
      <c r="C165" s="1" t="s">
        <v>7</v>
      </c>
      <c r="D165" s="1"/>
      <c r="E165" s="1"/>
      <c r="F165" s="9"/>
    </row>
    <row r="166" spans="1:6" x14ac:dyDescent="0.25">
      <c r="A166" s="8" t="s">
        <v>16178</v>
      </c>
      <c r="B166" s="1" t="s">
        <v>9021</v>
      </c>
      <c r="C166" s="1" t="s">
        <v>27</v>
      </c>
      <c r="D166" s="1"/>
      <c r="E166" s="1"/>
      <c r="F166" s="9"/>
    </row>
    <row r="167" spans="1:6" x14ac:dyDescent="0.25">
      <c r="A167" s="8" t="s">
        <v>16179</v>
      </c>
      <c r="B167" s="1" t="s">
        <v>9023</v>
      </c>
      <c r="C167" s="1" t="s">
        <v>4</v>
      </c>
      <c r="D167" s="1"/>
      <c r="E167" s="1"/>
      <c r="F167" s="9"/>
    </row>
    <row r="168" spans="1:6" x14ac:dyDescent="0.25">
      <c r="A168" s="8" t="s">
        <v>16180</v>
      </c>
      <c r="B168" s="1" t="s">
        <v>9025</v>
      </c>
      <c r="C168" s="1" t="s">
        <v>7</v>
      </c>
      <c r="D168" s="1"/>
      <c r="E168" s="1"/>
      <c r="F168" s="9"/>
    </row>
    <row r="169" spans="1:6" x14ac:dyDescent="0.25">
      <c r="A169" s="8" t="s">
        <v>16181</v>
      </c>
      <c r="B169" s="1" t="s">
        <v>16182</v>
      </c>
      <c r="C169" s="1" t="s">
        <v>7</v>
      </c>
      <c r="D169" s="1"/>
      <c r="E169" s="1"/>
      <c r="F169" s="9"/>
    </row>
    <row r="170" spans="1:6" x14ac:dyDescent="0.25">
      <c r="A170" s="8" t="s">
        <v>16183</v>
      </c>
      <c r="B170" s="1" t="s">
        <v>9029</v>
      </c>
      <c r="C170" s="1" t="s">
        <v>27</v>
      </c>
      <c r="D170" s="1"/>
      <c r="E170" s="1"/>
      <c r="F170" s="9"/>
    </row>
    <row r="171" spans="1:6" x14ac:dyDescent="0.25">
      <c r="A171" s="8" t="s">
        <v>16184</v>
      </c>
      <c r="B171" s="1" t="s">
        <v>9031</v>
      </c>
      <c r="C171" s="1" t="s">
        <v>7</v>
      </c>
      <c r="D171" s="1"/>
      <c r="E171" s="1"/>
      <c r="F171" s="9"/>
    </row>
    <row r="172" spans="1:6" x14ac:dyDescent="0.25">
      <c r="A172" s="8" t="s">
        <v>16185</v>
      </c>
      <c r="B172" s="1" t="s">
        <v>9033</v>
      </c>
      <c r="C172" s="1" t="s">
        <v>1</v>
      </c>
      <c r="D172" s="1"/>
      <c r="E172" s="1"/>
      <c r="F172" s="9"/>
    </row>
    <row r="173" spans="1:6" x14ac:dyDescent="0.25">
      <c r="A173" s="8" t="s">
        <v>16186</v>
      </c>
      <c r="B173" s="1" t="s">
        <v>9035</v>
      </c>
      <c r="C173" s="1" t="s">
        <v>7</v>
      </c>
      <c r="D173" s="1"/>
      <c r="E173" s="1"/>
      <c r="F173" s="9"/>
    </row>
    <row r="174" spans="1:6" x14ac:dyDescent="0.25">
      <c r="A174" s="8" t="s">
        <v>16187</v>
      </c>
      <c r="B174" s="1" t="s">
        <v>9037</v>
      </c>
      <c r="C174" s="1" t="s">
        <v>7</v>
      </c>
      <c r="D174" s="1"/>
      <c r="E174" s="1"/>
      <c r="F174" s="9"/>
    </row>
    <row r="175" spans="1:6" x14ac:dyDescent="0.25">
      <c r="A175" s="8" t="s">
        <v>16188</v>
      </c>
      <c r="B175" s="1" t="s">
        <v>9039</v>
      </c>
      <c r="C175" s="1" t="s">
        <v>27</v>
      </c>
      <c r="D175" s="1"/>
      <c r="E175" s="1"/>
      <c r="F175" s="9"/>
    </row>
    <row r="176" spans="1:6" x14ac:dyDescent="0.25">
      <c r="A176" s="8" t="s">
        <v>16189</v>
      </c>
      <c r="B176" s="1" t="s">
        <v>9041</v>
      </c>
      <c r="C176" s="1" t="s">
        <v>27</v>
      </c>
      <c r="D176" s="1"/>
      <c r="E176" s="1"/>
      <c r="F176" s="9"/>
    </row>
    <row r="177" spans="1:6" x14ac:dyDescent="0.25">
      <c r="A177" s="8" t="s">
        <v>16190</v>
      </c>
      <c r="B177" s="1" t="s">
        <v>9043</v>
      </c>
      <c r="C177" s="1" t="s">
        <v>27</v>
      </c>
      <c r="D177" s="1"/>
      <c r="E177" s="1"/>
      <c r="F177" s="9"/>
    </row>
    <row r="178" spans="1:6" x14ac:dyDescent="0.25">
      <c r="A178" s="8" t="s">
        <v>16191</v>
      </c>
      <c r="B178" s="1" t="s">
        <v>9045</v>
      </c>
      <c r="C178" s="1" t="s">
        <v>7</v>
      </c>
      <c r="D178" s="1"/>
      <c r="E178" s="1"/>
      <c r="F178" s="9"/>
    </row>
    <row r="179" spans="1:6" x14ac:dyDescent="0.25">
      <c r="A179" s="8" t="s">
        <v>16192</v>
      </c>
      <c r="B179" s="1" t="s">
        <v>9047</v>
      </c>
      <c r="C179" s="1" t="s">
        <v>7</v>
      </c>
      <c r="D179" s="1"/>
      <c r="E179" s="1"/>
      <c r="F179" s="9"/>
    </row>
    <row r="180" spans="1:6" x14ac:dyDescent="0.25">
      <c r="A180" s="8" t="s">
        <v>16193</v>
      </c>
      <c r="B180" s="1" t="s">
        <v>9049</v>
      </c>
      <c r="C180" s="1" t="s">
        <v>14</v>
      </c>
      <c r="D180" s="1"/>
      <c r="E180" s="1"/>
      <c r="F180" s="9"/>
    </row>
    <row r="181" spans="1:6" x14ac:dyDescent="0.25">
      <c r="A181" s="8" t="s">
        <v>16194</v>
      </c>
      <c r="B181" s="1" t="s">
        <v>9051</v>
      </c>
      <c r="C181" s="1" t="s">
        <v>7</v>
      </c>
      <c r="D181" s="1"/>
      <c r="E181" s="1"/>
      <c r="F181" s="9"/>
    </row>
    <row r="182" spans="1:6" x14ac:dyDescent="0.25">
      <c r="A182" s="8" t="s">
        <v>16195</v>
      </c>
      <c r="B182" s="1" t="s">
        <v>9053</v>
      </c>
      <c r="C182" s="1" t="s">
        <v>4</v>
      </c>
      <c r="D182" s="1"/>
      <c r="E182" s="1"/>
      <c r="F182" s="9"/>
    </row>
    <row r="183" spans="1:6" x14ac:dyDescent="0.25">
      <c r="A183" s="8" t="s">
        <v>16196</v>
      </c>
      <c r="B183" s="1" t="s">
        <v>9055</v>
      </c>
      <c r="C183" s="1" t="s">
        <v>7</v>
      </c>
      <c r="D183" s="1"/>
      <c r="E183" s="1"/>
      <c r="F183" s="9"/>
    </row>
    <row r="184" spans="1:6" x14ac:dyDescent="0.25">
      <c r="A184" s="8" t="s">
        <v>16197</v>
      </c>
      <c r="B184" s="1" t="s">
        <v>9059</v>
      </c>
      <c r="C184" s="1" t="s">
        <v>14</v>
      </c>
      <c r="D184" s="1"/>
      <c r="E184" s="1"/>
      <c r="F184" s="9"/>
    </row>
    <row r="185" spans="1:6" x14ac:dyDescent="0.25">
      <c r="A185" s="8" t="s">
        <v>16198</v>
      </c>
      <c r="B185" s="1" t="s">
        <v>9061</v>
      </c>
      <c r="C185" s="1" t="s">
        <v>27</v>
      </c>
      <c r="D185" s="1"/>
      <c r="E185" s="1"/>
      <c r="F185" s="9"/>
    </row>
    <row r="186" spans="1:6" x14ac:dyDescent="0.25">
      <c r="A186" s="8" t="s">
        <v>16199</v>
      </c>
      <c r="B186" s="1" t="s">
        <v>9067</v>
      </c>
      <c r="C186" s="1" t="s">
        <v>1</v>
      </c>
      <c r="D186" s="1"/>
      <c r="E186" s="1"/>
      <c r="F186" s="9"/>
    </row>
    <row r="187" spans="1:6" x14ac:dyDescent="0.25">
      <c r="A187" s="8" t="s">
        <v>16200</v>
      </c>
      <c r="B187" s="1" t="s">
        <v>9071</v>
      </c>
      <c r="C187" s="1" t="s">
        <v>1</v>
      </c>
      <c r="D187" s="1"/>
      <c r="E187" s="1"/>
      <c r="F187" s="9"/>
    </row>
    <row r="188" spans="1:6" x14ac:dyDescent="0.25">
      <c r="A188" s="8" t="s">
        <v>16201</v>
      </c>
      <c r="B188" s="1" t="s">
        <v>9077</v>
      </c>
      <c r="C188" s="1" t="s">
        <v>14</v>
      </c>
      <c r="D188" s="1"/>
      <c r="E188" s="1"/>
      <c r="F188" s="9"/>
    </row>
    <row r="189" spans="1:6" x14ac:dyDescent="0.25">
      <c r="A189" s="8" t="s">
        <v>16202</v>
      </c>
      <c r="B189" s="1" t="s">
        <v>9079</v>
      </c>
      <c r="C189" s="1" t="s">
        <v>7</v>
      </c>
      <c r="D189" s="1"/>
      <c r="E189" s="1"/>
      <c r="F189" s="9"/>
    </row>
    <row r="190" spans="1:6" x14ac:dyDescent="0.25">
      <c r="A190" s="8" t="s">
        <v>16203</v>
      </c>
      <c r="B190" s="1" t="s">
        <v>9085</v>
      </c>
      <c r="C190" s="1" t="s">
        <v>14</v>
      </c>
      <c r="D190" s="1"/>
      <c r="E190" s="1"/>
      <c r="F190" s="9"/>
    </row>
    <row r="191" spans="1:6" x14ac:dyDescent="0.25">
      <c r="A191" s="8" t="s">
        <v>16204</v>
      </c>
      <c r="B191" s="1" t="s">
        <v>9091</v>
      </c>
      <c r="C191" s="1" t="s">
        <v>4</v>
      </c>
      <c r="D191" s="1"/>
      <c r="E191" s="1"/>
      <c r="F191" s="9"/>
    </row>
    <row r="192" spans="1:6" x14ac:dyDescent="0.25">
      <c r="A192" s="8" t="s">
        <v>16205</v>
      </c>
      <c r="B192" s="1" t="s">
        <v>16206</v>
      </c>
      <c r="C192" s="1" t="s">
        <v>4</v>
      </c>
      <c r="D192" s="1"/>
      <c r="E192" s="1"/>
      <c r="F192" s="9"/>
    </row>
    <row r="193" spans="1:6" x14ac:dyDescent="0.25">
      <c r="A193" s="8" t="s">
        <v>16207</v>
      </c>
      <c r="B193" s="1" t="s">
        <v>9103</v>
      </c>
      <c r="C193" s="1" t="s">
        <v>27</v>
      </c>
      <c r="D193" s="1"/>
      <c r="E193" s="1"/>
      <c r="F193" s="9"/>
    </row>
    <row r="194" spans="1:6" x14ac:dyDescent="0.25">
      <c r="A194" s="8" t="s">
        <v>16208</v>
      </c>
      <c r="B194" s="1" t="s">
        <v>9105</v>
      </c>
      <c r="C194" s="1" t="s">
        <v>7</v>
      </c>
      <c r="D194" s="1"/>
      <c r="E194" s="1"/>
      <c r="F194" s="9"/>
    </row>
    <row r="195" spans="1:6" x14ac:dyDescent="0.25">
      <c r="A195" s="8" t="s">
        <v>16209</v>
      </c>
      <c r="B195" s="1" t="s">
        <v>9107</v>
      </c>
      <c r="C195" s="1" t="s">
        <v>14</v>
      </c>
      <c r="D195" s="1"/>
      <c r="E195" s="1"/>
      <c r="F195" s="9"/>
    </row>
    <row r="196" spans="1:6" x14ac:dyDescent="0.25">
      <c r="A196" s="8" t="s">
        <v>16210</v>
      </c>
      <c r="B196" s="1" t="s">
        <v>9109</v>
      </c>
      <c r="C196" s="1" t="s">
        <v>27</v>
      </c>
      <c r="D196" s="1"/>
      <c r="E196" s="1"/>
      <c r="F196" s="9"/>
    </row>
    <row r="197" spans="1:6" x14ac:dyDescent="0.25">
      <c r="A197" s="8" t="s">
        <v>16211</v>
      </c>
      <c r="B197" s="1" t="s">
        <v>9111</v>
      </c>
      <c r="C197" s="1" t="s">
        <v>1</v>
      </c>
      <c r="D197" s="1"/>
      <c r="E197" s="1"/>
      <c r="F197" s="9"/>
    </row>
    <row r="198" spans="1:6" x14ac:dyDescent="0.25">
      <c r="A198" s="8" t="s">
        <v>16212</v>
      </c>
      <c r="B198" s="1" t="s">
        <v>16213</v>
      </c>
      <c r="C198" s="1" t="s">
        <v>7</v>
      </c>
      <c r="D198" s="1"/>
      <c r="E198" s="1"/>
      <c r="F198" s="9"/>
    </row>
    <row r="199" spans="1:6" x14ac:dyDescent="0.25">
      <c r="A199" s="8" t="s">
        <v>16214</v>
      </c>
      <c r="B199" s="1" t="s">
        <v>9127</v>
      </c>
      <c r="C199" s="1" t="s">
        <v>7</v>
      </c>
      <c r="D199" s="1"/>
      <c r="E199" s="1"/>
      <c r="F199" s="9"/>
    </row>
    <row r="200" spans="1:6" x14ac:dyDescent="0.25">
      <c r="A200" s="8" t="s">
        <v>16215</v>
      </c>
      <c r="B200" s="1" t="s">
        <v>9129</v>
      </c>
      <c r="C200" s="1" t="s">
        <v>7</v>
      </c>
      <c r="D200" s="1"/>
      <c r="E200" s="1"/>
      <c r="F200" s="9"/>
    </row>
    <row r="201" spans="1:6" x14ac:dyDescent="0.25">
      <c r="A201" s="8" t="s">
        <v>16216</v>
      </c>
      <c r="B201" s="1" t="s">
        <v>9131</v>
      </c>
      <c r="C201" s="1" t="s">
        <v>14</v>
      </c>
      <c r="D201" s="1"/>
      <c r="E201" s="1"/>
      <c r="F201" s="9"/>
    </row>
    <row r="202" spans="1:6" x14ac:dyDescent="0.25">
      <c r="A202" s="8" t="s">
        <v>16217</v>
      </c>
      <c r="B202" s="1" t="s">
        <v>9135</v>
      </c>
      <c r="C202" s="1" t="s">
        <v>4</v>
      </c>
      <c r="D202" s="1"/>
      <c r="E202" s="1"/>
      <c r="F202" s="9"/>
    </row>
    <row r="203" spans="1:6" x14ac:dyDescent="0.25">
      <c r="A203" s="8" t="s">
        <v>16218</v>
      </c>
      <c r="B203" s="1" t="s">
        <v>16219</v>
      </c>
      <c r="C203" s="1" t="s">
        <v>7</v>
      </c>
      <c r="D203" s="1"/>
      <c r="E203" s="1"/>
      <c r="F203" s="9"/>
    </row>
    <row r="204" spans="1:6" x14ac:dyDescent="0.25">
      <c r="A204" s="8" t="s">
        <v>16220</v>
      </c>
      <c r="B204" s="1" t="s">
        <v>9139</v>
      </c>
      <c r="C204" s="1" t="s">
        <v>7</v>
      </c>
      <c r="D204" s="1"/>
      <c r="E204" s="1"/>
      <c r="F204" s="9"/>
    </row>
    <row r="205" spans="1:6" x14ac:dyDescent="0.25">
      <c r="A205" s="8" t="s">
        <v>16221</v>
      </c>
      <c r="B205" s="1" t="s">
        <v>9141</v>
      </c>
      <c r="C205" s="1" t="s">
        <v>4</v>
      </c>
      <c r="D205" s="1"/>
      <c r="E205" s="1"/>
      <c r="F205" s="9"/>
    </row>
    <row r="206" spans="1:6" x14ac:dyDescent="0.25">
      <c r="A206" s="8" t="s">
        <v>16222</v>
      </c>
      <c r="B206" s="1" t="s">
        <v>9143</v>
      </c>
      <c r="C206" s="1" t="s">
        <v>4</v>
      </c>
      <c r="D206" s="1"/>
      <c r="E206" s="1"/>
      <c r="F206" s="9"/>
    </row>
    <row r="207" spans="1:6" x14ac:dyDescent="0.25">
      <c r="A207" s="8" t="s">
        <v>16223</v>
      </c>
      <c r="B207" s="1" t="s">
        <v>16224</v>
      </c>
      <c r="C207" s="1" t="s">
        <v>1</v>
      </c>
      <c r="D207" s="1"/>
      <c r="E207" s="1"/>
      <c r="F207" s="9"/>
    </row>
    <row r="208" spans="1:6" x14ac:dyDescent="0.25">
      <c r="A208" s="8" t="s">
        <v>16225</v>
      </c>
      <c r="B208" s="1" t="s">
        <v>16226</v>
      </c>
      <c r="C208" s="1" t="s">
        <v>4</v>
      </c>
      <c r="D208" s="1"/>
      <c r="E208" s="1"/>
      <c r="F208" s="9"/>
    </row>
    <row r="209" spans="1:6" x14ac:dyDescent="0.25">
      <c r="A209" s="8" t="s">
        <v>16227</v>
      </c>
      <c r="B209" s="1" t="s">
        <v>9161</v>
      </c>
      <c r="C209" s="1" t="s">
        <v>4</v>
      </c>
      <c r="D209" s="1"/>
      <c r="E209" s="1"/>
      <c r="F209" s="9"/>
    </row>
    <row r="210" spans="1:6" x14ac:dyDescent="0.25">
      <c r="A210" s="8" t="s">
        <v>16228</v>
      </c>
      <c r="B210" s="1" t="s">
        <v>9163</v>
      </c>
      <c r="C210" s="1" t="s">
        <v>1</v>
      </c>
      <c r="D210" s="1"/>
      <c r="E210" s="1"/>
      <c r="F210" s="9"/>
    </row>
    <row r="211" spans="1:6" x14ac:dyDescent="0.25">
      <c r="A211" s="8" t="s">
        <v>16229</v>
      </c>
      <c r="B211" s="1" t="s">
        <v>9165</v>
      </c>
      <c r="C211" s="1" t="s">
        <v>1</v>
      </c>
      <c r="D211" s="1"/>
      <c r="E211" s="1"/>
      <c r="F211" s="9"/>
    </row>
    <row r="212" spans="1:6" x14ac:dyDescent="0.25">
      <c r="A212" s="8" t="s">
        <v>16230</v>
      </c>
      <c r="B212" s="1" t="s">
        <v>9167</v>
      </c>
      <c r="C212" s="1" t="s">
        <v>14</v>
      </c>
      <c r="D212" s="1"/>
      <c r="E212" s="1"/>
      <c r="F212" s="9"/>
    </row>
    <row r="213" spans="1:6" x14ac:dyDescent="0.25">
      <c r="A213" s="8" t="s">
        <v>16231</v>
      </c>
      <c r="B213" s="1" t="s">
        <v>9169</v>
      </c>
      <c r="C213" s="1" t="s">
        <v>7</v>
      </c>
      <c r="D213" s="1"/>
      <c r="E213" s="1"/>
      <c r="F213" s="9"/>
    </row>
    <row r="214" spans="1:6" x14ac:dyDescent="0.25">
      <c r="A214" s="8" t="s">
        <v>16232</v>
      </c>
      <c r="B214" s="1" t="s">
        <v>9171</v>
      </c>
      <c r="C214" s="1" t="s">
        <v>7</v>
      </c>
      <c r="D214" s="1"/>
      <c r="E214" s="1"/>
      <c r="F214" s="9"/>
    </row>
    <row r="215" spans="1:6" x14ac:dyDescent="0.25">
      <c r="A215" s="8" t="s">
        <v>16233</v>
      </c>
      <c r="B215" s="1" t="s">
        <v>9173</v>
      </c>
      <c r="C215" s="1" t="s">
        <v>7</v>
      </c>
      <c r="D215" s="1"/>
      <c r="E215" s="1"/>
      <c r="F215" s="9"/>
    </row>
    <row r="216" spans="1:6" x14ac:dyDescent="0.25">
      <c r="A216" s="8" t="s">
        <v>16234</v>
      </c>
      <c r="B216" s="1" t="s">
        <v>9175</v>
      </c>
      <c r="C216" s="1" t="s">
        <v>7</v>
      </c>
      <c r="D216" s="1"/>
      <c r="E216" s="1"/>
      <c r="F216" s="9"/>
    </row>
    <row r="217" spans="1:6" x14ac:dyDescent="0.25">
      <c r="A217" s="8" t="s">
        <v>16235</v>
      </c>
      <c r="B217" s="1" t="s">
        <v>9184</v>
      </c>
      <c r="C217" s="1" t="s">
        <v>14</v>
      </c>
      <c r="D217" s="1"/>
      <c r="E217" s="1"/>
      <c r="F217" s="9"/>
    </row>
    <row r="218" spans="1:6" x14ac:dyDescent="0.25">
      <c r="A218" s="8" t="s">
        <v>16236</v>
      </c>
      <c r="B218" s="1" t="s">
        <v>9190</v>
      </c>
      <c r="C218" s="1" t="s">
        <v>7</v>
      </c>
      <c r="D218" s="1"/>
      <c r="E218" s="1"/>
      <c r="F218" s="9"/>
    </row>
    <row r="219" spans="1:6" x14ac:dyDescent="0.25">
      <c r="A219" s="8" t="s">
        <v>16237</v>
      </c>
      <c r="B219" s="1" t="s">
        <v>9192</v>
      </c>
      <c r="C219" s="1" t="s">
        <v>7</v>
      </c>
      <c r="D219" s="1"/>
      <c r="E219" s="1"/>
      <c r="F219" s="9"/>
    </row>
    <row r="220" spans="1:6" x14ac:dyDescent="0.25">
      <c r="A220" s="8" t="s">
        <v>16238</v>
      </c>
      <c r="B220" s="1" t="s">
        <v>9194</v>
      </c>
      <c r="C220" s="1" t="s">
        <v>7</v>
      </c>
      <c r="D220" s="1"/>
      <c r="E220" s="1"/>
      <c r="F220" s="9"/>
    </row>
    <row r="221" spans="1:6" x14ac:dyDescent="0.25">
      <c r="A221" s="8" t="s">
        <v>16239</v>
      </c>
      <c r="B221" s="1" t="s">
        <v>9196</v>
      </c>
      <c r="C221" s="1" t="s">
        <v>7</v>
      </c>
      <c r="D221" s="1"/>
      <c r="E221" s="1"/>
      <c r="F221" s="9"/>
    </row>
    <row r="222" spans="1:6" x14ac:dyDescent="0.25">
      <c r="A222" s="8" t="s">
        <v>16240</v>
      </c>
      <c r="B222" s="1" t="s">
        <v>9198</v>
      </c>
      <c r="C222" s="1" t="s">
        <v>7</v>
      </c>
      <c r="D222" s="1"/>
      <c r="E222" s="1"/>
      <c r="F222" s="9"/>
    </row>
    <row r="223" spans="1:6" x14ac:dyDescent="0.25">
      <c r="A223" s="8" t="s">
        <v>16241</v>
      </c>
      <c r="B223" s="1" t="s">
        <v>9200</v>
      </c>
      <c r="C223" s="1" t="s">
        <v>7</v>
      </c>
      <c r="D223" s="1"/>
      <c r="E223" s="1"/>
      <c r="F223" s="9"/>
    </row>
    <row r="224" spans="1:6" x14ac:dyDescent="0.25">
      <c r="A224" s="8" t="s">
        <v>16242</v>
      </c>
      <c r="B224" s="1" t="s">
        <v>9202</v>
      </c>
      <c r="C224" s="1" t="s">
        <v>7</v>
      </c>
      <c r="D224" s="1"/>
      <c r="E224" s="1"/>
      <c r="F224" s="9"/>
    </row>
    <row r="225" spans="1:6" x14ac:dyDescent="0.25">
      <c r="A225" s="8" t="s">
        <v>16243</v>
      </c>
      <c r="B225" s="1" t="s">
        <v>9204</v>
      </c>
      <c r="C225" s="1" t="s">
        <v>7</v>
      </c>
      <c r="D225" s="1"/>
      <c r="E225" s="1"/>
      <c r="F225" s="9"/>
    </row>
    <row r="226" spans="1:6" x14ac:dyDescent="0.25">
      <c r="A226" s="8" t="s">
        <v>16244</v>
      </c>
      <c r="B226" s="1" t="s">
        <v>9206</v>
      </c>
      <c r="C226" s="1" t="s">
        <v>7</v>
      </c>
      <c r="D226" s="1"/>
      <c r="E226" s="1"/>
      <c r="F226" s="9"/>
    </row>
    <row r="227" spans="1:6" x14ac:dyDescent="0.25">
      <c r="A227" s="8" t="s">
        <v>16245</v>
      </c>
      <c r="B227" s="1" t="s">
        <v>9212</v>
      </c>
      <c r="C227" s="1" t="s">
        <v>7</v>
      </c>
      <c r="D227" s="1"/>
      <c r="E227" s="1"/>
      <c r="F227" s="9"/>
    </row>
    <row r="228" spans="1:6" x14ac:dyDescent="0.25">
      <c r="A228" s="8" t="s">
        <v>16246</v>
      </c>
      <c r="B228" s="1" t="s">
        <v>9214</v>
      </c>
      <c r="C228" s="1" t="s">
        <v>7</v>
      </c>
      <c r="D228" s="1"/>
      <c r="E228" s="1"/>
      <c r="F228" s="9"/>
    </row>
    <row r="229" spans="1:6" x14ac:dyDescent="0.25">
      <c r="A229" s="8" t="s">
        <v>16247</v>
      </c>
      <c r="B229" s="1" t="s">
        <v>9216</v>
      </c>
      <c r="C229" s="1" t="s">
        <v>14</v>
      </c>
      <c r="D229" s="1"/>
      <c r="E229" s="1"/>
      <c r="F229" s="9"/>
    </row>
    <row r="230" spans="1:6" x14ac:dyDescent="0.25">
      <c r="A230" s="8" t="s">
        <v>16248</v>
      </c>
      <c r="B230" s="1" t="s">
        <v>9218</v>
      </c>
      <c r="C230" s="1" t="s">
        <v>7</v>
      </c>
      <c r="D230" s="1"/>
      <c r="E230" s="1"/>
      <c r="F230" s="9"/>
    </row>
    <row r="231" spans="1:6" x14ac:dyDescent="0.25">
      <c r="A231" s="8" t="s">
        <v>16249</v>
      </c>
      <c r="B231" s="1" t="s">
        <v>9220</v>
      </c>
      <c r="C231" s="1" t="s">
        <v>7</v>
      </c>
      <c r="D231" s="1"/>
      <c r="E231" s="1"/>
      <c r="F231" s="9"/>
    </row>
    <row r="232" spans="1:6" x14ac:dyDescent="0.25">
      <c r="A232" s="8" t="s">
        <v>16250</v>
      </c>
      <c r="B232" s="1" t="s">
        <v>9222</v>
      </c>
      <c r="C232" s="1" t="s">
        <v>7</v>
      </c>
      <c r="D232" s="1"/>
      <c r="E232" s="1"/>
      <c r="F232" s="9"/>
    </row>
    <row r="233" spans="1:6" x14ac:dyDescent="0.25">
      <c r="A233" s="8" t="s">
        <v>16251</v>
      </c>
      <c r="B233" s="1" t="s">
        <v>9224</v>
      </c>
      <c r="C233" s="1" t="s">
        <v>7</v>
      </c>
      <c r="D233" s="1"/>
      <c r="E233" s="1"/>
      <c r="F233" s="9"/>
    </row>
    <row r="234" spans="1:6" x14ac:dyDescent="0.25">
      <c r="A234" s="8" t="s">
        <v>16252</v>
      </c>
      <c r="B234" s="1" t="s">
        <v>9226</v>
      </c>
      <c r="C234" s="1" t="s">
        <v>7</v>
      </c>
      <c r="D234" s="1"/>
      <c r="E234" s="1"/>
      <c r="F234" s="9"/>
    </row>
    <row r="235" spans="1:6" x14ac:dyDescent="0.25">
      <c r="A235" s="8" t="s">
        <v>16253</v>
      </c>
      <c r="B235" s="1" t="s">
        <v>9228</v>
      </c>
      <c r="C235" s="1" t="s">
        <v>4</v>
      </c>
      <c r="D235" s="1"/>
      <c r="E235" s="1"/>
      <c r="F235" s="9"/>
    </row>
    <row r="236" spans="1:6" x14ac:dyDescent="0.25">
      <c r="A236" s="8" t="s">
        <v>16254</v>
      </c>
      <c r="B236" s="1" t="s">
        <v>9230</v>
      </c>
      <c r="C236" s="1" t="s">
        <v>27</v>
      </c>
      <c r="D236" s="1"/>
      <c r="E236" s="1"/>
      <c r="F236" s="9"/>
    </row>
    <row r="237" spans="1:6" x14ac:dyDescent="0.25">
      <c r="A237" s="8" t="s">
        <v>16255</v>
      </c>
      <c r="B237" s="1" t="s">
        <v>9232</v>
      </c>
      <c r="C237" s="1" t="s">
        <v>7</v>
      </c>
      <c r="D237" s="1"/>
      <c r="E237" s="1"/>
      <c r="F237" s="9"/>
    </row>
    <row r="238" spans="1:6" x14ac:dyDescent="0.25">
      <c r="A238" s="8" t="s">
        <v>16256</v>
      </c>
      <c r="B238" s="1" t="s">
        <v>9234</v>
      </c>
      <c r="C238" s="1" t="s">
        <v>7</v>
      </c>
      <c r="D238" s="1"/>
      <c r="E238" s="1"/>
      <c r="F238" s="9"/>
    </row>
    <row r="239" spans="1:6" x14ac:dyDescent="0.25">
      <c r="A239" s="8" t="s">
        <v>16257</v>
      </c>
      <c r="B239" s="1" t="s">
        <v>9236</v>
      </c>
      <c r="C239" s="1" t="s">
        <v>7</v>
      </c>
      <c r="D239" s="1"/>
      <c r="E239" s="1"/>
      <c r="F239" s="9"/>
    </row>
    <row r="240" spans="1:6" x14ac:dyDescent="0.25">
      <c r="A240" s="8" t="s">
        <v>16258</v>
      </c>
      <c r="B240" s="1" t="s">
        <v>9238</v>
      </c>
      <c r="C240" s="1" t="s">
        <v>7</v>
      </c>
      <c r="D240" s="1"/>
      <c r="E240" s="1"/>
      <c r="F240" s="9"/>
    </row>
    <row r="241" spans="1:6" x14ac:dyDescent="0.25">
      <c r="A241" s="8" t="s">
        <v>16259</v>
      </c>
      <c r="B241" s="1" t="s">
        <v>9240</v>
      </c>
      <c r="C241" s="1" t="s">
        <v>27</v>
      </c>
      <c r="D241" s="1"/>
      <c r="E241" s="1"/>
      <c r="F241" s="9"/>
    </row>
    <row r="242" spans="1:6" x14ac:dyDescent="0.25">
      <c r="A242" s="8" t="s">
        <v>16260</v>
      </c>
      <c r="B242" s="1" t="s">
        <v>9242</v>
      </c>
      <c r="C242" s="1" t="s">
        <v>4</v>
      </c>
      <c r="D242" s="1"/>
      <c r="E242" s="1"/>
      <c r="F242" s="9"/>
    </row>
    <row r="243" spans="1:6" x14ac:dyDescent="0.25">
      <c r="A243" s="8" t="s">
        <v>16261</v>
      </c>
      <c r="B243" s="1" t="s">
        <v>9244</v>
      </c>
      <c r="C243" s="1" t="s">
        <v>1</v>
      </c>
      <c r="D243" s="1"/>
      <c r="E243" s="1"/>
      <c r="F243" s="9"/>
    </row>
    <row r="244" spans="1:6" x14ac:dyDescent="0.25">
      <c r="A244" s="8" t="s">
        <v>16262</v>
      </c>
      <c r="B244" s="1" t="s">
        <v>9246</v>
      </c>
      <c r="C244" s="1" t="s">
        <v>7</v>
      </c>
      <c r="D244" s="1"/>
      <c r="E244" s="1"/>
      <c r="F244" s="9"/>
    </row>
    <row r="245" spans="1:6" x14ac:dyDescent="0.25">
      <c r="A245" s="8" t="s">
        <v>16263</v>
      </c>
      <c r="B245" s="1" t="s">
        <v>9248</v>
      </c>
      <c r="C245" s="1" t="s">
        <v>7</v>
      </c>
      <c r="D245" s="1"/>
      <c r="E245" s="1"/>
      <c r="F245" s="9"/>
    </row>
    <row r="246" spans="1:6" x14ac:dyDescent="0.25">
      <c r="A246" s="8" t="s">
        <v>16264</v>
      </c>
      <c r="B246" s="1" t="s">
        <v>9252</v>
      </c>
      <c r="C246" s="1" t="s">
        <v>14</v>
      </c>
      <c r="D246" s="1"/>
      <c r="E246" s="1"/>
      <c r="F246" s="9"/>
    </row>
    <row r="247" spans="1:6" x14ac:dyDescent="0.25">
      <c r="A247" s="8" t="s">
        <v>16265</v>
      </c>
      <c r="B247" s="1" t="s">
        <v>9262</v>
      </c>
      <c r="C247" s="1" t="s">
        <v>4</v>
      </c>
      <c r="D247" s="1"/>
      <c r="E247" s="1"/>
      <c r="F247" s="9"/>
    </row>
    <row r="248" spans="1:6" x14ac:dyDescent="0.25">
      <c r="A248" s="8" t="s">
        <v>16266</v>
      </c>
      <c r="B248" s="1" t="s">
        <v>16267</v>
      </c>
      <c r="C248" s="1" t="s">
        <v>14</v>
      </c>
      <c r="D248" s="1"/>
      <c r="E248" s="1"/>
      <c r="F248" s="9"/>
    </row>
    <row r="249" spans="1:6" x14ac:dyDescent="0.25">
      <c r="A249" s="8" t="s">
        <v>16268</v>
      </c>
      <c r="B249" s="1" t="s">
        <v>9266</v>
      </c>
      <c r="C249" s="1" t="s">
        <v>1</v>
      </c>
      <c r="D249" s="1"/>
      <c r="E249" s="1"/>
      <c r="F249" s="9"/>
    </row>
    <row r="250" spans="1:6" x14ac:dyDescent="0.25">
      <c r="A250" s="8" t="s">
        <v>16269</v>
      </c>
      <c r="B250" s="1" t="s">
        <v>9272</v>
      </c>
      <c r="C250" s="1" t="s">
        <v>7</v>
      </c>
      <c r="D250" s="1"/>
      <c r="E250" s="1"/>
      <c r="F250" s="9"/>
    </row>
    <row r="251" spans="1:6" x14ac:dyDescent="0.25">
      <c r="A251" s="8" t="s">
        <v>16270</v>
      </c>
      <c r="B251" s="1" t="s">
        <v>9282</v>
      </c>
      <c r="C251" s="1" t="s">
        <v>27</v>
      </c>
      <c r="D251" s="1"/>
      <c r="E251" s="1"/>
      <c r="F251" s="9"/>
    </row>
    <row r="252" spans="1:6" x14ac:dyDescent="0.25">
      <c r="A252" s="8" t="s">
        <v>16271</v>
      </c>
      <c r="B252" s="1" t="s">
        <v>9286</v>
      </c>
      <c r="C252" s="1" t="s">
        <v>27</v>
      </c>
      <c r="D252" s="1"/>
      <c r="E252" s="1"/>
      <c r="F252" s="9"/>
    </row>
    <row r="253" spans="1:6" x14ac:dyDescent="0.25">
      <c r="A253" s="8" t="s">
        <v>16272</v>
      </c>
      <c r="B253" s="1" t="s">
        <v>9288</v>
      </c>
      <c r="C253" s="1" t="s">
        <v>4</v>
      </c>
      <c r="D253" s="1"/>
      <c r="E253" s="1"/>
      <c r="F253" s="9"/>
    </row>
    <row r="254" spans="1:6" x14ac:dyDescent="0.25">
      <c r="A254" s="8" t="s">
        <v>16273</v>
      </c>
      <c r="B254" s="1" t="s">
        <v>9290</v>
      </c>
      <c r="C254" s="1" t="s">
        <v>4</v>
      </c>
      <c r="D254" s="1"/>
      <c r="E254" s="1"/>
      <c r="F254" s="9"/>
    </row>
    <row r="255" spans="1:6" x14ac:dyDescent="0.25">
      <c r="A255" s="8" t="s">
        <v>16274</v>
      </c>
      <c r="B255" s="1" t="s">
        <v>9292</v>
      </c>
      <c r="C255" s="1" t="s">
        <v>4</v>
      </c>
      <c r="D255" s="1"/>
      <c r="E255" s="1"/>
      <c r="F255" s="9"/>
    </row>
    <row r="256" spans="1:6" x14ac:dyDescent="0.25">
      <c r="A256" s="8" t="s">
        <v>16275</v>
      </c>
      <c r="B256" s="1" t="s">
        <v>9294</v>
      </c>
      <c r="C256" s="1" t="s">
        <v>1</v>
      </c>
      <c r="D256" s="1"/>
      <c r="E256" s="1"/>
      <c r="F256" s="9"/>
    </row>
    <row r="257" spans="1:6" x14ac:dyDescent="0.25">
      <c r="A257" s="8" t="s">
        <v>16276</v>
      </c>
      <c r="B257" s="1" t="s">
        <v>9296</v>
      </c>
      <c r="C257" s="1" t="s">
        <v>1</v>
      </c>
      <c r="D257" s="1"/>
      <c r="E257" s="1"/>
      <c r="F257" s="9"/>
    </row>
    <row r="258" spans="1:6" x14ac:dyDescent="0.25">
      <c r="A258" s="8" t="s">
        <v>16277</v>
      </c>
      <c r="B258" s="1" t="s">
        <v>9302</v>
      </c>
      <c r="C258" s="1" t="s">
        <v>7</v>
      </c>
      <c r="D258" s="1"/>
      <c r="E258" s="1"/>
      <c r="F258" s="9"/>
    </row>
    <row r="259" spans="1:6" x14ac:dyDescent="0.25">
      <c r="A259" s="8" t="s">
        <v>16278</v>
      </c>
      <c r="B259" s="1" t="s">
        <v>9304</v>
      </c>
      <c r="C259" s="1" t="s">
        <v>14</v>
      </c>
      <c r="D259" s="1"/>
      <c r="E259" s="1"/>
      <c r="F259" s="9"/>
    </row>
    <row r="260" spans="1:6" x14ac:dyDescent="0.25">
      <c r="A260" s="8" t="s">
        <v>16279</v>
      </c>
      <c r="B260" s="1" t="s">
        <v>9307</v>
      </c>
      <c r="C260" s="1" t="s">
        <v>7</v>
      </c>
      <c r="D260" s="1"/>
      <c r="E260" s="1"/>
      <c r="F260" s="9"/>
    </row>
    <row r="261" spans="1:6" x14ac:dyDescent="0.25">
      <c r="A261" s="8" t="s">
        <v>16280</v>
      </c>
      <c r="B261" s="1" t="s">
        <v>9309</v>
      </c>
      <c r="C261" s="1" t="s">
        <v>27</v>
      </c>
      <c r="D261" s="1"/>
      <c r="E261" s="1"/>
      <c r="F261" s="9"/>
    </row>
    <row r="262" spans="1:6" x14ac:dyDescent="0.25">
      <c r="A262" s="8" t="s">
        <v>16281</v>
      </c>
      <c r="B262" s="1" t="s">
        <v>9181</v>
      </c>
      <c r="C262" s="1" t="s">
        <v>7</v>
      </c>
      <c r="D262" s="1"/>
      <c r="E262" s="1"/>
      <c r="F262" s="9"/>
    </row>
    <row r="263" spans="1:6" x14ac:dyDescent="0.25">
      <c r="A263" s="8" t="s">
        <v>16282</v>
      </c>
      <c r="B263" s="1" t="s">
        <v>9312</v>
      </c>
      <c r="C263" s="1" t="s">
        <v>1</v>
      </c>
      <c r="D263" s="1"/>
      <c r="E263" s="1"/>
      <c r="F263" s="9"/>
    </row>
    <row r="264" spans="1:6" x14ac:dyDescent="0.25">
      <c r="A264" s="8" t="s">
        <v>16283</v>
      </c>
      <c r="B264" s="1" t="s">
        <v>9316</v>
      </c>
      <c r="C264" s="1" t="s">
        <v>4</v>
      </c>
      <c r="D264" s="1"/>
      <c r="E264" s="1"/>
      <c r="F264" s="9"/>
    </row>
    <row r="265" spans="1:6" x14ac:dyDescent="0.25">
      <c r="A265" s="8" t="s">
        <v>16284</v>
      </c>
      <c r="B265" s="1" t="s">
        <v>9328</v>
      </c>
      <c r="C265" s="1" t="s">
        <v>7</v>
      </c>
      <c r="D265" s="1"/>
      <c r="E265" s="1"/>
      <c r="F265" s="9"/>
    </row>
    <row r="266" spans="1:6" x14ac:dyDescent="0.25">
      <c r="A266" s="8" t="s">
        <v>16285</v>
      </c>
      <c r="B266" s="1" t="s">
        <v>9330</v>
      </c>
      <c r="C266" s="1" t="s">
        <v>7</v>
      </c>
      <c r="D266" s="1"/>
      <c r="E266" s="1"/>
      <c r="F266" s="9"/>
    </row>
    <row r="267" spans="1:6" x14ac:dyDescent="0.25">
      <c r="A267" s="8" t="s">
        <v>16286</v>
      </c>
      <c r="B267" s="1" t="s">
        <v>9332</v>
      </c>
      <c r="C267" s="1" t="s">
        <v>14</v>
      </c>
      <c r="D267" s="1"/>
      <c r="E267" s="1"/>
      <c r="F267" s="9"/>
    </row>
    <row r="268" spans="1:6" x14ac:dyDescent="0.25">
      <c r="A268" s="8" t="s">
        <v>16287</v>
      </c>
      <c r="B268" s="1" t="s">
        <v>9334</v>
      </c>
      <c r="C268" s="1" t="s">
        <v>1</v>
      </c>
      <c r="D268" s="1"/>
      <c r="E268" s="1"/>
      <c r="F268" s="9"/>
    </row>
    <row r="269" spans="1:6" x14ac:dyDescent="0.25">
      <c r="A269" s="8" t="s">
        <v>16288</v>
      </c>
      <c r="B269" s="1" t="s">
        <v>9340</v>
      </c>
      <c r="C269" s="1" t="s">
        <v>7</v>
      </c>
      <c r="D269" s="1"/>
      <c r="E269" s="1"/>
      <c r="F269" s="9"/>
    </row>
    <row r="270" spans="1:6" x14ac:dyDescent="0.25">
      <c r="A270" s="8" t="s">
        <v>16289</v>
      </c>
      <c r="B270" s="1" t="s">
        <v>9344</v>
      </c>
      <c r="C270" s="1" t="s">
        <v>27</v>
      </c>
      <c r="D270" s="1"/>
      <c r="E270" s="1"/>
      <c r="F270" s="9"/>
    </row>
    <row r="271" spans="1:6" x14ac:dyDescent="0.25">
      <c r="A271" s="8" t="s">
        <v>16290</v>
      </c>
      <c r="B271" s="1" t="s">
        <v>9346</v>
      </c>
      <c r="C271" s="1" t="s">
        <v>27</v>
      </c>
      <c r="D271" s="1"/>
      <c r="E271" s="1"/>
      <c r="F271" s="9"/>
    </row>
    <row r="272" spans="1:6" x14ac:dyDescent="0.25">
      <c r="A272" s="8" t="s">
        <v>16291</v>
      </c>
      <c r="B272" s="1" t="s">
        <v>9348</v>
      </c>
      <c r="C272" s="1" t="s">
        <v>27</v>
      </c>
      <c r="D272" s="1"/>
      <c r="E272" s="1"/>
      <c r="F272" s="9"/>
    </row>
    <row r="273" spans="1:6" x14ac:dyDescent="0.25">
      <c r="A273" s="8" t="s">
        <v>16292</v>
      </c>
      <c r="B273" s="1" t="s">
        <v>9360</v>
      </c>
      <c r="C273" s="1" t="s">
        <v>4</v>
      </c>
      <c r="D273" s="1"/>
      <c r="E273" s="1"/>
      <c r="F273" s="9"/>
    </row>
    <row r="274" spans="1:6" x14ac:dyDescent="0.25">
      <c r="A274" s="8" t="s">
        <v>16293</v>
      </c>
      <c r="B274" s="1" t="s">
        <v>9362</v>
      </c>
      <c r="C274" s="1" t="s">
        <v>4</v>
      </c>
      <c r="D274" s="1"/>
      <c r="E274" s="1"/>
      <c r="F274" s="9"/>
    </row>
    <row r="275" spans="1:6" x14ac:dyDescent="0.25">
      <c r="A275" s="8" t="s">
        <v>16294</v>
      </c>
      <c r="B275" s="1" t="s">
        <v>9368</v>
      </c>
      <c r="C275" s="1" t="s">
        <v>7</v>
      </c>
      <c r="D275" s="1"/>
      <c r="E275" s="1"/>
      <c r="F275" s="9"/>
    </row>
    <row r="276" spans="1:6" x14ac:dyDescent="0.25">
      <c r="A276" s="8" t="s">
        <v>16295</v>
      </c>
      <c r="B276" s="1" t="s">
        <v>9374</v>
      </c>
      <c r="C276" s="1" t="s">
        <v>7</v>
      </c>
      <c r="D276" s="1"/>
      <c r="E276" s="1"/>
      <c r="F276" s="9"/>
    </row>
    <row r="277" spans="1:6" x14ac:dyDescent="0.25">
      <c r="A277" s="8" t="s">
        <v>16296</v>
      </c>
      <c r="B277" s="1" t="s">
        <v>9385</v>
      </c>
      <c r="C277" s="1" t="s">
        <v>14</v>
      </c>
      <c r="D277" s="1"/>
      <c r="E277" s="1"/>
      <c r="F277" s="9"/>
    </row>
    <row r="278" spans="1:6" x14ac:dyDescent="0.25">
      <c r="A278" s="8" t="s">
        <v>16297</v>
      </c>
      <c r="B278" s="1" t="s">
        <v>9391</v>
      </c>
      <c r="C278" s="1" t="s">
        <v>7</v>
      </c>
      <c r="D278" s="1"/>
      <c r="E278" s="1"/>
      <c r="F278" s="9"/>
    </row>
    <row r="279" spans="1:6" x14ac:dyDescent="0.25">
      <c r="A279" s="8" t="s">
        <v>16298</v>
      </c>
      <c r="B279" s="1" t="s">
        <v>9393</v>
      </c>
      <c r="C279" s="1" t="s">
        <v>1</v>
      </c>
      <c r="D279" s="1"/>
      <c r="E279" s="1"/>
      <c r="F279" s="9"/>
    </row>
    <row r="280" spans="1:6" x14ac:dyDescent="0.25">
      <c r="A280" s="8" t="s">
        <v>16299</v>
      </c>
      <c r="B280" s="1" t="s">
        <v>9399</v>
      </c>
      <c r="C280" s="1" t="s">
        <v>7</v>
      </c>
      <c r="D280" s="1"/>
      <c r="E280" s="1"/>
      <c r="F280" s="9"/>
    </row>
    <row r="281" spans="1:6" x14ac:dyDescent="0.25">
      <c r="A281" s="8" t="s">
        <v>16300</v>
      </c>
      <c r="B281" s="1" t="s">
        <v>9401</v>
      </c>
      <c r="C281" s="1" t="s">
        <v>7</v>
      </c>
      <c r="D281" s="1"/>
      <c r="E281" s="1"/>
      <c r="F281" s="9"/>
    </row>
    <row r="282" spans="1:6" x14ac:dyDescent="0.25">
      <c r="A282" s="8" t="s">
        <v>16301</v>
      </c>
      <c r="B282" s="1" t="s">
        <v>9403</v>
      </c>
      <c r="C282" s="1" t="s">
        <v>7</v>
      </c>
      <c r="D282" s="1"/>
      <c r="E282" s="1"/>
      <c r="F282" s="9"/>
    </row>
    <row r="283" spans="1:6" x14ac:dyDescent="0.25">
      <c r="A283" s="8" t="s">
        <v>16302</v>
      </c>
      <c r="B283" s="1" t="s">
        <v>9407</v>
      </c>
      <c r="C283" s="1" t="s">
        <v>7</v>
      </c>
      <c r="D283" s="1"/>
      <c r="E283" s="1"/>
      <c r="F283" s="9"/>
    </row>
    <row r="284" spans="1:6" x14ac:dyDescent="0.25">
      <c r="A284" s="8" t="s">
        <v>16303</v>
      </c>
      <c r="B284" s="1" t="s">
        <v>9409</v>
      </c>
      <c r="C284" s="1" t="s">
        <v>7</v>
      </c>
      <c r="D284" s="1"/>
      <c r="E284" s="1"/>
      <c r="F284" s="9"/>
    </row>
    <row r="285" spans="1:6" x14ac:dyDescent="0.25">
      <c r="A285" s="8" t="s">
        <v>16304</v>
      </c>
      <c r="B285" s="1" t="s">
        <v>9411</v>
      </c>
      <c r="C285" s="1" t="s">
        <v>7</v>
      </c>
      <c r="D285" s="1"/>
      <c r="E285" s="1"/>
      <c r="F285" s="9"/>
    </row>
    <row r="286" spans="1:6" x14ac:dyDescent="0.25">
      <c r="A286" s="8" t="s">
        <v>16305</v>
      </c>
      <c r="B286" s="1" t="s">
        <v>9413</v>
      </c>
      <c r="C286" s="1" t="s">
        <v>7</v>
      </c>
      <c r="D286" s="1"/>
      <c r="E286" s="1"/>
      <c r="F286" s="9"/>
    </row>
    <row r="287" spans="1:6" x14ac:dyDescent="0.25">
      <c r="A287" s="8" t="s">
        <v>16306</v>
      </c>
      <c r="B287" s="1" t="s">
        <v>9415</v>
      </c>
      <c r="C287" s="1" t="s">
        <v>27</v>
      </c>
      <c r="D287" s="1"/>
      <c r="E287" s="1"/>
      <c r="F287" s="9"/>
    </row>
    <row r="288" spans="1:6" x14ac:dyDescent="0.25">
      <c r="A288" s="8" t="s">
        <v>16307</v>
      </c>
      <c r="B288" s="1" t="s">
        <v>9417</v>
      </c>
      <c r="C288" s="1" t="s">
        <v>27</v>
      </c>
      <c r="D288" s="1"/>
      <c r="E288" s="1"/>
      <c r="F288" s="9"/>
    </row>
    <row r="289" spans="1:6" x14ac:dyDescent="0.25">
      <c r="A289" s="8" t="s">
        <v>16308</v>
      </c>
      <c r="B289" s="1" t="s">
        <v>9419</v>
      </c>
      <c r="C289" s="1" t="s">
        <v>4</v>
      </c>
      <c r="D289" s="1"/>
      <c r="E289" s="1"/>
      <c r="F289" s="9"/>
    </row>
    <row r="290" spans="1:6" x14ac:dyDescent="0.25">
      <c r="A290" s="8" t="s">
        <v>16309</v>
      </c>
      <c r="B290" s="1" t="s">
        <v>9421</v>
      </c>
      <c r="C290" s="1" t="s">
        <v>14</v>
      </c>
      <c r="D290" s="1"/>
      <c r="E290" s="1"/>
      <c r="F290" s="9"/>
    </row>
    <row r="291" spans="1:6" x14ac:dyDescent="0.25">
      <c r="A291" s="8" t="s">
        <v>16310</v>
      </c>
      <c r="B291" s="1" t="s">
        <v>9423</v>
      </c>
      <c r="C291" s="1" t="s">
        <v>7</v>
      </c>
      <c r="D291" s="1"/>
      <c r="E291" s="1"/>
      <c r="F291" s="9"/>
    </row>
    <row r="292" spans="1:6" x14ac:dyDescent="0.25">
      <c r="A292" s="8" t="s">
        <v>16311</v>
      </c>
      <c r="B292" s="1" t="s">
        <v>9425</v>
      </c>
      <c r="C292" s="1" t="s">
        <v>4</v>
      </c>
      <c r="D292" s="1"/>
      <c r="E292" s="1"/>
      <c r="F292" s="9"/>
    </row>
    <row r="293" spans="1:6" x14ac:dyDescent="0.25">
      <c r="A293" s="8" t="s">
        <v>16312</v>
      </c>
      <c r="B293" s="1" t="s">
        <v>9427</v>
      </c>
      <c r="C293" s="1" t="s">
        <v>7</v>
      </c>
      <c r="D293" s="1"/>
      <c r="E293" s="1"/>
      <c r="F293" s="9"/>
    </row>
    <row r="294" spans="1:6" x14ac:dyDescent="0.25">
      <c r="A294" s="8" t="s">
        <v>16313</v>
      </c>
      <c r="B294" s="1" t="s">
        <v>9429</v>
      </c>
      <c r="C294" s="1" t="s">
        <v>14</v>
      </c>
      <c r="D294" s="1"/>
      <c r="E294" s="1"/>
      <c r="F294" s="9"/>
    </row>
    <row r="295" spans="1:6" x14ac:dyDescent="0.25">
      <c r="A295" s="8" t="s">
        <v>16314</v>
      </c>
      <c r="B295" s="1" t="s">
        <v>9431</v>
      </c>
      <c r="C295" s="1" t="s">
        <v>7</v>
      </c>
      <c r="D295" s="1"/>
      <c r="E295" s="1"/>
      <c r="F295" s="9"/>
    </row>
    <row r="296" spans="1:6" x14ac:dyDescent="0.25">
      <c r="A296" s="8" t="s">
        <v>16315</v>
      </c>
      <c r="B296" s="1" t="s">
        <v>9433</v>
      </c>
      <c r="C296" s="1" t="s">
        <v>7</v>
      </c>
      <c r="D296" s="1"/>
      <c r="E296" s="1"/>
      <c r="F296" s="9"/>
    </row>
    <row r="297" spans="1:6" x14ac:dyDescent="0.25">
      <c r="A297" s="8" t="s">
        <v>16316</v>
      </c>
      <c r="B297" s="1" t="s">
        <v>9435</v>
      </c>
      <c r="C297" s="1" t="s">
        <v>7</v>
      </c>
      <c r="D297" s="1"/>
      <c r="E297" s="1"/>
      <c r="F297" s="9"/>
    </row>
    <row r="298" spans="1:6" x14ac:dyDescent="0.25">
      <c r="A298" s="8" t="s">
        <v>16317</v>
      </c>
      <c r="B298" s="1" t="s">
        <v>9437</v>
      </c>
      <c r="C298" s="1" t="s">
        <v>4</v>
      </c>
      <c r="D298" s="1"/>
      <c r="E298" s="1"/>
      <c r="F298" s="9"/>
    </row>
    <row r="299" spans="1:6" x14ac:dyDescent="0.25">
      <c r="A299" s="8" t="s">
        <v>16318</v>
      </c>
      <c r="B299" s="1" t="s">
        <v>9439</v>
      </c>
      <c r="C299" s="1" t="s">
        <v>27</v>
      </c>
      <c r="D299" s="1"/>
      <c r="E299" s="1"/>
      <c r="F299" s="9"/>
    </row>
    <row r="300" spans="1:6" x14ac:dyDescent="0.25">
      <c r="A300" s="8" t="s">
        <v>16319</v>
      </c>
      <c r="B300" s="1" t="s">
        <v>9441</v>
      </c>
      <c r="C300" s="1" t="s">
        <v>7</v>
      </c>
      <c r="D300" s="1"/>
      <c r="E300" s="1"/>
      <c r="F300" s="9"/>
    </row>
    <row r="301" spans="1:6" x14ac:dyDescent="0.25">
      <c r="A301" s="8" t="s">
        <v>16320</v>
      </c>
      <c r="B301" s="1" t="s">
        <v>9443</v>
      </c>
      <c r="C301" s="1" t="s">
        <v>27</v>
      </c>
      <c r="D301" s="1"/>
      <c r="E301" s="1"/>
      <c r="F301" s="9"/>
    </row>
    <row r="302" spans="1:6" x14ac:dyDescent="0.25">
      <c r="A302" s="8" t="s">
        <v>16321</v>
      </c>
      <c r="B302" s="1" t="s">
        <v>9445</v>
      </c>
      <c r="C302" s="1" t="s">
        <v>14</v>
      </c>
      <c r="D302" s="1"/>
      <c r="E302" s="1"/>
      <c r="F302" s="9"/>
    </row>
    <row r="303" spans="1:6" x14ac:dyDescent="0.25">
      <c r="A303" s="8" t="s">
        <v>16322</v>
      </c>
      <c r="B303" s="1" t="s">
        <v>9447</v>
      </c>
      <c r="C303" s="1" t="s">
        <v>4</v>
      </c>
      <c r="D303" s="1"/>
      <c r="E303" s="1"/>
      <c r="F303" s="9"/>
    </row>
    <row r="304" spans="1:6" x14ac:dyDescent="0.25">
      <c r="A304" s="8" t="s">
        <v>16323</v>
      </c>
      <c r="B304" s="1" t="s">
        <v>9449</v>
      </c>
      <c r="C304" s="1" t="s">
        <v>7</v>
      </c>
      <c r="D304" s="1"/>
      <c r="E304" s="1"/>
      <c r="F304" s="9"/>
    </row>
    <row r="305" spans="1:6" x14ac:dyDescent="0.25">
      <c r="A305" s="8" t="s">
        <v>16324</v>
      </c>
      <c r="B305" s="1" t="s">
        <v>9451</v>
      </c>
      <c r="C305" s="1" t="s">
        <v>14</v>
      </c>
      <c r="D305" s="1"/>
      <c r="E305" s="1"/>
      <c r="F305" s="9"/>
    </row>
    <row r="306" spans="1:6" x14ac:dyDescent="0.25">
      <c r="A306" s="8" t="s">
        <v>16325</v>
      </c>
      <c r="B306" s="1" t="s">
        <v>9453</v>
      </c>
      <c r="C306" s="1" t="s">
        <v>4</v>
      </c>
      <c r="D306" s="1"/>
      <c r="E306" s="1"/>
      <c r="F306" s="9"/>
    </row>
    <row r="307" spans="1:6" x14ac:dyDescent="0.25">
      <c r="A307" s="8" t="s">
        <v>16326</v>
      </c>
      <c r="B307" s="1" t="s">
        <v>9463</v>
      </c>
      <c r="C307" s="1" t="s">
        <v>14</v>
      </c>
      <c r="D307" s="1"/>
      <c r="E307" s="1"/>
      <c r="F307" s="9"/>
    </row>
    <row r="308" spans="1:6" x14ac:dyDescent="0.25">
      <c r="A308" s="8" t="s">
        <v>16327</v>
      </c>
      <c r="B308" s="1" t="s">
        <v>9465</v>
      </c>
      <c r="C308" s="1" t="s">
        <v>1</v>
      </c>
      <c r="D308" s="1"/>
      <c r="E308" s="1"/>
      <c r="F308" s="9"/>
    </row>
    <row r="309" spans="1:6" x14ac:dyDescent="0.25">
      <c r="A309" s="8" t="s">
        <v>16328</v>
      </c>
      <c r="B309" s="1" t="s">
        <v>9477</v>
      </c>
      <c r="C309" s="1" t="s">
        <v>4</v>
      </c>
      <c r="D309" s="1"/>
      <c r="E309" s="1"/>
      <c r="F309" s="9"/>
    </row>
    <row r="310" spans="1:6" x14ac:dyDescent="0.25">
      <c r="A310" s="8" t="s">
        <v>16329</v>
      </c>
      <c r="B310" s="1" t="s">
        <v>9479</v>
      </c>
      <c r="C310" s="1" t="s">
        <v>4</v>
      </c>
      <c r="D310" s="1"/>
      <c r="E310" s="1"/>
      <c r="F310" s="9"/>
    </row>
    <row r="311" spans="1:6" x14ac:dyDescent="0.25">
      <c r="A311" s="8" t="s">
        <v>16330</v>
      </c>
      <c r="B311" s="1" t="s">
        <v>9487</v>
      </c>
      <c r="C311" s="1" t="s">
        <v>7</v>
      </c>
      <c r="D311" s="1"/>
      <c r="E311" s="1"/>
      <c r="F311" s="9"/>
    </row>
    <row r="312" spans="1:6" x14ac:dyDescent="0.25">
      <c r="A312" s="8" t="s">
        <v>16331</v>
      </c>
      <c r="B312" s="1" t="s">
        <v>9489</v>
      </c>
      <c r="C312" s="1" t="s">
        <v>4</v>
      </c>
      <c r="D312" s="1"/>
      <c r="E312" s="1"/>
      <c r="F312" s="9"/>
    </row>
    <row r="313" spans="1:6" x14ac:dyDescent="0.25">
      <c r="A313" s="8" t="s">
        <v>16332</v>
      </c>
      <c r="B313" s="1" t="s">
        <v>9491</v>
      </c>
      <c r="C313" s="1" t="s">
        <v>27</v>
      </c>
      <c r="D313" s="1"/>
      <c r="E313" s="1"/>
      <c r="F313" s="9"/>
    </row>
    <row r="314" spans="1:6" x14ac:dyDescent="0.25">
      <c r="A314" s="8" t="s">
        <v>16333</v>
      </c>
      <c r="B314" s="1" t="s">
        <v>9493</v>
      </c>
      <c r="C314" s="1" t="s">
        <v>4</v>
      </c>
      <c r="D314" s="1"/>
      <c r="E314" s="1"/>
      <c r="F314" s="9"/>
    </row>
    <row r="315" spans="1:6" x14ac:dyDescent="0.25">
      <c r="A315" s="8" t="s">
        <v>16334</v>
      </c>
      <c r="B315" s="1" t="s">
        <v>9497</v>
      </c>
      <c r="C315" s="1" t="s">
        <v>1</v>
      </c>
      <c r="D315" s="1"/>
      <c r="E315" s="1"/>
      <c r="F315" s="9"/>
    </row>
    <row r="316" spans="1:6" x14ac:dyDescent="0.25">
      <c r="A316" s="8" t="s">
        <v>16335</v>
      </c>
      <c r="B316" s="1" t="s">
        <v>9499</v>
      </c>
      <c r="C316" s="1" t="s">
        <v>1</v>
      </c>
      <c r="D316" s="1"/>
      <c r="E316" s="1"/>
      <c r="F316" s="9"/>
    </row>
    <row r="317" spans="1:6" x14ac:dyDescent="0.25">
      <c r="A317" s="8" t="s">
        <v>16336</v>
      </c>
      <c r="B317" s="1" t="s">
        <v>9503</v>
      </c>
      <c r="C317" s="1" t="s">
        <v>4</v>
      </c>
      <c r="D317" s="1"/>
      <c r="E317" s="1"/>
      <c r="F317" s="9"/>
    </row>
    <row r="318" spans="1:6" x14ac:dyDescent="0.25">
      <c r="A318" s="8" t="s">
        <v>16337</v>
      </c>
      <c r="B318" s="1" t="s">
        <v>9511</v>
      </c>
      <c r="C318" s="1" t="s">
        <v>14</v>
      </c>
      <c r="D318" s="1"/>
      <c r="E318" s="1"/>
      <c r="F318" s="9"/>
    </row>
    <row r="319" spans="1:6" x14ac:dyDescent="0.25">
      <c r="A319" s="8" t="s">
        <v>16338</v>
      </c>
      <c r="B319" s="1" t="s">
        <v>9513</v>
      </c>
      <c r="C319" s="1" t="s">
        <v>7</v>
      </c>
      <c r="D319" s="1"/>
      <c r="E319" s="1"/>
      <c r="F319" s="9"/>
    </row>
    <row r="320" spans="1:6" x14ac:dyDescent="0.25">
      <c r="A320" s="8" t="s">
        <v>16339</v>
      </c>
      <c r="B320" s="1" t="s">
        <v>9515</v>
      </c>
      <c r="C320" s="1" t="s">
        <v>27</v>
      </c>
      <c r="D320" s="1"/>
      <c r="E320" s="1"/>
      <c r="F320" s="9"/>
    </row>
    <row r="321" spans="1:6" x14ac:dyDescent="0.25">
      <c r="A321" s="8" t="s">
        <v>16340</v>
      </c>
      <c r="B321" s="1" t="s">
        <v>9517</v>
      </c>
      <c r="C321" s="1" t="s">
        <v>27</v>
      </c>
      <c r="D321" s="1"/>
      <c r="E321" s="1"/>
      <c r="F321" s="9"/>
    </row>
    <row r="322" spans="1:6" x14ac:dyDescent="0.25">
      <c r="A322" s="8" t="s">
        <v>16341</v>
      </c>
      <c r="B322" s="1" t="s">
        <v>9525</v>
      </c>
      <c r="C322" s="1" t="s">
        <v>1</v>
      </c>
      <c r="D322" s="1"/>
      <c r="E322" s="1"/>
      <c r="F322" s="9"/>
    </row>
    <row r="323" spans="1:6" x14ac:dyDescent="0.25">
      <c r="A323" s="8" t="s">
        <v>16342</v>
      </c>
      <c r="B323" s="1" t="s">
        <v>9531</v>
      </c>
      <c r="C323" s="1" t="s">
        <v>7</v>
      </c>
      <c r="D323" s="1"/>
      <c r="E323" s="1"/>
      <c r="F323" s="9"/>
    </row>
    <row r="324" spans="1:6" x14ac:dyDescent="0.25">
      <c r="A324" s="8" t="s">
        <v>16343</v>
      </c>
      <c r="B324" s="1" t="s">
        <v>9533</v>
      </c>
      <c r="C324" s="1" t="s">
        <v>27</v>
      </c>
      <c r="D324" s="1"/>
      <c r="E324" s="1"/>
      <c r="F324" s="9"/>
    </row>
    <row r="325" spans="1:6" x14ac:dyDescent="0.25">
      <c r="A325" s="8" t="s">
        <v>16344</v>
      </c>
      <c r="B325" s="1" t="s">
        <v>9535</v>
      </c>
      <c r="C325" s="1" t="s">
        <v>7</v>
      </c>
      <c r="D325" s="1"/>
      <c r="E325" s="1"/>
      <c r="F325" s="9"/>
    </row>
    <row r="326" spans="1:6" x14ac:dyDescent="0.25">
      <c r="A326" s="8" t="s">
        <v>16345</v>
      </c>
      <c r="B326" s="1" t="s">
        <v>9537</v>
      </c>
      <c r="C326" s="1" t="s">
        <v>1</v>
      </c>
      <c r="D326" s="1"/>
      <c r="E326" s="1"/>
      <c r="F326" s="9"/>
    </row>
    <row r="327" spans="1:6" x14ac:dyDescent="0.25">
      <c r="A327" s="8" t="s">
        <v>16346</v>
      </c>
      <c r="B327" s="1" t="s">
        <v>9539</v>
      </c>
      <c r="C327" s="1" t="s">
        <v>7</v>
      </c>
      <c r="D327" s="1"/>
      <c r="E327" s="1"/>
      <c r="F327" s="9"/>
    </row>
    <row r="328" spans="1:6" x14ac:dyDescent="0.25">
      <c r="A328" s="8" t="s">
        <v>16347</v>
      </c>
      <c r="B328" s="1" t="s">
        <v>9541</v>
      </c>
      <c r="C328" s="1" t="s">
        <v>14</v>
      </c>
      <c r="D328" s="1"/>
      <c r="E328" s="1"/>
      <c r="F328" s="9"/>
    </row>
    <row r="329" spans="1:6" x14ac:dyDescent="0.25">
      <c r="A329" s="8" t="s">
        <v>16348</v>
      </c>
      <c r="B329" s="1" t="s">
        <v>9547</v>
      </c>
      <c r="C329" s="1" t="s">
        <v>27</v>
      </c>
      <c r="D329" s="1"/>
      <c r="E329" s="1"/>
      <c r="F329" s="9"/>
    </row>
    <row r="330" spans="1:6" x14ac:dyDescent="0.25">
      <c r="A330" s="8" t="s">
        <v>16349</v>
      </c>
      <c r="B330" s="1" t="s">
        <v>9549</v>
      </c>
      <c r="C330" s="1" t="s">
        <v>7</v>
      </c>
      <c r="D330" s="1"/>
      <c r="E330" s="1"/>
      <c r="F330" s="9"/>
    </row>
    <row r="331" spans="1:6" x14ac:dyDescent="0.25">
      <c r="A331" s="8" t="s">
        <v>16350</v>
      </c>
      <c r="B331" s="1" t="s">
        <v>9551</v>
      </c>
      <c r="C331" s="1" t="s">
        <v>14</v>
      </c>
      <c r="D331" s="1"/>
      <c r="E331" s="1"/>
      <c r="F331" s="9"/>
    </row>
    <row r="332" spans="1:6" x14ac:dyDescent="0.25">
      <c r="A332" s="8" t="s">
        <v>16351</v>
      </c>
      <c r="B332" s="1" t="s">
        <v>9553</v>
      </c>
      <c r="C332" s="1" t="s">
        <v>27</v>
      </c>
      <c r="D332" s="1"/>
      <c r="E332" s="1"/>
      <c r="F332" s="9"/>
    </row>
    <row r="333" spans="1:6" x14ac:dyDescent="0.25">
      <c r="A333" s="8" t="s">
        <v>16352</v>
      </c>
      <c r="B333" s="1" t="s">
        <v>9561</v>
      </c>
      <c r="C333" s="1" t="s">
        <v>14</v>
      </c>
      <c r="D333" s="1"/>
      <c r="E333" s="1"/>
      <c r="F333" s="9"/>
    </row>
    <row r="334" spans="1:6" x14ac:dyDescent="0.25">
      <c r="A334" s="8" t="s">
        <v>16353</v>
      </c>
      <c r="B334" s="1" t="s">
        <v>9563</v>
      </c>
      <c r="C334" s="1" t="s">
        <v>1</v>
      </c>
      <c r="D334" s="1"/>
      <c r="E334" s="1"/>
      <c r="F334" s="9"/>
    </row>
    <row r="335" spans="1:6" x14ac:dyDescent="0.25">
      <c r="A335" s="8" t="s">
        <v>16354</v>
      </c>
      <c r="B335" s="1" t="s">
        <v>9575</v>
      </c>
      <c r="C335" s="1" t="s">
        <v>7</v>
      </c>
      <c r="D335" s="1"/>
      <c r="E335" s="1"/>
      <c r="F335" s="9"/>
    </row>
    <row r="336" spans="1:6" x14ac:dyDescent="0.25">
      <c r="A336" s="8" t="s">
        <v>16355</v>
      </c>
      <c r="B336" s="1" t="s">
        <v>9579</v>
      </c>
      <c r="C336" s="1" t="s">
        <v>7</v>
      </c>
      <c r="D336" s="1"/>
      <c r="E336" s="1"/>
      <c r="F336" s="9"/>
    </row>
    <row r="337" spans="1:6" x14ac:dyDescent="0.25">
      <c r="A337" s="8" t="s">
        <v>16356</v>
      </c>
      <c r="B337" s="1" t="s">
        <v>9581</v>
      </c>
      <c r="C337" s="1" t="s">
        <v>7</v>
      </c>
      <c r="D337" s="1"/>
      <c r="E337" s="1"/>
      <c r="F337" s="9"/>
    </row>
    <row r="338" spans="1:6" ht="15.75" thickBot="1" x14ac:dyDescent="0.3">
      <c r="A338" s="10" t="s">
        <v>16357</v>
      </c>
      <c r="B338" s="11" t="s">
        <v>9583</v>
      </c>
      <c r="C338" s="11" t="s">
        <v>7</v>
      </c>
      <c r="D338" s="11"/>
      <c r="E338" s="11"/>
      <c r="F338" s="12"/>
    </row>
    <row r="339" spans="1:6" x14ac:dyDescent="0.25">
      <c r="A339" s="13" t="s">
        <v>16358</v>
      </c>
      <c r="B339" s="2" t="s">
        <v>16359</v>
      </c>
      <c r="C339" s="2" t="s">
        <v>15974</v>
      </c>
      <c r="D339" s="2"/>
      <c r="E339" s="2"/>
      <c r="F339" s="14"/>
    </row>
    <row r="340" spans="1:6" x14ac:dyDescent="0.25">
      <c r="A340" s="8" t="s">
        <v>16360</v>
      </c>
      <c r="B340" s="1" t="s">
        <v>16361</v>
      </c>
      <c r="C340" s="1" t="s">
        <v>15974</v>
      </c>
      <c r="D340" s="1"/>
      <c r="E340" s="1"/>
      <c r="F340" s="9"/>
    </row>
    <row r="341" spans="1:6" x14ac:dyDescent="0.25">
      <c r="A341" s="8" t="s">
        <v>16362</v>
      </c>
      <c r="B341" s="1" t="s">
        <v>16363</v>
      </c>
      <c r="C341" s="1" t="s">
        <v>15974</v>
      </c>
      <c r="D341" s="1"/>
      <c r="E341" s="1"/>
      <c r="F341" s="9"/>
    </row>
    <row r="342" spans="1:6" x14ac:dyDescent="0.25">
      <c r="A342" s="8" t="s">
        <v>16364</v>
      </c>
      <c r="B342" s="1" t="s">
        <v>16365</v>
      </c>
      <c r="C342" s="1" t="s">
        <v>15974</v>
      </c>
      <c r="D342" s="1"/>
      <c r="E342" s="1"/>
      <c r="F342" s="9"/>
    </row>
    <row r="343" spans="1:6" x14ac:dyDescent="0.25">
      <c r="A343" s="8" t="s">
        <v>16366</v>
      </c>
      <c r="B343" s="1" t="s">
        <v>16367</v>
      </c>
      <c r="C343" s="1" t="s">
        <v>15974</v>
      </c>
      <c r="D343" s="1"/>
      <c r="E343" s="1"/>
      <c r="F343" s="9"/>
    </row>
    <row r="344" spans="1:6" x14ac:dyDescent="0.25">
      <c r="A344" s="8" t="s">
        <v>16368</v>
      </c>
      <c r="B344" s="1" t="s">
        <v>16369</v>
      </c>
      <c r="C344" s="1" t="s">
        <v>15974</v>
      </c>
      <c r="D344" s="1"/>
      <c r="E344" s="1"/>
      <c r="F344" s="9"/>
    </row>
    <row r="345" spans="1:6" x14ac:dyDescent="0.25">
      <c r="A345" s="8" t="s">
        <v>16370</v>
      </c>
      <c r="B345" s="1" t="s">
        <v>16371</v>
      </c>
      <c r="C345" s="1" t="s">
        <v>15974</v>
      </c>
      <c r="D345" s="1"/>
      <c r="E345" s="1"/>
      <c r="F345" s="9"/>
    </row>
    <row r="346" spans="1:6" x14ac:dyDescent="0.25">
      <c r="A346" s="8" t="s">
        <v>16372</v>
      </c>
      <c r="B346" s="1" t="s">
        <v>16373</v>
      </c>
      <c r="C346" s="1" t="s">
        <v>15974</v>
      </c>
      <c r="D346" s="1"/>
      <c r="E346" s="1"/>
      <c r="F346" s="9"/>
    </row>
    <row r="347" spans="1:6" x14ac:dyDescent="0.25">
      <c r="A347" s="8" t="s">
        <v>16374</v>
      </c>
      <c r="B347" s="1" t="s">
        <v>16375</v>
      </c>
      <c r="C347" s="1" t="s">
        <v>15974</v>
      </c>
      <c r="D347" s="1"/>
      <c r="E347" s="1"/>
      <c r="F347" s="9"/>
    </row>
    <row r="348" spans="1:6" x14ac:dyDescent="0.25">
      <c r="A348" s="8" t="s">
        <v>16376</v>
      </c>
      <c r="B348" s="1" t="s">
        <v>16377</v>
      </c>
      <c r="C348" s="1" t="s">
        <v>15974</v>
      </c>
      <c r="D348" s="1"/>
      <c r="E348" s="1"/>
      <c r="F348" s="9"/>
    </row>
    <row r="349" spans="1:6" x14ac:dyDescent="0.25">
      <c r="A349" s="8" t="s">
        <v>16378</v>
      </c>
      <c r="B349" s="1" t="s">
        <v>16379</v>
      </c>
      <c r="C349" s="1" t="s">
        <v>15974</v>
      </c>
      <c r="D349" s="1"/>
      <c r="E349" s="1"/>
      <c r="F349" s="9"/>
    </row>
    <row r="350" spans="1:6" x14ac:dyDescent="0.25">
      <c r="A350" s="8" t="s">
        <v>16380</v>
      </c>
      <c r="B350" s="1" t="s">
        <v>16381</v>
      </c>
      <c r="C350" s="1" t="s">
        <v>15974</v>
      </c>
      <c r="D350" s="1"/>
      <c r="E350" s="1"/>
      <c r="F350" s="9"/>
    </row>
    <row r="351" spans="1:6" x14ac:dyDescent="0.25">
      <c r="A351" s="8" t="s">
        <v>16382</v>
      </c>
      <c r="B351" s="1" t="s">
        <v>16383</v>
      </c>
      <c r="C351" s="1" t="s">
        <v>15974</v>
      </c>
      <c r="D351" s="1"/>
      <c r="E351" s="1"/>
      <c r="F351" s="9"/>
    </row>
    <row r="352" spans="1:6" x14ac:dyDescent="0.25">
      <c r="A352" s="8" t="s">
        <v>16384</v>
      </c>
      <c r="B352" s="1" t="s">
        <v>16385</v>
      </c>
      <c r="C352" s="1" t="s">
        <v>15974</v>
      </c>
      <c r="D352" s="1"/>
      <c r="E352" s="1"/>
      <c r="F352" s="9"/>
    </row>
    <row r="353" spans="1:6" x14ac:dyDescent="0.25">
      <c r="A353" s="8" t="s">
        <v>16386</v>
      </c>
      <c r="B353" s="1" t="s">
        <v>16387</v>
      </c>
      <c r="C353" s="1" t="s">
        <v>15974</v>
      </c>
      <c r="D353" s="1"/>
      <c r="E353" s="1"/>
      <c r="F353" s="9"/>
    </row>
    <row r="354" spans="1:6" x14ac:dyDescent="0.25">
      <c r="A354" s="8" t="s">
        <v>16388</v>
      </c>
      <c r="B354" s="1" t="s">
        <v>16389</v>
      </c>
      <c r="C354" s="1" t="s">
        <v>15974</v>
      </c>
      <c r="D354" s="1"/>
      <c r="E354" s="1"/>
      <c r="F354" s="9"/>
    </row>
    <row r="355" spans="1:6" x14ac:dyDescent="0.25">
      <c r="A355" s="8" t="s">
        <v>16390</v>
      </c>
      <c r="B355" s="1" t="s">
        <v>16391</v>
      </c>
      <c r="C355" s="1" t="s">
        <v>15974</v>
      </c>
      <c r="D355" s="1"/>
      <c r="E355" s="1"/>
      <c r="F355" s="9"/>
    </row>
    <row r="356" spans="1:6" x14ac:dyDescent="0.25">
      <c r="A356" s="8" t="s">
        <v>16392</v>
      </c>
      <c r="B356" s="1" t="s">
        <v>16393</v>
      </c>
      <c r="C356" s="1" t="s">
        <v>15974</v>
      </c>
      <c r="D356" s="1"/>
      <c r="E356" s="1"/>
      <c r="F356" s="9"/>
    </row>
    <row r="357" spans="1:6" x14ac:dyDescent="0.25">
      <c r="A357" s="8" t="s">
        <v>16394</v>
      </c>
      <c r="B357" s="1" t="s">
        <v>16395</v>
      </c>
      <c r="C357" s="1" t="s">
        <v>15974</v>
      </c>
      <c r="D357" s="1"/>
      <c r="E357" s="1"/>
      <c r="F357" s="9"/>
    </row>
    <row r="358" spans="1:6" x14ac:dyDescent="0.25">
      <c r="A358" s="8" t="s">
        <v>16396</v>
      </c>
      <c r="B358" s="1" t="s">
        <v>16397</v>
      </c>
      <c r="C358" s="1" t="s">
        <v>15974</v>
      </c>
      <c r="D358" s="1"/>
      <c r="E358" s="1"/>
      <c r="F358" s="9"/>
    </row>
    <row r="359" spans="1:6" x14ac:dyDescent="0.25">
      <c r="A359" s="8" t="s">
        <v>16398</v>
      </c>
      <c r="B359" s="1" t="s">
        <v>16399</v>
      </c>
      <c r="C359" s="1" t="s">
        <v>15974</v>
      </c>
      <c r="D359" s="1"/>
      <c r="E359" s="1"/>
      <c r="F359" s="9"/>
    </row>
    <row r="360" spans="1:6" x14ac:dyDescent="0.25">
      <c r="A360" s="8" t="s">
        <v>16400</v>
      </c>
      <c r="B360" s="1" t="s">
        <v>200</v>
      </c>
      <c r="C360" s="1" t="s">
        <v>12890</v>
      </c>
      <c r="D360" s="1"/>
      <c r="E360" s="1"/>
      <c r="F360" s="9"/>
    </row>
    <row r="361" spans="1:6" x14ac:dyDescent="0.25">
      <c r="A361" s="8" t="s">
        <v>16401</v>
      </c>
      <c r="B361" s="1" t="s">
        <v>202</v>
      </c>
      <c r="C361" s="1" t="s">
        <v>12890</v>
      </c>
      <c r="D361" s="1"/>
      <c r="E361" s="1"/>
      <c r="F361" s="9"/>
    </row>
    <row r="362" spans="1:6" x14ac:dyDescent="0.25">
      <c r="A362" s="8" t="s">
        <v>16402</v>
      </c>
      <c r="B362" s="1" t="s">
        <v>204</v>
      </c>
      <c r="C362" s="1" t="s">
        <v>12890</v>
      </c>
      <c r="D362" s="1"/>
      <c r="E362" s="1"/>
      <c r="F362" s="9"/>
    </row>
    <row r="363" spans="1:6" x14ac:dyDescent="0.25">
      <c r="A363" s="8" t="s">
        <v>16403</v>
      </c>
      <c r="B363" s="1" t="s">
        <v>206</v>
      </c>
      <c r="C363" s="1" t="s">
        <v>12890</v>
      </c>
      <c r="D363" s="1"/>
      <c r="E363" s="1"/>
      <c r="F363" s="9"/>
    </row>
    <row r="364" spans="1:6" x14ac:dyDescent="0.25">
      <c r="A364" s="8" t="s">
        <v>16404</v>
      </c>
      <c r="B364" s="1" t="s">
        <v>208</v>
      </c>
      <c r="C364" s="1" t="s">
        <v>12890</v>
      </c>
      <c r="D364" s="1"/>
      <c r="E364" s="1"/>
      <c r="F364" s="9"/>
    </row>
    <row r="365" spans="1:6" x14ac:dyDescent="0.25">
      <c r="A365" s="8" t="s">
        <v>16405</v>
      </c>
      <c r="B365" s="1" t="s">
        <v>14404</v>
      </c>
      <c r="C365" s="1" t="s">
        <v>12890</v>
      </c>
      <c r="D365" s="1"/>
      <c r="E365" s="1"/>
      <c r="F365" s="9"/>
    </row>
    <row r="366" spans="1:6" x14ac:dyDescent="0.25">
      <c r="A366" s="8" t="s">
        <v>16406</v>
      </c>
      <c r="B366" s="1" t="s">
        <v>14096</v>
      </c>
      <c r="C366" s="1" t="s">
        <v>12890</v>
      </c>
      <c r="D366" s="1"/>
      <c r="E366" s="1"/>
      <c r="F366" s="9"/>
    </row>
    <row r="367" spans="1:6" x14ac:dyDescent="0.25">
      <c r="A367" s="8" t="s">
        <v>16407</v>
      </c>
      <c r="B367" s="1" t="s">
        <v>16408</v>
      </c>
      <c r="C367" s="1" t="s">
        <v>12890</v>
      </c>
      <c r="D367" s="1"/>
      <c r="E367" s="1"/>
      <c r="F367" s="9"/>
    </row>
    <row r="368" spans="1:6" x14ac:dyDescent="0.25">
      <c r="A368" s="8" t="s">
        <v>16409</v>
      </c>
      <c r="B368" s="1" t="s">
        <v>6338</v>
      </c>
      <c r="C368" s="1" t="s">
        <v>12890</v>
      </c>
      <c r="D368" s="1"/>
      <c r="E368" s="1"/>
      <c r="F368" s="9"/>
    </row>
    <row r="369" spans="1:6" x14ac:dyDescent="0.25">
      <c r="A369" s="8" t="s">
        <v>16410</v>
      </c>
      <c r="B369" s="1" t="s">
        <v>5327</v>
      </c>
      <c r="C369" s="1" t="s">
        <v>12890</v>
      </c>
      <c r="D369" s="1"/>
      <c r="E369" s="1"/>
      <c r="F369" s="9"/>
    </row>
    <row r="370" spans="1:6" x14ac:dyDescent="0.25">
      <c r="A370" s="8" t="s">
        <v>16411</v>
      </c>
      <c r="B370" s="1" t="s">
        <v>16412</v>
      </c>
      <c r="C370" s="1" t="s">
        <v>12890</v>
      </c>
      <c r="D370" s="1"/>
      <c r="E370" s="1"/>
      <c r="F370" s="9"/>
    </row>
    <row r="371" spans="1:6" x14ac:dyDescent="0.25">
      <c r="A371" s="8" t="s">
        <v>16413</v>
      </c>
      <c r="B371" s="1" t="s">
        <v>6784</v>
      </c>
      <c r="C371" s="1" t="s">
        <v>12890</v>
      </c>
      <c r="D371" s="1"/>
      <c r="E371" s="1"/>
      <c r="F371" s="9"/>
    </row>
    <row r="372" spans="1:6" x14ac:dyDescent="0.25">
      <c r="A372" s="8" t="s">
        <v>16414</v>
      </c>
      <c r="B372" s="1" t="s">
        <v>7754</v>
      </c>
      <c r="C372" s="1" t="s">
        <v>12890</v>
      </c>
      <c r="D372" s="1"/>
      <c r="E372" s="1"/>
      <c r="F372" s="9"/>
    </row>
    <row r="373" spans="1:6" x14ac:dyDescent="0.25">
      <c r="A373" s="8" t="s">
        <v>16415</v>
      </c>
      <c r="B373" s="1" t="s">
        <v>9009</v>
      </c>
      <c r="C373" s="1" t="s">
        <v>12890</v>
      </c>
      <c r="D373" s="1"/>
      <c r="E373" s="1"/>
      <c r="F373" s="9"/>
    </row>
    <row r="374" spans="1:6" x14ac:dyDescent="0.25">
      <c r="A374" s="8" t="s">
        <v>16416</v>
      </c>
      <c r="B374" s="1" t="s">
        <v>9041</v>
      </c>
      <c r="C374" s="1" t="s">
        <v>12890</v>
      </c>
      <c r="D374" s="1"/>
      <c r="E374" s="1"/>
      <c r="F374" s="9"/>
    </row>
    <row r="375" spans="1:6" x14ac:dyDescent="0.25">
      <c r="A375" s="8" t="s">
        <v>16417</v>
      </c>
      <c r="B375" s="1" t="s">
        <v>9043</v>
      </c>
      <c r="C375" s="1" t="s">
        <v>12890</v>
      </c>
      <c r="D375" s="1"/>
      <c r="E375" s="1"/>
      <c r="F375" s="9"/>
    </row>
    <row r="376" spans="1:6" x14ac:dyDescent="0.25">
      <c r="A376" s="8" t="s">
        <v>16418</v>
      </c>
      <c r="B376" s="1" t="s">
        <v>9045</v>
      </c>
      <c r="C376" s="1" t="s">
        <v>12890</v>
      </c>
      <c r="D376" s="1"/>
      <c r="E376" s="1"/>
      <c r="F376" s="9"/>
    </row>
    <row r="377" spans="1:6" x14ac:dyDescent="0.25">
      <c r="A377" s="8" t="s">
        <v>16419</v>
      </c>
      <c r="B377" s="1" t="s">
        <v>16420</v>
      </c>
      <c r="C377" s="1" t="s">
        <v>12890</v>
      </c>
      <c r="D377" s="1"/>
      <c r="E377" s="1"/>
      <c r="F377" s="9"/>
    </row>
    <row r="378" spans="1:6" x14ac:dyDescent="0.25">
      <c r="A378" s="8" t="s">
        <v>16421</v>
      </c>
      <c r="B378" s="1" t="s">
        <v>9636</v>
      </c>
      <c r="C378" s="1" t="s">
        <v>12890</v>
      </c>
      <c r="D378" s="1"/>
      <c r="E378" s="1"/>
      <c r="F378" s="9"/>
    </row>
    <row r="379" spans="1:6" x14ac:dyDescent="0.25">
      <c r="A379" s="8" t="s">
        <v>16422</v>
      </c>
      <c r="B379" s="1" t="s">
        <v>9644</v>
      </c>
      <c r="C379" s="1" t="s">
        <v>12890</v>
      </c>
      <c r="D379" s="1"/>
      <c r="E379" s="1"/>
      <c r="F379" s="9"/>
    </row>
    <row r="380" spans="1:6" x14ac:dyDescent="0.25">
      <c r="A380" s="8" t="s">
        <v>16423</v>
      </c>
      <c r="B380" s="1" t="s">
        <v>5001</v>
      </c>
      <c r="C380" s="1" t="s">
        <v>12890</v>
      </c>
      <c r="D380" s="1"/>
      <c r="E380" s="1"/>
      <c r="F380" s="9"/>
    </row>
    <row r="381" spans="1:6" x14ac:dyDescent="0.25">
      <c r="A381" s="8" t="s">
        <v>16424</v>
      </c>
      <c r="B381" s="1" t="s">
        <v>9067</v>
      </c>
      <c r="C381" s="1" t="s">
        <v>12890</v>
      </c>
      <c r="D381" s="1"/>
      <c r="E381" s="1"/>
      <c r="F381" s="9"/>
    </row>
    <row r="382" spans="1:6" x14ac:dyDescent="0.25">
      <c r="A382" s="8" t="s">
        <v>16425</v>
      </c>
      <c r="B382" s="1" t="s">
        <v>16426</v>
      </c>
      <c r="C382" s="1" t="s">
        <v>12890</v>
      </c>
      <c r="D382" s="1"/>
      <c r="E382" s="1"/>
      <c r="F382" s="9"/>
    </row>
    <row r="383" spans="1:6" x14ac:dyDescent="0.25">
      <c r="A383" s="8" t="s">
        <v>16427</v>
      </c>
      <c r="B383" s="1" t="s">
        <v>8466</v>
      </c>
      <c r="C383" s="1" t="s">
        <v>12890</v>
      </c>
      <c r="D383" s="1"/>
      <c r="E383" s="1"/>
      <c r="F383" s="9"/>
    </row>
    <row r="384" spans="1:6" x14ac:dyDescent="0.25">
      <c r="A384" s="8" t="s">
        <v>16428</v>
      </c>
      <c r="B384" s="1" t="s">
        <v>16429</v>
      </c>
      <c r="C384" s="1" t="s">
        <v>12890</v>
      </c>
      <c r="D384" s="1"/>
      <c r="E384" s="1"/>
      <c r="F384" s="9"/>
    </row>
    <row r="385" spans="1:6" x14ac:dyDescent="0.25">
      <c r="A385" s="8" t="s">
        <v>16430</v>
      </c>
      <c r="B385" s="1" t="s">
        <v>9499</v>
      </c>
      <c r="C385" s="1" t="s">
        <v>12890</v>
      </c>
      <c r="D385" s="1"/>
      <c r="E385" s="1"/>
      <c r="F385" s="9"/>
    </row>
    <row r="386" spans="1:6" x14ac:dyDescent="0.25">
      <c r="A386" s="8" t="s">
        <v>16431</v>
      </c>
      <c r="B386" s="1" t="s">
        <v>90</v>
      </c>
      <c r="C386" s="1" t="s">
        <v>12890</v>
      </c>
      <c r="D386" s="1"/>
      <c r="E386" s="1"/>
      <c r="F386" s="9"/>
    </row>
    <row r="387" spans="1:6" x14ac:dyDescent="0.25">
      <c r="A387" s="8" t="s">
        <v>16432</v>
      </c>
      <c r="B387" s="1" t="s">
        <v>11913</v>
      </c>
      <c r="C387" s="1" t="s">
        <v>12890</v>
      </c>
      <c r="D387" s="1"/>
      <c r="E387" s="1"/>
      <c r="F387" s="9"/>
    </row>
    <row r="388" spans="1:6" x14ac:dyDescent="0.25">
      <c r="A388" s="8" t="s">
        <v>16433</v>
      </c>
      <c r="B388" s="1" t="s">
        <v>3932</v>
      </c>
      <c r="C388" s="1" t="s">
        <v>12890</v>
      </c>
      <c r="D388" s="1"/>
      <c r="E388" s="1"/>
      <c r="F388" s="9"/>
    </row>
    <row r="389" spans="1:6" x14ac:dyDescent="0.25">
      <c r="A389" s="8" t="s">
        <v>16434</v>
      </c>
      <c r="B389" s="1" t="s">
        <v>15409</v>
      </c>
      <c r="C389" s="1" t="s">
        <v>12890</v>
      </c>
      <c r="D389" s="1"/>
      <c r="E389" s="1"/>
      <c r="F389" s="9"/>
    </row>
    <row r="390" spans="1:6" x14ac:dyDescent="0.25">
      <c r="A390" s="8" t="s">
        <v>16435</v>
      </c>
      <c r="B390" s="1" t="s">
        <v>5095</v>
      </c>
      <c r="C390" s="1" t="s">
        <v>12890</v>
      </c>
      <c r="D390" s="1"/>
      <c r="E390" s="1"/>
      <c r="F390" s="9"/>
    </row>
    <row r="391" spans="1:6" x14ac:dyDescent="0.25">
      <c r="A391" s="8" t="s">
        <v>16436</v>
      </c>
      <c r="B391" s="1" t="s">
        <v>5850</v>
      </c>
      <c r="C391" s="1" t="s">
        <v>12890</v>
      </c>
      <c r="D391" s="1"/>
      <c r="E391" s="1"/>
      <c r="F391" s="9"/>
    </row>
    <row r="392" spans="1:6" x14ac:dyDescent="0.25">
      <c r="A392" s="8" t="s">
        <v>16437</v>
      </c>
      <c r="B392" s="1" t="s">
        <v>6048</v>
      </c>
      <c r="C392" s="1" t="s">
        <v>12890</v>
      </c>
      <c r="D392" s="1"/>
      <c r="E392" s="1"/>
      <c r="F392" s="9"/>
    </row>
    <row r="393" spans="1:6" x14ac:dyDescent="0.25">
      <c r="A393" s="8" t="s">
        <v>16438</v>
      </c>
      <c r="B393" s="1" t="s">
        <v>6668</v>
      </c>
      <c r="C393" s="1" t="s">
        <v>12890</v>
      </c>
      <c r="D393" s="1"/>
      <c r="E393" s="1"/>
      <c r="F393" s="9"/>
    </row>
    <row r="394" spans="1:6" x14ac:dyDescent="0.25">
      <c r="A394" s="8" t="s">
        <v>16439</v>
      </c>
      <c r="B394" s="1" t="s">
        <v>16440</v>
      </c>
      <c r="C394" s="1" t="s">
        <v>12890</v>
      </c>
      <c r="D394" s="1"/>
      <c r="E394" s="1"/>
      <c r="F394" s="9"/>
    </row>
    <row r="395" spans="1:6" x14ac:dyDescent="0.25">
      <c r="A395" s="8" t="s">
        <v>16441</v>
      </c>
      <c r="B395" s="1" t="s">
        <v>8490</v>
      </c>
      <c r="C395" s="1" t="s">
        <v>12890</v>
      </c>
      <c r="D395" s="1"/>
      <c r="E395" s="1"/>
      <c r="F395" s="9"/>
    </row>
    <row r="396" spans="1:6" x14ac:dyDescent="0.25">
      <c r="A396" s="8" t="s">
        <v>16442</v>
      </c>
      <c r="B396" s="1" t="s">
        <v>8896</v>
      </c>
      <c r="C396" s="1" t="s">
        <v>12890</v>
      </c>
      <c r="D396" s="1"/>
      <c r="E396" s="1"/>
      <c r="F396" s="9"/>
    </row>
    <row r="397" spans="1:6" x14ac:dyDescent="0.25">
      <c r="A397" s="8" t="s">
        <v>16443</v>
      </c>
      <c r="B397" s="1" t="s">
        <v>9095</v>
      </c>
      <c r="C397" s="1" t="s">
        <v>12890</v>
      </c>
      <c r="D397" s="1"/>
      <c r="E397" s="1"/>
      <c r="F397" s="9"/>
    </row>
    <row r="398" spans="1:6" x14ac:dyDescent="0.25">
      <c r="A398" s="8" t="s">
        <v>16444</v>
      </c>
      <c r="B398" s="1" t="s">
        <v>9503</v>
      </c>
      <c r="C398" s="1" t="s">
        <v>12890</v>
      </c>
      <c r="D398" s="1"/>
      <c r="E398" s="1"/>
      <c r="F398" s="9"/>
    </row>
    <row r="399" spans="1:6" x14ac:dyDescent="0.25">
      <c r="A399" s="8" t="s">
        <v>16445</v>
      </c>
      <c r="B399" s="1" t="s">
        <v>9718</v>
      </c>
      <c r="C399" s="1" t="s">
        <v>12890</v>
      </c>
      <c r="D399" s="1"/>
      <c r="E399" s="1"/>
      <c r="F399" s="9"/>
    </row>
    <row r="400" spans="1:6" x14ac:dyDescent="0.25">
      <c r="A400" s="8" t="s">
        <v>16446</v>
      </c>
      <c r="B400" s="1" t="s">
        <v>821</v>
      </c>
      <c r="C400" s="1" t="s">
        <v>12890</v>
      </c>
      <c r="D400" s="1"/>
      <c r="E400" s="1"/>
      <c r="F400" s="9"/>
    </row>
    <row r="401" spans="1:6" x14ac:dyDescent="0.25">
      <c r="A401" s="8" t="s">
        <v>16447</v>
      </c>
      <c r="B401" s="1" t="s">
        <v>13554</v>
      </c>
      <c r="C401" s="1" t="s">
        <v>12890</v>
      </c>
      <c r="D401" s="1"/>
      <c r="E401" s="1"/>
      <c r="F401" s="9"/>
    </row>
    <row r="402" spans="1:6" x14ac:dyDescent="0.25">
      <c r="A402" s="8" t="s">
        <v>16448</v>
      </c>
      <c r="B402" s="1" t="s">
        <v>2269</v>
      </c>
      <c r="C402" s="1" t="s">
        <v>12890</v>
      </c>
      <c r="D402" s="1"/>
      <c r="E402" s="1"/>
      <c r="F402" s="9"/>
    </row>
    <row r="403" spans="1:6" x14ac:dyDescent="0.25">
      <c r="A403" s="8" t="s">
        <v>16449</v>
      </c>
      <c r="B403" s="1" t="s">
        <v>2371</v>
      </c>
      <c r="C403" s="1" t="s">
        <v>12890</v>
      </c>
      <c r="D403" s="1"/>
      <c r="E403" s="1"/>
      <c r="F403" s="9"/>
    </row>
    <row r="404" spans="1:6" x14ac:dyDescent="0.25">
      <c r="A404" s="8" t="s">
        <v>16450</v>
      </c>
      <c r="B404" s="1" t="s">
        <v>13324</v>
      </c>
      <c r="C404" s="1" t="s">
        <v>12890</v>
      </c>
      <c r="D404" s="1"/>
      <c r="E404" s="1"/>
      <c r="F404" s="9"/>
    </row>
    <row r="405" spans="1:6" x14ac:dyDescent="0.25">
      <c r="A405" s="8" t="s">
        <v>16451</v>
      </c>
      <c r="B405" s="1" t="s">
        <v>3456</v>
      </c>
      <c r="C405" s="1" t="s">
        <v>12890</v>
      </c>
      <c r="D405" s="1"/>
      <c r="E405" s="1"/>
      <c r="F405" s="9"/>
    </row>
    <row r="406" spans="1:6" x14ac:dyDescent="0.25">
      <c r="A406" s="8" t="s">
        <v>16452</v>
      </c>
      <c r="B406" s="1" t="s">
        <v>6698</v>
      </c>
      <c r="C406" s="1" t="s">
        <v>12890</v>
      </c>
      <c r="D406" s="1"/>
      <c r="E406" s="1"/>
      <c r="F406" s="9"/>
    </row>
    <row r="407" spans="1:6" x14ac:dyDescent="0.25">
      <c r="A407" s="8" t="s">
        <v>16453</v>
      </c>
      <c r="B407" s="1" t="s">
        <v>9131</v>
      </c>
      <c r="C407" s="1" t="s">
        <v>12890</v>
      </c>
      <c r="D407" s="1"/>
      <c r="E407" s="1"/>
      <c r="F407" s="9"/>
    </row>
    <row r="408" spans="1:6" x14ac:dyDescent="0.25">
      <c r="A408" s="8" t="s">
        <v>16454</v>
      </c>
      <c r="B408" s="1" t="s">
        <v>12930</v>
      </c>
      <c r="C408" s="1" t="s">
        <v>12890</v>
      </c>
      <c r="D408" s="1"/>
      <c r="E408" s="1"/>
      <c r="F408" s="9"/>
    </row>
    <row r="409" spans="1:6" x14ac:dyDescent="0.25">
      <c r="A409" s="8" t="s">
        <v>16455</v>
      </c>
      <c r="B409" s="1" t="s">
        <v>4488</v>
      </c>
      <c r="C409" s="1" t="s">
        <v>12890</v>
      </c>
      <c r="D409" s="1"/>
      <c r="E409" s="1"/>
      <c r="F409" s="9"/>
    </row>
    <row r="410" spans="1:6" x14ac:dyDescent="0.25">
      <c r="A410" s="8" t="s">
        <v>16456</v>
      </c>
      <c r="B410" s="1" t="s">
        <v>16457</v>
      </c>
      <c r="C410" s="1" t="s">
        <v>12890</v>
      </c>
      <c r="D410" s="1"/>
      <c r="E410" s="1"/>
      <c r="F410" s="9"/>
    </row>
    <row r="411" spans="1:6" x14ac:dyDescent="0.25">
      <c r="A411" s="8" t="s">
        <v>16458</v>
      </c>
      <c r="B411" s="1" t="s">
        <v>5339</v>
      </c>
      <c r="C411" s="1" t="s">
        <v>12890</v>
      </c>
      <c r="D411" s="1"/>
      <c r="E411" s="1"/>
      <c r="F411" s="9"/>
    </row>
    <row r="412" spans="1:6" x14ac:dyDescent="0.25">
      <c r="A412" s="8" t="s">
        <v>16459</v>
      </c>
      <c r="B412" s="1" t="s">
        <v>11406</v>
      </c>
      <c r="C412" s="1" t="s">
        <v>12890</v>
      </c>
      <c r="D412" s="1"/>
      <c r="E412" s="1"/>
      <c r="F412" s="9"/>
    </row>
    <row r="413" spans="1:6" x14ac:dyDescent="0.25">
      <c r="A413" s="8" t="s">
        <v>16460</v>
      </c>
      <c r="B413" s="1" t="s">
        <v>2351</v>
      </c>
      <c r="C413" s="1" t="s">
        <v>12890</v>
      </c>
      <c r="D413" s="1"/>
      <c r="E413" s="1"/>
      <c r="F413" s="9"/>
    </row>
    <row r="414" spans="1:6" x14ac:dyDescent="0.25">
      <c r="A414" s="8" t="s">
        <v>16461</v>
      </c>
      <c r="B414" s="1" t="s">
        <v>2468</v>
      </c>
      <c r="C414" s="1" t="s">
        <v>12890</v>
      </c>
      <c r="D414" s="1"/>
      <c r="E414" s="1"/>
      <c r="F414" s="9"/>
    </row>
    <row r="415" spans="1:6" x14ac:dyDescent="0.25">
      <c r="A415" s="8" t="s">
        <v>16462</v>
      </c>
      <c r="B415" s="1" t="s">
        <v>13101</v>
      </c>
      <c r="C415" s="1" t="s">
        <v>12890</v>
      </c>
      <c r="D415" s="1"/>
      <c r="E415" s="1"/>
      <c r="F415" s="9"/>
    </row>
    <row r="416" spans="1:6" x14ac:dyDescent="0.25">
      <c r="A416" s="8" t="s">
        <v>16463</v>
      </c>
      <c r="B416" s="1" t="s">
        <v>13114</v>
      </c>
      <c r="C416" s="1" t="s">
        <v>12890</v>
      </c>
      <c r="D416" s="1"/>
      <c r="E416" s="1"/>
      <c r="F416" s="9"/>
    </row>
    <row r="417" spans="1:6" x14ac:dyDescent="0.25">
      <c r="A417" s="8" t="s">
        <v>16464</v>
      </c>
      <c r="B417" s="1" t="s">
        <v>4800</v>
      </c>
      <c r="C417" s="1" t="s">
        <v>12890</v>
      </c>
      <c r="D417" s="1"/>
      <c r="E417" s="1"/>
      <c r="F417" s="9"/>
    </row>
    <row r="418" spans="1:6" x14ac:dyDescent="0.25">
      <c r="A418" s="8" t="s">
        <v>16465</v>
      </c>
      <c r="B418" s="1" t="s">
        <v>5</v>
      </c>
      <c r="C418" s="1" t="s">
        <v>12890</v>
      </c>
      <c r="D418" s="1"/>
      <c r="E418" s="1"/>
      <c r="F418" s="9"/>
    </row>
    <row r="419" spans="1:6" x14ac:dyDescent="0.25">
      <c r="A419" s="8" t="s">
        <v>16466</v>
      </c>
      <c r="B419" s="1" t="s">
        <v>13167</v>
      </c>
      <c r="C419" s="1" t="s">
        <v>12890</v>
      </c>
      <c r="D419" s="1"/>
      <c r="E419" s="1"/>
      <c r="F419" s="9"/>
    </row>
    <row r="420" spans="1:6" x14ac:dyDescent="0.25">
      <c r="A420" s="8" t="s">
        <v>16467</v>
      </c>
      <c r="B420" s="1" t="s">
        <v>13172</v>
      </c>
      <c r="C420" s="1" t="s">
        <v>12890</v>
      </c>
      <c r="D420" s="1"/>
      <c r="E420" s="1"/>
      <c r="F420" s="9"/>
    </row>
    <row r="421" spans="1:6" x14ac:dyDescent="0.25">
      <c r="A421" s="8" t="s">
        <v>16468</v>
      </c>
      <c r="B421" s="1" t="s">
        <v>13174</v>
      </c>
      <c r="C421" s="1" t="s">
        <v>12890</v>
      </c>
      <c r="D421" s="1"/>
      <c r="E421" s="1"/>
      <c r="F421" s="9"/>
    </row>
    <row r="422" spans="1:6" x14ac:dyDescent="0.25">
      <c r="A422" s="8" t="s">
        <v>16469</v>
      </c>
      <c r="B422" s="1" t="s">
        <v>13176</v>
      </c>
      <c r="C422" s="1" t="s">
        <v>12890</v>
      </c>
      <c r="D422" s="1"/>
      <c r="E422" s="1"/>
      <c r="F422" s="9"/>
    </row>
    <row r="423" spans="1:6" x14ac:dyDescent="0.25">
      <c r="A423" s="8" t="s">
        <v>16470</v>
      </c>
      <c r="B423" s="1" t="s">
        <v>6421</v>
      </c>
      <c r="C423" s="1" t="s">
        <v>12890</v>
      </c>
      <c r="D423" s="1"/>
      <c r="E423" s="1"/>
      <c r="F423" s="9"/>
    </row>
    <row r="424" spans="1:6" x14ac:dyDescent="0.25">
      <c r="A424" s="8" t="s">
        <v>16471</v>
      </c>
      <c r="B424" s="1" t="s">
        <v>13181</v>
      </c>
      <c r="C424" s="1" t="s">
        <v>12890</v>
      </c>
      <c r="D424" s="1"/>
      <c r="E424" s="1"/>
      <c r="F424" s="9"/>
    </row>
    <row r="425" spans="1:6" x14ac:dyDescent="0.25">
      <c r="A425" s="8" t="s">
        <v>16472</v>
      </c>
      <c r="B425" s="1" t="s">
        <v>13183</v>
      </c>
      <c r="C425" s="1" t="s">
        <v>12890</v>
      </c>
      <c r="D425" s="1"/>
      <c r="E425" s="1"/>
      <c r="F425" s="9"/>
    </row>
    <row r="426" spans="1:6" x14ac:dyDescent="0.25">
      <c r="A426" s="8" t="s">
        <v>16473</v>
      </c>
      <c r="B426" s="1" t="s">
        <v>6830</v>
      </c>
      <c r="C426" s="1" t="s">
        <v>12890</v>
      </c>
      <c r="D426" s="1"/>
      <c r="E426" s="1"/>
      <c r="F426" s="9"/>
    </row>
    <row r="427" spans="1:6" x14ac:dyDescent="0.25">
      <c r="A427" s="8" t="s">
        <v>16474</v>
      </c>
      <c r="B427" s="1" t="s">
        <v>88</v>
      </c>
      <c r="C427" s="1" t="s">
        <v>12890</v>
      </c>
      <c r="D427" s="1"/>
      <c r="E427" s="1"/>
      <c r="F427" s="9"/>
    </row>
    <row r="428" spans="1:6" x14ac:dyDescent="0.25">
      <c r="A428" s="8" t="s">
        <v>16475</v>
      </c>
      <c r="B428" s="1" t="s">
        <v>785</v>
      </c>
      <c r="C428" s="1" t="s">
        <v>12890</v>
      </c>
      <c r="D428" s="1"/>
      <c r="E428" s="1"/>
      <c r="F428" s="9"/>
    </row>
    <row r="429" spans="1:6" ht="15.75" thickBot="1" x14ac:dyDescent="0.3">
      <c r="A429" s="10" t="s">
        <v>16476</v>
      </c>
      <c r="B429" s="11" t="s">
        <v>13206</v>
      </c>
      <c r="C429" s="11" t="s">
        <v>12890</v>
      </c>
      <c r="D429" s="11"/>
      <c r="E429" s="11"/>
      <c r="F429" s="12"/>
    </row>
  </sheetData>
  <autoFilter ref="A1:F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6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7.57031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555</v>
      </c>
    </row>
    <row r="2" spans="1:8" x14ac:dyDescent="0.25">
      <c r="A2" s="5" t="s">
        <v>16477</v>
      </c>
      <c r="B2" s="6" t="s">
        <v>3114</v>
      </c>
      <c r="C2" s="6" t="s">
        <v>7</v>
      </c>
      <c r="D2" s="6"/>
      <c r="E2" s="6"/>
      <c r="F2" s="61"/>
    </row>
    <row r="3" spans="1:8" x14ac:dyDescent="0.25">
      <c r="A3" s="8" t="s">
        <v>16477</v>
      </c>
      <c r="B3" s="1" t="s">
        <v>3114</v>
      </c>
      <c r="C3" s="1" t="s">
        <v>16478</v>
      </c>
      <c r="D3" s="1"/>
      <c r="E3" s="1"/>
      <c r="F3" s="62"/>
    </row>
    <row r="4" spans="1:8" x14ac:dyDescent="0.25">
      <c r="A4" s="8" t="s">
        <v>16479</v>
      </c>
      <c r="B4" s="1" t="s">
        <v>1099</v>
      </c>
      <c r="C4" s="1" t="s">
        <v>7</v>
      </c>
      <c r="D4" s="1"/>
      <c r="E4" s="1"/>
      <c r="F4" s="62"/>
    </row>
    <row r="5" spans="1:8" x14ac:dyDescent="0.25">
      <c r="A5" s="8" t="s">
        <v>16479</v>
      </c>
      <c r="B5" s="1" t="s">
        <v>1099</v>
      </c>
      <c r="C5" s="1" t="s">
        <v>16478</v>
      </c>
      <c r="D5" s="1"/>
      <c r="E5" s="1"/>
      <c r="F5" s="62"/>
    </row>
    <row r="6" spans="1:8" x14ac:dyDescent="0.25">
      <c r="A6" s="8" t="s">
        <v>16480</v>
      </c>
      <c r="B6" s="1" t="s">
        <v>11740</v>
      </c>
      <c r="C6" s="1" t="s">
        <v>7</v>
      </c>
      <c r="D6" s="1"/>
      <c r="E6" s="1"/>
      <c r="F6" s="62"/>
    </row>
    <row r="7" spans="1:8" x14ac:dyDescent="0.25">
      <c r="A7" s="8" t="s">
        <v>16480</v>
      </c>
      <c r="B7" s="1" t="s">
        <v>11740</v>
      </c>
      <c r="C7" s="1" t="s">
        <v>16478</v>
      </c>
      <c r="D7" s="1"/>
      <c r="E7" s="1"/>
      <c r="F7" s="62"/>
    </row>
    <row r="8" spans="1:8" x14ac:dyDescent="0.25">
      <c r="A8" s="8" t="s">
        <v>16481</v>
      </c>
      <c r="B8" s="1" t="s">
        <v>11871</v>
      </c>
      <c r="C8" s="1" t="s">
        <v>27</v>
      </c>
      <c r="D8" s="1"/>
      <c r="E8" s="1"/>
      <c r="F8" s="62"/>
    </row>
    <row r="9" spans="1:8" x14ac:dyDescent="0.25">
      <c r="A9" s="8" t="s">
        <v>16481</v>
      </c>
      <c r="B9" s="1" t="s">
        <v>11871</v>
      </c>
      <c r="C9" s="1" t="s">
        <v>16478</v>
      </c>
      <c r="D9" s="1"/>
      <c r="E9" s="1"/>
      <c r="F9" s="62"/>
    </row>
    <row r="10" spans="1:8" x14ac:dyDescent="0.25">
      <c r="A10" s="8" t="s">
        <v>16482</v>
      </c>
      <c r="B10" s="1" t="s">
        <v>11365</v>
      </c>
      <c r="C10" s="1" t="s">
        <v>27</v>
      </c>
      <c r="D10" s="1"/>
      <c r="E10" s="1"/>
      <c r="F10" s="62"/>
    </row>
    <row r="11" spans="1:8" x14ac:dyDescent="0.25">
      <c r="A11" s="8" t="s">
        <v>16482</v>
      </c>
      <c r="B11" s="1" t="s">
        <v>11365</v>
      </c>
      <c r="C11" s="1" t="s">
        <v>16478</v>
      </c>
      <c r="D11" s="1"/>
      <c r="E11" s="1"/>
      <c r="F11" s="62"/>
    </row>
    <row r="12" spans="1:8" x14ac:dyDescent="0.25">
      <c r="A12" s="8" t="s">
        <v>16483</v>
      </c>
      <c r="B12" s="1" t="s">
        <v>2105</v>
      </c>
      <c r="C12" s="1" t="s">
        <v>27</v>
      </c>
      <c r="D12" s="1"/>
      <c r="E12" s="1"/>
      <c r="F12" s="62"/>
    </row>
    <row r="13" spans="1:8" x14ac:dyDescent="0.25">
      <c r="A13" s="8" t="s">
        <v>16483</v>
      </c>
      <c r="B13" s="1" t="s">
        <v>2105</v>
      </c>
      <c r="C13" s="1" t="s">
        <v>16478</v>
      </c>
      <c r="D13" s="1"/>
      <c r="E13" s="1"/>
      <c r="F13" s="62"/>
    </row>
    <row r="14" spans="1:8" x14ac:dyDescent="0.25">
      <c r="A14" s="8" t="s">
        <v>16484</v>
      </c>
      <c r="B14" s="1" t="s">
        <v>2181</v>
      </c>
      <c r="C14" s="1" t="s">
        <v>7</v>
      </c>
      <c r="D14" s="1"/>
      <c r="E14" s="1"/>
      <c r="F14" s="62"/>
    </row>
    <row r="15" spans="1:8" x14ac:dyDescent="0.25">
      <c r="A15" s="8" t="s">
        <v>16484</v>
      </c>
      <c r="B15" s="1" t="s">
        <v>2181</v>
      </c>
      <c r="C15" s="1" t="s">
        <v>16478</v>
      </c>
      <c r="D15" s="1"/>
      <c r="E15" s="1"/>
      <c r="F15" s="62"/>
    </row>
    <row r="16" spans="1:8" x14ac:dyDescent="0.25">
      <c r="A16" s="8" t="s">
        <v>16485</v>
      </c>
      <c r="B16" s="1" t="s">
        <v>2191</v>
      </c>
      <c r="C16" s="1" t="s">
        <v>27</v>
      </c>
      <c r="D16" s="1"/>
      <c r="E16" s="1"/>
      <c r="F16" s="62"/>
    </row>
    <row r="17" spans="1:6" x14ac:dyDescent="0.25">
      <c r="A17" s="8" t="s">
        <v>16485</v>
      </c>
      <c r="B17" s="1" t="s">
        <v>2191</v>
      </c>
      <c r="C17" s="1" t="s">
        <v>16478</v>
      </c>
      <c r="D17" s="1"/>
      <c r="E17" s="1"/>
      <c r="F17" s="62"/>
    </row>
    <row r="18" spans="1:6" x14ac:dyDescent="0.25">
      <c r="A18" s="8" t="s">
        <v>16486</v>
      </c>
      <c r="B18" s="1" t="s">
        <v>2221</v>
      </c>
      <c r="C18" s="1" t="s">
        <v>7</v>
      </c>
      <c r="D18" s="1"/>
      <c r="E18" s="1"/>
      <c r="F18" s="62"/>
    </row>
    <row r="19" spans="1:6" x14ac:dyDescent="0.25">
      <c r="A19" s="8" t="s">
        <v>16486</v>
      </c>
      <c r="B19" s="1" t="s">
        <v>2221</v>
      </c>
      <c r="C19" s="1" t="s">
        <v>16478</v>
      </c>
      <c r="D19" s="1"/>
      <c r="E19" s="1"/>
      <c r="F19" s="62"/>
    </row>
    <row r="20" spans="1:6" x14ac:dyDescent="0.25">
      <c r="A20" s="8" t="s">
        <v>16487</v>
      </c>
      <c r="B20" s="1" t="s">
        <v>2303</v>
      </c>
      <c r="C20" s="1" t="s">
        <v>7</v>
      </c>
      <c r="D20" s="1"/>
      <c r="E20" s="1"/>
      <c r="F20" s="62"/>
    </row>
    <row r="21" spans="1:6" x14ac:dyDescent="0.25">
      <c r="A21" s="8" t="s">
        <v>16487</v>
      </c>
      <c r="B21" s="1" t="s">
        <v>2303</v>
      </c>
      <c r="C21" s="1" t="s">
        <v>16478</v>
      </c>
      <c r="D21" s="1"/>
      <c r="E21" s="1"/>
      <c r="F21" s="62"/>
    </row>
    <row r="22" spans="1:6" x14ac:dyDescent="0.25">
      <c r="A22" s="8" t="s">
        <v>16488</v>
      </c>
      <c r="B22" s="1" t="s">
        <v>2305</v>
      </c>
      <c r="C22" s="1" t="s">
        <v>7</v>
      </c>
      <c r="D22" s="1"/>
      <c r="E22" s="1"/>
      <c r="F22" s="62"/>
    </row>
    <row r="23" spans="1:6" x14ac:dyDescent="0.25">
      <c r="A23" s="8" t="s">
        <v>16488</v>
      </c>
      <c r="B23" s="1" t="s">
        <v>2305</v>
      </c>
      <c r="C23" s="1" t="s">
        <v>16478</v>
      </c>
      <c r="D23" s="1"/>
      <c r="E23" s="1"/>
      <c r="F23" s="62"/>
    </row>
    <row r="24" spans="1:6" x14ac:dyDescent="0.25">
      <c r="A24" s="8" t="s">
        <v>16489</v>
      </c>
      <c r="B24" s="1" t="s">
        <v>2313</v>
      </c>
      <c r="C24" s="1" t="s">
        <v>7</v>
      </c>
      <c r="D24" s="1"/>
      <c r="E24" s="1"/>
      <c r="F24" s="62"/>
    </row>
    <row r="25" spans="1:6" x14ac:dyDescent="0.25">
      <c r="A25" s="8" t="s">
        <v>16489</v>
      </c>
      <c r="B25" s="1" t="s">
        <v>2313</v>
      </c>
      <c r="C25" s="1" t="s">
        <v>16478</v>
      </c>
      <c r="D25" s="1"/>
      <c r="E25" s="1"/>
      <c r="F25" s="62"/>
    </row>
    <row r="26" spans="1:6" x14ac:dyDescent="0.25">
      <c r="A26" s="8" t="s">
        <v>16490</v>
      </c>
      <c r="B26" s="1" t="s">
        <v>14710</v>
      </c>
      <c r="C26" s="1" t="s">
        <v>27</v>
      </c>
      <c r="D26" s="1"/>
      <c r="E26" s="1"/>
      <c r="F26" s="62"/>
    </row>
    <row r="27" spans="1:6" x14ac:dyDescent="0.25">
      <c r="A27" s="8" t="s">
        <v>16490</v>
      </c>
      <c r="B27" s="1" t="s">
        <v>14710</v>
      </c>
      <c r="C27" s="1" t="s">
        <v>16478</v>
      </c>
      <c r="D27" s="1"/>
      <c r="E27" s="1"/>
      <c r="F27" s="62"/>
    </row>
    <row r="28" spans="1:6" x14ac:dyDescent="0.25">
      <c r="A28" s="8" t="s">
        <v>16491</v>
      </c>
      <c r="B28" s="1" t="s">
        <v>11696</v>
      </c>
      <c r="C28" s="1" t="s">
        <v>27</v>
      </c>
      <c r="D28" s="1"/>
      <c r="E28" s="1"/>
      <c r="F28" s="62"/>
    </row>
    <row r="29" spans="1:6" x14ac:dyDescent="0.25">
      <c r="A29" s="8" t="s">
        <v>16491</v>
      </c>
      <c r="B29" s="1" t="s">
        <v>11696</v>
      </c>
      <c r="C29" s="1" t="s">
        <v>16478</v>
      </c>
      <c r="D29" s="1"/>
      <c r="E29" s="1"/>
      <c r="F29" s="62"/>
    </row>
    <row r="30" spans="1:6" x14ac:dyDescent="0.25">
      <c r="A30" s="8" t="s">
        <v>16492</v>
      </c>
      <c r="B30" s="1" t="s">
        <v>2904</v>
      </c>
      <c r="C30" s="1" t="s">
        <v>27</v>
      </c>
      <c r="D30" s="1"/>
      <c r="E30" s="1"/>
      <c r="F30" s="62"/>
    </row>
    <row r="31" spans="1:6" x14ac:dyDescent="0.25">
      <c r="A31" s="8" t="s">
        <v>16492</v>
      </c>
      <c r="B31" s="1" t="s">
        <v>2904</v>
      </c>
      <c r="C31" s="1" t="s">
        <v>16478</v>
      </c>
      <c r="D31" s="1"/>
      <c r="E31" s="1"/>
      <c r="F31" s="62"/>
    </row>
    <row r="32" spans="1:6" x14ac:dyDescent="0.25">
      <c r="A32" s="8" t="s">
        <v>16493</v>
      </c>
      <c r="B32" s="1" t="s">
        <v>3120</v>
      </c>
      <c r="C32" s="1" t="s">
        <v>7</v>
      </c>
      <c r="D32" s="1"/>
      <c r="E32" s="1"/>
      <c r="F32" s="62"/>
    </row>
    <row r="33" spans="1:6" x14ac:dyDescent="0.25">
      <c r="A33" s="8" t="s">
        <v>16493</v>
      </c>
      <c r="B33" s="1" t="s">
        <v>3120</v>
      </c>
      <c r="C33" s="1" t="s">
        <v>16478</v>
      </c>
      <c r="D33" s="1"/>
      <c r="E33" s="1"/>
      <c r="F33" s="62"/>
    </row>
    <row r="34" spans="1:6" x14ac:dyDescent="0.25">
      <c r="A34" s="8" t="s">
        <v>16494</v>
      </c>
      <c r="B34" s="1" t="s">
        <v>3146</v>
      </c>
      <c r="C34" s="1" t="s">
        <v>27</v>
      </c>
      <c r="D34" s="1"/>
      <c r="E34" s="1"/>
      <c r="F34" s="62"/>
    </row>
    <row r="35" spans="1:6" x14ac:dyDescent="0.25">
      <c r="A35" s="8" t="s">
        <v>16494</v>
      </c>
      <c r="B35" s="1" t="s">
        <v>3146</v>
      </c>
      <c r="C35" s="1" t="s">
        <v>16478</v>
      </c>
      <c r="D35" s="1"/>
      <c r="E35" s="1"/>
      <c r="F35" s="62"/>
    </row>
    <row r="36" spans="1:6" x14ac:dyDescent="0.25">
      <c r="A36" s="8" t="s">
        <v>16495</v>
      </c>
      <c r="B36" s="1" t="s">
        <v>14934</v>
      </c>
      <c r="C36" s="1" t="s">
        <v>7</v>
      </c>
      <c r="D36" s="1"/>
      <c r="E36" s="1"/>
      <c r="F36" s="62"/>
    </row>
    <row r="37" spans="1:6" x14ac:dyDescent="0.25">
      <c r="A37" s="8" t="s">
        <v>16495</v>
      </c>
      <c r="B37" s="1" t="s">
        <v>14934</v>
      </c>
      <c r="C37" s="1" t="s">
        <v>16478</v>
      </c>
      <c r="D37" s="1"/>
      <c r="E37" s="1"/>
      <c r="F37" s="62"/>
    </row>
    <row r="38" spans="1:6" x14ac:dyDescent="0.25">
      <c r="A38" s="8" t="s">
        <v>16496</v>
      </c>
      <c r="B38" s="1" t="s">
        <v>3374</v>
      </c>
      <c r="C38" s="1" t="s">
        <v>27</v>
      </c>
      <c r="D38" s="1"/>
      <c r="E38" s="1"/>
      <c r="F38" s="62"/>
    </row>
    <row r="39" spans="1:6" x14ac:dyDescent="0.25">
      <c r="A39" s="8" t="s">
        <v>16496</v>
      </c>
      <c r="B39" s="1" t="s">
        <v>3374</v>
      </c>
      <c r="C39" s="1" t="s">
        <v>16478</v>
      </c>
      <c r="D39" s="1"/>
      <c r="E39" s="1"/>
      <c r="F39" s="62"/>
    </row>
    <row r="40" spans="1:6" x14ac:dyDescent="0.25">
      <c r="A40" s="8" t="s">
        <v>16497</v>
      </c>
      <c r="B40" s="1" t="s">
        <v>3496</v>
      </c>
      <c r="C40" s="1" t="s">
        <v>7</v>
      </c>
      <c r="D40" s="1"/>
      <c r="E40" s="1"/>
      <c r="F40" s="62"/>
    </row>
    <row r="41" spans="1:6" x14ac:dyDescent="0.25">
      <c r="A41" s="8" t="s">
        <v>16497</v>
      </c>
      <c r="B41" s="1" t="s">
        <v>3496</v>
      </c>
      <c r="C41" s="1" t="s">
        <v>16478</v>
      </c>
      <c r="D41" s="1"/>
      <c r="E41" s="1"/>
      <c r="F41" s="62"/>
    </row>
    <row r="42" spans="1:6" x14ac:dyDescent="0.25">
      <c r="A42" s="8" t="s">
        <v>16498</v>
      </c>
      <c r="B42" s="1" t="s">
        <v>3500</v>
      </c>
      <c r="C42" s="1" t="s">
        <v>7</v>
      </c>
      <c r="D42" s="1"/>
      <c r="E42" s="1"/>
      <c r="F42" s="62"/>
    </row>
    <row r="43" spans="1:6" x14ac:dyDescent="0.25">
      <c r="A43" s="8" t="s">
        <v>16498</v>
      </c>
      <c r="B43" s="1" t="s">
        <v>3500</v>
      </c>
      <c r="C43" s="1" t="s">
        <v>16478</v>
      </c>
      <c r="D43" s="1"/>
      <c r="E43" s="1"/>
      <c r="F43" s="62"/>
    </row>
    <row r="44" spans="1:6" x14ac:dyDescent="0.25">
      <c r="A44" s="8" t="s">
        <v>16499</v>
      </c>
      <c r="B44" s="1" t="s">
        <v>3514</v>
      </c>
      <c r="C44" s="1" t="s">
        <v>7</v>
      </c>
      <c r="D44" s="1"/>
      <c r="E44" s="1"/>
      <c r="F44" s="62"/>
    </row>
    <row r="45" spans="1:6" x14ac:dyDescent="0.25">
      <c r="A45" s="8" t="s">
        <v>16499</v>
      </c>
      <c r="B45" s="1" t="s">
        <v>3514</v>
      </c>
      <c r="C45" s="1" t="s">
        <v>16478</v>
      </c>
      <c r="D45" s="1"/>
      <c r="E45" s="1"/>
      <c r="F45" s="62"/>
    </row>
    <row r="46" spans="1:6" x14ac:dyDescent="0.25">
      <c r="A46" s="8" t="s">
        <v>16500</v>
      </c>
      <c r="B46" s="1" t="s">
        <v>3516</v>
      </c>
      <c r="C46" s="1" t="s">
        <v>7</v>
      </c>
      <c r="D46" s="1"/>
      <c r="E46" s="1"/>
      <c r="F46" s="62"/>
    </row>
    <row r="47" spans="1:6" x14ac:dyDescent="0.25">
      <c r="A47" s="8" t="s">
        <v>16500</v>
      </c>
      <c r="B47" s="1" t="s">
        <v>3516</v>
      </c>
      <c r="C47" s="1" t="s">
        <v>16478</v>
      </c>
      <c r="D47" s="1"/>
      <c r="E47" s="1"/>
      <c r="F47" s="62"/>
    </row>
    <row r="48" spans="1:6" x14ac:dyDescent="0.25">
      <c r="A48" s="8" t="s">
        <v>16501</v>
      </c>
      <c r="B48" s="1" t="s">
        <v>3614</v>
      </c>
      <c r="C48" s="1" t="s">
        <v>7</v>
      </c>
      <c r="D48" s="1"/>
      <c r="E48" s="1"/>
      <c r="F48" s="62"/>
    </row>
    <row r="49" spans="1:6" x14ac:dyDescent="0.25">
      <c r="A49" s="8" t="s">
        <v>16501</v>
      </c>
      <c r="B49" s="1" t="s">
        <v>3614</v>
      </c>
      <c r="C49" s="1" t="s">
        <v>16478</v>
      </c>
      <c r="D49" s="1"/>
      <c r="E49" s="1"/>
      <c r="F49" s="62"/>
    </row>
    <row r="50" spans="1:6" x14ac:dyDescent="0.25">
      <c r="A50" s="8" t="s">
        <v>16502</v>
      </c>
      <c r="B50" s="1" t="s">
        <v>3636</v>
      </c>
      <c r="C50" s="1" t="s">
        <v>7</v>
      </c>
      <c r="D50" s="1"/>
      <c r="E50" s="1"/>
      <c r="F50" s="62"/>
    </row>
    <row r="51" spans="1:6" x14ac:dyDescent="0.25">
      <c r="A51" s="8" t="s">
        <v>16502</v>
      </c>
      <c r="B51" s="1" t="s">
        <v>3636</v>
      </c>
      <c r="C51" s="1" t="s">
        <v>16478</v>
      </c>
      <c r="D51" s="1"/>
      <c r="E51" s="1"/>
      <c r="F51" s="62"/>
    </row>
    <row r="52" spans="1:6" x14ac:dyDescent="0.25">
      <c r="A52" s="8" t="s">
        <v>16503</v>
      </c>
      <c r="B52" s="1" t="s">
        <v>14096</v>
      </c>
      <c r="C52" s="1" t="s">
        <v>27</v>
      </c>
      <c r="D52" s="1"/>
      <c r="E52" s="1"/>
      <c r="F52" s="62"/>
    </row>
    <row r="53" spans="1:6" x14ac:dyDescent="0.25">
      <c r="A53" s="8" t="s">
        <v>16503</v>
      </c>
      <c r="B53" s="1" t="s">
        <v>14096</v>
      </c>
      <c r="C53" s="1" t="s">
        <v>16478</v>
      </c>
      <c r="D53" s="1"/>
      <c r="E53" s="1"/>
      <c r="F53" s="62"/>
    </row>
    <row r="54" spans="1:6" x14ac:dyDescent="0.25">
      <c r="A54" s="8" t="s">
        <v>16504</v>
      </c>
      <c r="B54" s="1" t="s">
        <v>3970</v>
      </c>
      <c r="C54" s="1" t="s">
        <v>7</v>
      </c>
      <c r="D54" s="1"/>
      <c r="E54" s="1"/>
      <c r="F54" s="62"/>
    </row>
    <row r="55" spans="1:6" x14ac:dyDescent="0.25">
      <c r="A55" s="8" t="s">
        <v>16504</v>
      </c>
      <c r="B55" s="1" t="s">
        <v>3970</v>
      </c>
      <c r="C55" s="1" t="s">
        <v>16478</v>
      </c>
      <c r="D55" s="1"/>
      <c r="E55" s="1"/>
      <c r="F55" s="62"/>
    </row>
    <row r="56" spans="1:6" x14ac:dyDescent="0.25">
      <c r="A56" s="8" t="s">
        <v>16505</v>
      </c>
      <c r="B56" s="1" t="s">
        <v>13014</v>
      </c>
      <c r="C56" s="1" t="s">
        <v>7</v>
      </c>
      <c r="D56" s="1"/>
      <c r="E56" s="1"/>
      <c r="F56" s="62"/>
    </row>
    <row r="57" spans="1:6" x14ac:dyDescent="0.25">
      <c r="A57" s="8" t="s">
        <v>16505</v>
      </c>
      <c r="B57" s="1" t="s">
        <v>13014</v>
      </c>
      <c r="C57" s="1" t="s">
        <v>16478</v>
      </c>
      <c r="D57" s="1"/>
      <c r="E57" s="1"/>
      <c r="F57" s="62"/>
    </row>
    <row r="58" spans="1:6" x14ac:dyDescent="0.25">
      <c r="A58" s="8" t="s">
        <v>16506</v>
      </c>
      <c r="B58" s="1" t="s">
        <v>4039</v>
      </c>
      <c r="C58" s="1" t="s">
        <v>7</v>
      </c>
      <c r="D58" s="1"/>
      <c r="E58" s="1"/>
      <c r="F58" s="62"/>
    </row>
    <row r="59" spans="1:6" x14ac:dyDescent="0.25">
      <c r="A59" s="8" t="s">
        <v>16506</v>
      </c>
      <c r="B59" s="1" t="s">
        <v>4039</v>
      </c>
      <c r="C59" s="1" t="s">
        <v>16478</v>
      </c>
      <c r="D59" s="1"/>
      <c r="E59" s="1"/>
      <c r="F59" s="62"/>
    </row>
    <row r="60" spans="1:6" x14ac:dyDescent="0.25">
      <c r="A60" s="8" t="s">
        <v>16507</v>
      </c>
      <c r="B60" s="1" t="s">
        <v>4123</v>
      </c>
      <c r="C60" s="1" t="s">
        <v>27</v>
      </c>
      <c r="D60" s="1"/>
      <c r="E60" s="1"/>
      <c r="F60" s="62"/>
    </row>
    <row r="61" spans="1:6" x14ac:dyDescent="0.25">
      <c r="A61" s="8" t="s">
        <v>16507</v>
      </c>
      <c r="B61" s="1" t="s">
        <v>4123</v>
      </c>
      <c r="C61" s="1" t="s">
        <v>16478</v>
      </c>
      <c r="D61" s="1"/>
      <c r="E61" s="1"/>
      <c r="F61" s="62"/>
    </row>
    <row r="62" spans="1:6" x14ac:dyDescent="0.25">
      <c r="A62" s="8" t="s">
        <v>16508</v>
      </c>
      <c r="B62" s="1" t="s">
        <v>14739</v>
      </c>
      <c r="C62" s="1" t="s">
        <v>27</v>
      </c>
      <c r="D62" s="1"/>
      <c r="E62" s="1"/>
      <c r="F62" s="62"/>
    </row>
    <row r="63" spans="1:6" x14ac:dyDescent="0.25">
      <c r="A63" s="8" t="s">
        <v>16508</v>
      </c>
      <c r="B63" s="1" t="s">
        <v>14739</v>
      </c>
      <c r="C63" s="1" t="s">
        <v>16478</v>
      </c>
      <c r="D63" s="1"/>
      <c r="E63" s="1"/>
      <c r="F63" s="62"/>
    </row>
    <row r="64" spans="1:6" x14ac:dyDescent="0.25">
      <c r="A64" s="8" t="s">
        <v>16509</v>
      </c>
      <c r="B64" s="1" t="s">
        <v>4320</v>
      </c>
      <c r="C64" s="1" t="s">
        <v>7</v>
      </c>
      <c r="D64" s="1"/>
      <c r="E64" s="1"/>
      <c r="F64" s="62"/>
    </row>
    <row r="65" spans="1:6" x14ac:dyDescent="0.25">
      <c r="A65" s="8" t="s">
        <v>16509</v>
      </c>
      <c r="B65" s="1" t="s">
        <v>4320</v>
      </c>
      <c r="C65" s="1" t="s">
        <v>16478</v>
      </c>
      <c r="D65" s="1"/>
      <c r="E65" s="1"/>
      <c r="F65" s="62"/>
    </row>
    <row r="66" spans="1:6" x14ac:dyDescent="0.25">
      <c r="A66" s="8" t="s">
        <v>16510</v>
      </c>
      <c r="B66" s="1" t="s">
        <v>4370</v>
      </c>
      <c r="C66" s="1" t="s">
        <v>27</v>
      </c>
      <c r="D66" s="1"/>
      <c r="E66" s="1"/>
      <c r="F66" s="62"/>
    </row>
    <row r="67" spans="1:6" x14ac:dyDescent="0.25">
      <c r="A67" s="8" t="s">
        <v>16510</v>
      </c>
      <c r="B67" s="1" t="s">
        <v>4370</v>
      </c>
      <c r="C67" s="1" t="s">
        <v>16478</v>
      </c>
      <c r="D67" s="1"/>
      <c r="E67" s="1"/>
      <c r="F67" s="62"/>
    </row>
    <row r="68" spans="1:6" x14ac:dyDescent="0.25">
      <c r="A68" s="8" t="s">
        <v>16511</v>
      </c>
      <c r="B68" s="1" t="s">
        <v>4486</v>
      </c>
      <c r="C68" s="1" t="s">
        <v>27</v>
      </c>
      <c r="D68" s="1"/>
      <c r="E68" s="1"/>
      <c r="F68" s="62"/>
    </row>
    <row r="69" spans="1:6" x14ac:dyDescent="0.25">
      <c r="A69" s="8" t="s">
        <v>16511</v>
      </c>
      <c r="B69" s="1" t="s">
        <v>4486</v>
      </c>
      <c r="C69" s="1" t="s">
        <v>16478</v>
      </c>
      <c r="D69" s="1"/>
      <c r="E69" s="1"/>
      <c r="F69" s="62"/>
    </row>
    <row r="70" spans="1:6" x14ac:dyDescent="0.25">
      <c r="A70" s="8" t="s">
        <v>16512</v>
      </c>
      <c r="B70" s="1" t="s">
        <v>4547</v>
      </c>
      <c r="C70" s="1" t="s">
        <v>7</v>
      </c>
      <c r="D70" s="1"/>
      <c r="E70" s="1"/>
      <c r="F70" s="62"/>
    </row>
    <row r="71" spans="1:6" x14ac:dyDescent="0.25">
      <c r="A71" s="8" t="s">
        <v>16512</v>
      </c>
      <c r="B71" s="1" t="s">
        <v>4547</v>
      </c>
      <c r="C71" s="1" t="s">
        <v>16478</v>
      </c>
      <c r="D71" s="1"/>
      <c r="E71" s="1"/>
      <c r="F71" s="62"/>
    </row>
    <row r="72" spans="1:6" x14ac:dyDescent="0.25">
      <c r="A72" s="8" t="s">
        <v>16513</v>
      </c>
      <c r="B72" s="1" t="s">
        <v>4565</v>
      </c>
      <c r="C72" s="1" t="s">
        <v>7</v>
      </c>
      <c r="D72" s="1"/>
      <c r="E72" s="1"/>
      <c r="F72" s="62"/>
    </row>
    <row r="73" spans="1:6" x14ac:dyDescent="0.25">
      <c r="A73" s="8" t="s">
        <v>16513</v>
      </c>
      <c r="B73" s="1" t="s">
        <v>4565</v>
      </c>
      <c r="C73" s="1" t="s">
        <v>16478</v>
      </c>
      <c r="D73" s="1"/>
      <c r="E73" s="1"/>
      <c r="F73" s="62"/>
    </row>
    <row r="74" spans="1:6" x14ac:dyDescent="0.25">
      <c r="A74" s="8" t="s">
        <v>16514</v>
      </c>
      <c r="B74" s="1" t="s">
        <v>16515</v>
      </c>
      <c r="C74" s="1" t="s">
        <v>27</v>
      </c>
      <c r="D74" s="1"/>
      <c r="E74" s="1"/>
      <c r="F74" s="62"/>
    </row>
    <row r="75" spans="1:6" x14ac:dyDescent="0.25">
      <c r="A75" s="8" t="s">
        <v>16514</v>
      </c>
      <c r="B75" s="1" t="s">
        <v>16515</v>
      </c>
      <c r="C75" s="1" t="s">
        <v>16478</v>
      </c>
      <c r="D75" s="1"/>
      <c r="E75" s="1"/>
      <c r="F75" s="62"/>
    </row>
    <row r="76" spans="1:6" x14ac:dyDescent="0.25">
      <c r="A76" s="8" t="s">
        <v>16516</v>
      </c>
      <c r="B76" s="1" t="s">
        <v>4581</v>
      </c>
      <c r="C76" s="1" t="s">
        <v>7</v>
      </c>
      <c r="D76" s="1"/>
      <c r="E76" s="1"/>
      <c r="F76" s="62"/>
    </row>
    <row r="77" spans="1:6" x14ac:dyDescent="0.25">
      <c r="A77" s="8" t="s">
        <v>16516</v>
      </c>
      <c r="B77" s="1" t="s">
        <v>4581</v>
      </c>
      <c r="C77" s="1" t="s">
        <v>16478</v>
      </c>
      <c r="D77" s="1"/>
      <c r="E77" s="1"/>
      <c r="F77" s="62"/>
    </row>
    <row r="78" spans="1:6" x14ac:dyDescent="0.25">
      <c r="A78" s="8" t="s">
        <v>16517</v>
      </c>
      <c r="B78" s="1" t="s">
        <v>4583</v>
      </c>
      <c r="C78" s="1" t="s">
        <v>27</v>
      </c>
      <c r="D78" s="1"/>
      <c r="E78" s="1"/>
      <c r="F78" s="62"/>
    </row>
    <row r="79" spans="1:6" x14ac:dyDescent="0.25">
      <c r="A79" s="8" t="s">
        <v>16517</v>
      </c>
      <c r="B79" s="1" t="s">
        <v>4583</v>
      </c>
      <c r="C79" s="1" t="s">
        <v>16478</v>
      </c>
      <c r="D79" s="1"/>
      <c r="E79" s="1"/>
      <c r="F79" s="62"/>
    </row>
    <row r="80" spans="1:6" x14ac:dyDescent="0.25">
      <c r="A80" s="8" t="s">
        <v>16518</v>
      </c>
      <c r="B80" s="1" t="s">
        <v>4679</v>
      </c>
      <c r="C80" s="1" t="s">
        <v>27</v>
      </c>
      <c r="D80" s="1"/>
      <c r="E80" s="1"/>
      <c r="F80" s="62"/>
    </row>
    <row r="81" spans="1:6" x14ac:dyDescent="0.25">
      <c r="A81" s="8" t="s">
        <v>16518</v>
      </c>
      <c r="B81" s="1" t="s">
        <v>4679</v>
      </c>
      <c r="C81" s="1" t="s">
        <v>16478</v>
      </c>
      <c r="D81" s="1"/>
      <c r="E81" s="1"/>
      <c r="F81" s="62"/>
    </row>
    <row r="82" spans="1:6" x14ac:dyDescent="0.25">
      <c r="A82" s="8" t="s">
        <v>16519</v>
      </c>
      <c r="B82" s="1" t="s">
        <v>4685</v>
      </c>
      <c r="C82" s="1" t="s">
        <v>27</v>
      </c>
      <c r="D82" s="1"/>
      <c r="E82" s="1"/>
      <c r="F82" s="62"/>
    </row>
    <row r="83" spans="1:6" x14ac:dyDescent="0.25">
      <c r="A83" s="8" t="s">
        <v>16519</v>
      </c>
      <c r="B83" s="1" t="s">
        <v>4685</v>
      </c>
      <c r="C83" s="1" t="s">
        <v>16478</v>
      </c>
      <c r="D83" s="1"/>
      <c r="E83" s="1"/>
      <c r="F83" s="62"/>
    </row>
    <row r="84" spans="1:6" x14ac:dyDescent="0.25">
      <c r="A84" s="8" t="s">
        <v>16520</v>
      </c>
      <c r="B84" s="1" t="s">
        <v>4748</v>
      </c>
      <c r="C84" s="1" t="s">
        <v>27</v>
      </c>
      <c r="D84" s="1"/>
      <c r="E84" s="1"/>
      <c r="F84" s="62"/>
    </row>
    <row r="85" spans="1:6" x14ac:dyDescent="0.25">
      <c r="A85" s="8" t="s">
        <v>16520</v>
      </c>
      <c r="B85" s="1" t="s">
        <v>4748</v>
      </c>
      <c r="C85" s="1" t="s">
        <v>16478</v>
      </c>
      <c r="D85" s="1"/>
      <c r="E85" s="1"/>
      <c r="F85" s="62"/>
    </row>
    <row r="86" spans="1:6" x14ac:dyDescent="0.25">
      <c r="A86" s="8" t="s">
        <v>16521</v>
      </c>
      <c r="B86" s="1" t="s">
        <v>4782</v>
      </c>
      <c r="C86" s="1" t="s">
        <v>27</v>
      </c>
      <c r="D86" s="1"/>
      <c r="E86" s="1"/>
      <c r="F86" s="62"/>
    </row>
    <row r="87" spans="1:6" x14ac:dyDescent="0.25">
      <c r="A87" s="8" t="s">
        <v>16521</v>
      </c>
      <c r="B87" s="1" t="s">
        <v>4782</v>
      </c>
      <c r="C87" s="1" t="s">
        <v>16478</v>
      </c>
      <c r="D87" s="1"/>
      <c r="E87" s="1"/>
      <c r="F87" s="62"/>
    </row>
    <row r="88" spans="1:6" x14ac:dyDescent="0.25">
      <c r="A88" s="8" t="s">
        <v>16522</v>
      </c>
      <c r="B88" s="1" t="s">
        <v>4880</v>
      </c>
      <c r="C88" s="1" t="s">
        <v>27</v>
      </c>
      <c r="D88" s="1"/>
      <c r="E88" s="1"/>
      <c r="F88" s="62"/>
    </row>
    <row r="89" spans="1:6" x14ac:dyDescent="0.25">
      <c r="A89" s="8" t="s">
        <v>16522</v>
      </c>
      <c r="B89" s="1" t="s">
        <v>4880</v>
      </c>
      <c r="C89" s="1" t="s">
        <v>16478</v>
      </c>
      <c r="D89" s="1"/>
      <c r="E89" s="1"/>
      <c r="F89" s="62"/>
    </row>
    <row r="90" spans="1:6" x14ac:dyDescent="0.25">
      <c r="A90" s="8" t="s">
        <v>16523</v>
      </c>
      <c r="B90" s="1" t="s">
        <v>12944</v>
      </c>
      <c r="C90" s="1" t="s">
        <v>7</v>
      </c>
      <c r="D90" s="1"/>
      <c r="E90" s="1"/>
      <c r="F90" s="62"/>
    </row>
    <row r="91" spans="1:6" x14ac:dyDescent="0.25">
      <c r="A91" s="8" t="s">
        <v>16523</v>
      </c>
      <c r="B91" s="1" t="s">
        <v>12944</v>
      </c>
      <c r="C91" s="1" t="s">
        <v>16478</v>
      </c>
      <c r="D91" s="1"/>
      <c r="E91" s="1"/>
      <c r="F91" s="62"/>
    </row>
    <row r="92" spans="1:6" x14ac:dyDescent="0.25">
      <c r="A92" s="8" t="s">
        <v>16524</v>
      </c>
      <c r="B92" s="1" t="s">
        <v>13024</v>
      </c>
      <c r="C92" s="1" t="s">
        <v>27</v>
      </c>
      <c r="D92" s="1"/>
      <c r="E92" s="1"/>
      <c r="F92" s="62"/>
    </row>
    <row r="93" spans="1:6" x14ac:dyDescent="0.25">
      <c r="A93" s="8" t="s">
        <v>16524</v>
      </c>
      <c r="B93" s="1" t="s">
        <v>13024</v>
      </c>
      <c r="C93" s="1" t="s">
        <v>16478</v>
      </c>
      <c r="D93" s="1"/>
      <c r="E93" s="1"/>
      <c r="F93" s="62"/>
    </row>
    <row r="94" spans="1:6" x14ac:dyDescent="0.25">
      <c r="A94" s="8" t="s">
        <v>16525</v>
      </c>
      <c r="B94" s="1" t="s">
        <v>4947</v>
      </c>
      <c r="C94" s="1" t="s">
        <v>7</v>
      </c>
      <c r="D94" s="1"/>
      <c r="E94" s="1"/>
      <c r="F94" s="62"/>
    </row>
    <row r="95" spans="1:6" x14ac:dyDescent="0.25">
      <c r="A95" s="8" t="s">
        <v>16525</v>
      </c>
      <c r="B95" s="1" t="s">
        <v>4947</v>
      </c>
      <c r="C95" s="1" t="s">
        <v>16478</v>
      </c>
      <c r="D95" s="1"/>
      <c r="E95" s="1"/>
      <c r="F95" s="62"/>
    </row>
    <row r="96" spans="1:6" x14ac:dyDescent="0.25">
      <c r="A96" s="8" t="s">
        <v>16526</v>
      </c>
      <c r="B96" s="1" t="s">
        <v>4961</v>
      </c>
      <c r="C96" s="1" t="s">
        <v>27</v>
      </c>
      <c r="D96" s="1"/>
      <c r="E96" s="1"/>
      <c r="F96" s="62"/>
    </row>
    <row r="97" spans="1:6" x14ac:dyDescent="0.25">
      <c r="A97" s="8" t="s">
        <v>16526</v>
      </c>
      <c r="B97" s="1" t="s">
        <v>4961</v>
      </c>
      <c r="C97" s="1" t="s">
        <v>16478</v>
      </c>
      <c r="D97" s="1"/>
      <c r="E97" s="1"/>
      <c r="F97" s="62"/>
    </row>
    <row r="98" spans="1:6" x14ac:dyDescent="0.25">
      <c r="A98" s="8" t="s">
        <v>16527</v>
      </c>
      <c r="B98" s="1" t="s">
        <v>4963</v>
      </c>
      <c r="C98" s="1" t="s">
        <v>7</v>
      </c>
      <c r="D98" s="1"/>
      <c r="E98" s="1"/>
      <c r="F98" s="62"/>
    </row>
    <row r="99" spans="1:6" x14ac:dyDescent="0.25">
      <c r="A99" s="8" t="s">
        <v>16527</v>
      </c>
      <c r="B99" s="1" t="s">
        <v>4963</v>
      </c>
      <c r="C99" s="1" t="s">
        <v>16478</v>
      </c>
      <c r="D99" s="1"/>
      <c r="E99" s="1"/>
      <c r="F99" s="62"/>
    </row>
    <row r="100" spans="1:6" x14ac:dyDescent="0.25">
      <c r="A100" s="8" t="s">
        <v>16528</v>
      </c>
      <c r="B100" s="1" t="s">
        <v>5081</v>
      </c>
      <c r="C100" s="1" t="s">
        <v>7</v>
      </c>
      <c r="D100" s="1"/>
      <c r="E100" s="1"/>
      <c r="F100" s="62"/>
    </row>
    <row r="101" spans="1:6" x14ac:dyDescent="0.25">
      <c r="A101" s="8" t="s">
        <v>16528</v>
      </c>
      <c r="B101" s="1" t="s">
        <v>5081</v>
      </c>
      <c r="C101" s="1" t="s">
        <v>16478</v>
      </c>
      <c r="D101" s="1"/>
      <c r="E101" s="1"/>
      <c r="F101" s="62"/>
    </row>
    <row r="102" spans="1:6" x14ac:dyDescent="0.25">
      <c r="A102" s="8" t="s">
        <v>16529</v>
      </c>
      <c r="B102" s="1" t="s">
        <v>5166</v>
      </c>
      <c r="C102" s="1" t="s">
        <v>7</v>
      </c>
      <c r="D102" s="1"/>
      <c r="E102" s="1"/>
      <c r="F102" s="62"/>
    </row>
    <row r="103" spans="1:6" x14ac:dyDescent="0.25">
      <c r="A103" s="8" t="s">
        <v>16529</v>
      </c>
      <c r="B103" s="1" t="s">
        <v>5166</v>
      </c>
      <c r="C103" s="1" t="s">
        <v>16478</v>
      </c>
      <c r="D103" s="1"/>
      <c r="E103" s="1"/>
      <c r="F103" s="62"/>
    </row>
    <row r="104" spans="1:6" x14ac:dyDescent="0.25">
      <c r="A104" s="8" t="s">
        <v>16530</v>
      </c>
      <c r="B104" s="1" t="s">
        <v>5282</v>
      </c>
      <c r="C104" s="1" t="s">
        <v>7</v>
      </c>
      <c r="D104" s="1"/>
      <c r="E104" s="1"/>
      <c r="F104" s="62"/>
    </row>
    <row r="105" spans="1:6" x14ac:dyDescent="0.25">
      <c r="A105" s="8" t="s">
        <v>16530</v>
      </c>
      <c r="B105" s="1" t="s">
        <v>5282</v>
      </c>
      <c r="C105" s="1" t="s">
        <v>16478</v>
      </c>
      <c r="D105" s="1"/>
      <c r="E105" s="1"/>
      <c r="F105" s="62"/>
    </row>
    <row r="106" spans="1:6" x14ac:dyDescent="0.25">
      <c r="A106" s="8" t="s">
        <v>16531</v>
      </c>
      <c r="B106" s="1" t="s">
        <v>5393</v>
      </c>
      <c r="C106" s="1" t="s">
        <v>27</v>
      </c>
      <c r="D106" s="1"/>
      <c r="E106" s="1"/>
      <c r="F106" s="62"/>
    </row>
    <row r="107" spans="1:6" x14ac:dyDescent="0.25">
      <c r="A107" s="8" t="s">
        <v>16531</v>
      </c>
      <c r="B107" s="1" t="s">
        <v>5393</v>
      </c>
      <c r="C107" s="1" t="s">
        <v>16478</v>
      </c>
      <c r="D107" s="1"/>
      <c r="E107" s="1"/>
      <c r="F107" s="62"/>
    </row>
    <row r="108" spans="1:6" x14ac:dyDescent="0.25">
      <c r="A108" s="8" t="s">
        <v>16532</v>
      </c>
      <c r="B108" s="1" t="s">
        <v>16533</v>
      </c>
      <c r="C108" s="1" t="s">
        <v>7</v>
      </c>
      <c r="D108" s="1"/>
      <c r="E108" s="1"/>
      <c r="F108" s="62"/>
    </row>
    <row r="109" spans="1:6" x14ac:dyDescent="0.25">
      <c r="A109" s="8" t="s">
        <v>16532</v>
      </c>
      <c r="B109" s="1" t="s">
        <v>16533</v>
      </c>
      <c r="C109" s="1" t="s">
        <v>16478</v>
      </c>
      <c r="D109" s="1"/>
      <c r="E109" s="1"/>
      <c r="F109" s="62"/>
    </row>
    <row r="110" spans="1:6" x14ac:dyDescent="0.25">
      <c r="A110" s="8" t="s">
        <v>16534</v>
      </c>
      <c r="B110" s="1" t="s">
        <v>5527</v>
      </c>
      <c r="C110" s="1" t="s">
        <v>27</v>
      </c>
      <c r="D110" s="1"/>
      <c r="E110" s="1"/>
      <c r="F110" s="62"/>
    </row>
    <row r="111" spans="1:6" x14ac:dyDescent="0.25">
      <c r="A111" s="8" t="s">
        <v>16534</v>
      </c>
      <c r="B111" s="1" t="s">
        <v>5527</v>
      </c>
      <c r="C111" s="1" t="s">
        <v>16478</v>
      </c>
      <c r="D111" s="1"/>
      <c r="E111" s="1"/>
      <c r="F111" s="62"/>
    </row>
    <row r="112" spans="1:6" x14ac:dyDescent="0.25">
      <c r="A112" s="8" t="s">
        <v>16535</v>
      </c>
      <c r="B112" s="1" t="s">
        <v>5573</v>
      </c>
      <c r="C112" s="1" t="s">
        <v>27</v>
      </c>
      <c r="D112" s="1"/>
      <c r="E112" s="1"/>
      <c r="F112" s="62"/>
    </row>
    <row r="113" spans="1:6" x14ac:dyDescent="0.25">
      <c r="A113" s="8" t="s">
        <v>16535</v>
      </c>
      <c r="B113" s="1" t="s">
        <v>5573</v>
      </c>
      <c r="C113" s="1" t="s">
        <v>16478</v>
      </c>
      <c r="D113" s="1"/>
      <c r="E113" s="1"/>
      <c r="F113" s="62"/>
    </row>
    <row r="114" spans="1:6" x14ac:dyDescent="0.25">
      <c r="A114" s="8" t="s">
        <v>16536</v>
      </c>
      <c r="B114" s="1" t="s">
        <v>5575</v>
      </c>
      <c r="C114" s="1" t="s">
        <v>27</v>
      </c>
      <c r="D114" s="1"/>
      <c r="E114" s="1"/>
      <c r="F114" s="62"/>
    </row>
    <row r="115" spans="1:6" x14ac:dyDescent="0.25">
      <c r="A115" s="8" t="s">
        <v>16536</v>
      </c>
      <c r="B115" s="1" t="s">
        <v>5575</v>
      </c>
      <c r="C115" s="1" t="s">
        <v>16478</v>
      </c>
      <c r="D115" s="1"/>
      <c r="E115" s="1"/>
      <c r="F115" s="62"/>
    </row>
    <row r="116" spans="1:6" x14ac:dyDescent="0.25">
      <c r="A116" s="8" t="s">
        <v>16537</v>
      </c>
      <c r="B116" s="1" t="s">
        <v>5579</v>
      </c>
      <c r="C116" s="1" t="s">
        <v>27</v>
      </c>
      <c r="D116" s="1"/>
      <c r="E116" s="1"/>
      <c r="F116" s="62"/>
    </row>
    <row r="117" spans="1:6" x14ac:dyDescent="0.25">
      <c r="A117" s="8" t="s">
        <v>16537</v>
      </c>
      <c r="B117" s="1" t="s">
        <v>5579</v>
      </c>
      <c r="C117" s="1" t="s">
        <v>16478</v>
      </c>
      <c r="D117" s="1"/>
      <c r="E117" s="1"/>
      <c r="F117" s="62"/>
    </row>
    <row r="118" spans="1:6" x14ac:dyDescent="0.25">
      <c r="A118" s="8" t="s">
        <v>16538</v>
      </c>
      <c r="B118" s="1" t="s">
        <v>5595</v>
      </c>
      <c r="C118" s="1" t="s">
        <v>27</v>
      </c>
      <c r="D118" s="1"/>
      <c r="E118" s="1"/>
      <c r="F118" s="62"/>
    </row>
    <row r="119" spans="1:6" x14ac:dyDescent="0.25">
      <c r="A119" s="8" t="s">
        <v>16538</v>
      </c>
      <c r="B119" s="1" t="s">
        <v>5595</v>
      </c>
      <c r="C119" s="1" t="s">
        <v>16478</v>
      </c>
      <c r="D119" s="1"/>
      <c r="E119" s="1"/>
      <c r="F119" s="62"/>
    </row>
    <row r="120" spans="1:6" x14ac:dyDescent="0.25">
      <c r="A120" s="8" t="s">
        <v>16539</v>
      </c>
      <c r="B120" s="1" t="s">
        <v>5603</v>
      </c>
      <c r="C120" s="1" t="s">
        <v>27</v>
      </c>
      <c r="D120" s="1"/>
      <c r="E120" s="1"/>
      <c r="F120" s="62"/>
    </row>
    <row r="121" spans="1:6" x14ac:dyDescent="0.25">
      <c r="A121" s="8" t="s">
        <v>16539</v>
      </c>
      <c r="B121" s="1" t="s">
        <v>5603</v>
      </c>
      <c r="C121" s="1" t="s">
        <v>16478</v>
      </c>
      <c r="D121" s="1"/>
      <c r="E121" s="1"/>
      <c r="F121" s="62"/>
    </row>
    <row r="122" spans="1:6" x14ac:dyDescent="0.25">
      <c r="A122" s="8" t="s">
        <v>16540</v>
      </c>
      <c r="B122" s="1" t="s">
        <v>5689</v>
      </c>
      <c r="C122" s="1" t="s">
        <v>7</v>
      </c>
      <c r="D122" s="1"/>
      <c r="E122" s="1"/>
      <c r="F122" s="62"/>
    </row>
    <row r="123" spans="1:6" x14ac:dyDescent="0.25">
      <c r="A123" s="8" t="s">
        <v>16540</v>
      </c>
      <c r="B123" s="1" t="s">
        <v>5689</v>
      </c>
      <c r="C123" s="1" t="s">
        <v>16478</v>
      </c>
      <c r="D123" s="1"/>
      <c r="E123" s="1"/>
      <c r="F123" s="62"/>
    </row>
    <row r="124" spans="1:6" x14ac:dyDescent="0.25">
      <c r="A124" s="8" t="s">
        <v>16541</v>
      </c>
      <c r="B124" s="1" t="s">
        <v>5717</v>
      </c>
      <c r="C124" s="1" t="s">
        <v>7</v>
      </c>
      <c r="D124" s="1"/>
      <c r="E124" s="1"/>
      <c r="F124" s="62"/>
    </row>
    <row r="125" spans="1:6" x14ac:dyDescent="0.25">
      <c r="A125" s="8" t="s">
        <v>16541</v>
      </c>
      <c r="B125" s="1" t="s">
        <v>5717</v>
      </c>
      <c r="C125" s="1" t="s">
        <v>16478</v>
      </c>
      <c r="D125" s="1"/>
      <c r="E125" s="1"/>
      <c r="F125" s="62"/>
    </row>
    <row r="126" spans="1:6" x14ac:dyDescent="0.25">
      <c r="A126" s="8" t="s">
        <v>16542</v>
      </c>
      <c r="B126" s="1" t="s">
        <v>16543</v>
      </c>
      <c r="C126" s="1" t="s">
        <v>7</v>
      </c>
      <c r="D126" s="1"/>
      <c r="E126" s="1"/>
      <c r="F126" s="62"/>
    </row>
    <row r="127" spans="1:6" x14ac:dyDescent="0.25">
      <c r="A127" s="8" t="s">
        <v>16542</v>
      </c>
      <c r="B127" s="1" t="s">
        <v>16543</v>
      </c>
      <c r="C127" s="1" t="s">
        <v>16478</v>
      </c>
      <c r="D127" s="1"/>
      <c r="E127" s="1"/>
      <c r="F127" s="62"/>
    </row>
    <row r="128" spans="1:6" x14ac:dyDescent="0.25">
      <c r="A128" s="8" t="s">
        <v>16544</v>
      </c>
      <c r="B128" s="1" t="s">
        <v>5736</v>
      </c>
      <c r="C128" s="1" t="s">
        <v>27</v>
      </c>
      <c r="D128" s="1"/>
      <c r="E128" s="1"/>
      <c r="F128" s="62"/>
    </row>
    <row r="129" spans="1:6" x14ac:dyDescent="0.25">
      <c r="A129" s="8" t="s">
        <v>16544</v>
      </c>
      <c r="B129" s="1" t="s">
        <v>5736</v>
      </c>
      <c r="C129" s="1" t="s">
        <v>16478</v>
      </c>
      <c r="D129" s="1"/>
      <c r="E129" s="1"/>
      <c r="F129" s="62"/>
    </row>
    <row r="130" spans="1:6" x14ac:dyDescent="0.25">
      <c r="A130" s="8" t="s">
        <v>16545</v>
      </c>
      <c r="B130" s="1" t="s">
        <v>5900</v>
      </c>
      <c r="C130" s="1" t="s">
        <v>27</v>
      </c>
      <c r="D130" s="1"/>
      <c r="E130" s="1"/>
      <c r="F130" s="62"/>
    </row>
    <row r="131" spans="1:6" x14ac:dyDescent="0.25">
      <c r="A131" s="8" t="s">
        <v>16545</v>
      </c>
      <c r="B131" s="1" t="s">
        <v>5900</v>
      </c>
      <c r="C131" s="1" t="s">
        <v>16478</v>
      </c>
      <c r="D131" s="1"/>
      <c r="E131" s="1"/>
      <c r="F131" s="62"/>
    </row>
    <row r="132" spans="1:6" x14ac:dyDescent="0.25">
      <c r="A132" s="8" t="s">
        <v>16546</v>
      </c>
      <c r="B132" s="1" t="s">
        <v>5934</v>
      </c>
      <c r="C132" s="1" t="s">
        <v>27</v>
      </c>
      <c r="D132" s="1"/>
      <c r="E132" s="1"/>
      <c r="F132" s="62"/>
    </row>
    <row r="133" spans="1:6" x14ac:dyDescent="0.25">
      <c r="A133" s="8" t="s">
        <v>16546</v>
      </c>
      <c r="B133" s="1" t="s">
        <v>5934</v>
      </c>
      <c r="C133" s="1" t="s">
        <v>16478</v>
      </c>
      <c r="D133" s="1"/>
      <c r="E133" s="1"/>
      <c r="F133" s="62"/>
    </row>
    <row r="134" spans="1:6" x14ac:dyDescent="0.25">
      <c r="A134" s="8" t="s">
        <v>16547</v>
      </c>
      <c r="B134" s="1" t="s">
        <v>5974</v>
      </c>
      <c r="C134" s="1" t="s">
        <v>7</v>
      </c>
      <c r="D134" s="1"/>
      <c r="E134" s="1"/>
      <c r="F134" s="62"/>
    </row>
    <row r="135" spans="1:6" x14ac:dyDescent="0.25">
      <c r="A135" s="8" t="s">
        <v>16547</v>
      </c>
      <c r="B135" s="1" t="s">
        <v>5974</v>
      </c>
      <c r="C135" s="1" t="s">
        <v>16478</v>
      </c>
      <c r="D135" s="1"/>
      <c r="E135" s="1"/>
      <c r="F135" s="62"/>
    </row>
    <row r="136" spans="1:6" x14ac:dyDescent="0.25">
      <c r="A136" s="8" t="s">
        <v>16548</v>
      </c>
      <c r="B136" s="1" t="s">
        <v>6106</v>
      </c>
      <c r="C136" s="1" t="s">
        <v>27</v>
      </c>
      <c r="D136" s="1"/>
      <c r="E136" s="1"/>
      <c r="F136" s="62"/>
    </row>
    <row r="137" spans="1:6" x14ac:dyDescent="0.25">
      <c r="A137" s="8" t="s">
        <v>16548</v>
      </c>
      <c r="B137" s="1" t="s">
        <v>6106</v>
      </c>
      <c r="C137" s="1" t="s">
        <v>16478</v>
      </c>
      <c r="D137" s="1"/>
      <c r="E137" s="1"/>
      <c r="F137" s="62"/>
    </row>
    <row r="138" spans="1:6" x14ac:dyDescent="0.25">
      <c r="A138" s="8" t="s">
        <v>16549</v>
      </c>
      <c r="B138" s="1" t="s">
        <v>6124</v>
      </c>
      <c r="C138" s="1" t="s">
        <v>7</v>
      </c>
      <c r="D138" s="1"/>
      <c r="E138" s="1"/>
      <c r="F138" s="62"/>
    </row>
    <row r="139" spans="1:6" x14ac:dyDescent="0.25">
      <c r="A139" s="8" t="s">
        <v>16549</v>
      </c>
      <c r="B139" s="1" t="s">
        <v>6124</v>
      </c>
      <c r="C139" s="1" t="s">
        <v>16478</v>
      </c>
      <c r="D139" s="1"/>
      <c r="E139" s="1"/>
      <c r="F139" s="62"/>
    </row>
    <row r="140" spans="1:6" x14ac:dyDescent="0.25">
      <c r="A140" s="8" t="s">
        <v>16550</v>
      </c>
      <c r="B140" s="1" t="s">
        <v>16551</v>
      </c>
      <c r="C140" s="1" t="s">
        <v>7</v>
      </c>
      <c r="D140" s="1"/>
      <c r="E140" s="1"/>
      <c r="F140" s="62"/>
    </row>
    <row r="141" spans="1:6" x14ac:dyDescent="0.25">
      <c r="A141" s="8" t="s">
        <v>16550</v>
      </c>
      <c r="B141" s="1" t="s">
        <v>16551</v>
      </c>
      <c r="C141" s="1" t="s">
        <v>16478</v>
      </c>
      <c r="D141" s="1"/>
      <c r="E141" s="1"/>
      <c r="F141" s="62"/>
    </row>
    <row r="142" spans="1:6" x14ac:dyDescent="0.25">
      <c r="A142" s="8" t="s">
        <v>16552</v>
      </c>
      <c r="B142" s="1" t="s">
        <v>6198</v>
      </c>
      <c r="C142" s="1" t="s">
        <v>7</v>
      </c>
      <c r="D142" s="1"/>
      <c r="E142" s="1"/>
      <c r="F142" s="62"/>
    </row>
    <row r="143" spans="1:6" x14ac:dyDescent="0.25">
      <c r="A143" s="8" t="s">
        <v>16552</v>
      </c>
      <c r="B143" s="1" t="s">
        <v>6198</v>
      </c>
      <c r="C143" s="1" t="s">
        <v>16478</v>
      </c>
      <c r="D143" s="1"/>
      <c r="E143" s="1"/>
      <c r="F143" s="62"/>
    </row>
    <row r="144" spans="1:6" x14ac:dyDescent="0.25">
      <c r="A144" s="8" t="s">
        <v>16553</v>
      </c>
      <c r="B144" s="1" t="s">
        <v>6399</v>
      </c>
      <c r="C144" s="1" t="s">
        <v>27</v>
      </c>
      <c r="D144" s="1"/>
      <c r="E144" s="1"/>
      <c r="F144" s="62"/>
    </row>
    <row r="145" spans="1:6" x14ac:dyDescent="0.25">
      <c r="A145" s="8" t="s">
        <v>16553</v>
      </c>
      <c r="B145" s="1" t="s">
        <v>6399</v>
      </c>
      <c r="C145" s="1" t="s">
        <v>16478</v>
      </c>
      <c r="D145" s="1"/>
      <c r="E145" s="1"/>
      <c r="F145" s="62"/>
    </row>
    <row r="146" spans="1:6" x14ac:dyDescent="0.25">
      <c r="A146" s="8" t="s">
        <v>16554</v>
      </c>
      <c r="B146" s="1" t="s">
        <v>14751</v>
      </c>
      <c r="C146" s="1" t="s">
        <v>7</v>
      </c>
      <c r="D146" s="1"/>
      <c r="E146" s="1"/>
      <c r="F146" s="62"/>
    </row>
    <row r="147" spans="1:6" x14ac:dyDescent="0.25">
      <c r="A147" s="8" t="s">
        <v>16554</v>
      </c>
      <c r="B147" s="1" t="s">
        <v>14751</v>
      </c>
      <c r="C147" s="1" t="s">
        <v>16478</v>
      </c>
      <c r="D147" s="1"/>
      <c r="E147" s="1"/>
      <c r="F147" s="62"/>
    </row>
    <row r="148" spans="1:6" x14ac:dyDescent="0.25">
      <c r="A148" s="8" t="s">
        <v>16555</v>
      </c>
      <c r="B148" s="1" t="s">
        <v>16556</v>
      </c>
      <c r="C148" s="1" t="s">
        <v>27</v>
      </c>
      <c r="D148" s="1"/>
      <c r="E148" s="1"/>
      <c r="F148" s="62"/>
    </row>
    <row r="149" spans="1:6" x14ac:dyDescent="0.25">
      <c r="A149" s="8" t="s">
        <v>16555</v>
      </c>
      <c r="B149" s="1" t="s">
        <v>16556</v>
      </c>
      <c r="C149" s="1" t="s">
        <v>16478</v>
      </c>
      <c r="D149" s="1"/>
      <c r="E149" s="1"/>
      <c r="F149" s="62"/>
    </row>
    <row r="150" spans="1:6" x14ac:dyDescent="0.25">
      <c r="A150" s="8" t="s">
        <v>16557</v>
      </c>
      <c r="B150" s="1" t="s">
        <v>6574</v>
      </c>
      <c r="C150" s="1" t="s">
        <v>27</v>
      </c>
      <c r="D150" s="1"/>
      <c r="E150" s="1"/>
      <c r="F150" s="62"/>
    </row>
    <row r="151" spans="1:6" x14ac:dyDescent="0.25">
      <c r="A151" s="8" t="s">
        <v>16557</v>
      </c>
      <c r="B151" s="1" t="s">
        <v>6574</v>
      </c>
      <c r="C151" s="1" t="s">
        <v>16478</v>
      </c>
      <c r="D151" s="1"/>
      <c r="E151" s="1"/>
      <c r="F151" s="62"/>
    </row>
    <row r="152" spans="1:6" x14ac:dyDescent="0.25">
      <c r="A152" s="8" t="s">
        <v>16558</v>
      </c>
      <c r="B152" s="1" t="s">
        <v>6578</v>
      </c>
      <c r="C152" s="1" t="s">
        <v>27</v>
      </c>
      <c r="D152" s="1"/>
      <c r="E152" s="1"/>
      <c r="F152" s="62"/>
    </row>
    <row r="153" spans="1:6" x14ac:dyDescent="0.25">
      <c r="A153" s="8" t="s">
        <v>16558</v>
      </c>
      <c r="B153" s="1" t="s">
        <v>6578</v>
      </c>
      <c r="C153" s="1" t="s">
        <v>16478</v>
      </c>
      <c r="D153" s="1"/>
      <c r="E153" s="1"/>
      <c r="F153" s="62"/>
    </row>
    <row r="154" spans="1:6" x14ac:dyDescent="0.25">
      <c r="A154" s="8" t="s">
        <v>16559</v>
      </c>
      <c r="B154" s="1" t="s">
        <v>6580</v>
      </c>
      <c r="C154" s="1" t="s">
        <v>7</v>
      </c>
      <c r="D154" s="1"/>
      <c r="E154" s="1"/>
      <c r="F154" s="62"/>
    </row>
    <row r="155" spans="1:6" x14ac:dyDescent="0.25">
      <c r="A155" s="8" t="s">
        <v>16559</v>
      </c>
      <c r="B155" s="1" t="s">
        <v>6580</v>
      </c>
      <c r="C155" s="1" t="s">
        <v>16478</v>
      </c>
      <c r="D155" s="1"/>
      <c r="E155" s="1"/>
      <c r="F155" s="62"/>
    </row>
    <row r="156" spans="1:6" x14ac:dyDescent="0.25">
      <c r="A156" s="8" t="s">
        <v>16560</v>
      </c>
      <c r="B156" s="1" t="s">
        <v>6742</v>
      </c>
      <c r="C156" s="1" t="s">
        <v>7</v>
      </c>
      <c r="D156" s="1"/>
      <c r="E156" s="1"/>
      <c r="F156" s="62"/>
    </row>
    <row r="157" spans="1:6" x14ac:dyDescent="0.25">
      <c r="A157" s="8" t="s">
        <v>16560</v>
      </c>
      <c r="B157" s="1" t="s">
        <v>6742</v>
      </c>
      <c r="C157" s="1" t="s">
        <v>16478</v>
      </c>
      <c r="D157" s="1"/>
      <c r="E157" s="1"/>
      <c r="F157" s="62"/>
    </row>
    <row r="158" spans="1:6" x14ac:dyDescent="0.25">
      <c r="A158" s="8" t="s">
        <v>16561</v>
      </c>
      <c r="B158" s="1" t="s">
        <v>14754</v>
      </c>
      <c r="C158" s="1" t="s">
        <v>7</v>
      </c>
      <c r="D158" s="1"/>
      <c r="E158" s="1"/>
      <c r="F158" s="62"/>
    </row>
    <row r="159" spans="1:6" x14ac:dyDescent="0.25">
      <c r="A159" s="8" t="s">
        <v>16561</v>
      </c>
      <c r="B159" s="1" t="s">
        <v>14754</v>
      </c>
      <c r="C159" s="1" t="s">
        <v>16478</v>
      </c>
      <c r="D159" s="1"/>
      <c r="E159" s="1"/>
      <c r="F159" s="62"/>
    </row>
    <row r="160" spans="1:6" x14ac:dyDescent="0.25">
      <c r="A160" s="8" t="s">
        <v>16562</v>
      </c>
      <c r="B160" s="1" t="s">
        <v>6816</v>
      </c>
      <c r="C160" s="1" t="s">
        <v>7</v>
      </c>
      <c r="D160" s="1"/>
      <c r="E160" s="1"/>
      <c r="F160" s="62"/>
    </row>
    <row r="161" spans="1:6" x14ac:dyDescent="0.25">
      <c r="A161" s="8" t="s">
        <v>16562</v>
      </c>
      <c r="B161" s="1" t="s">
        <v>6816</v>
      </c>
      <c r="C161" s="1" t="s">
        <v>16478</v>
      </c>
      <c r="D161" s="1"/>
      <c r="E161" s="1"/>
      <c r="F161" s="62"/>
    </row>
    <row r="162" spans="1:6" x14ac:dyDescent="0.25">
      <c r="A162" s="8" t="s">
        <v>16563</v>
      </c>
      <c r="B162" s="1" t="s">
        <v>6922</v>
      </c>
      <c r="C162" s="1" t="s">
        <v>27</v>
      </c>
      <c r="D162" s="1"/>
      <c r="E162" s="1"/>
      <c r="F162" s="62"/>
    </row>
    <row r="163" spans="1:6" x14ac:dyDescent="0.25">
      <c r="A163" s="8" t="s">
        <v>16563</v>
      </c>
      <c r="B163" s="1" t="s">
        <v>6922</v>
      </c>
      <c r="C163" s="1" t="s">
        <v>16478</v>
      </c>
      <c r="D163" s="1"/>
      <c r="E163" s="1"/>
      <c r="F163" s="62"/>
    </row>
    <row r="164" spans="1:6" x14ac:dyDescent="0.25">
      <c r="A164" s="8" t="s">
        <v>16564</v>
      </c>
      <c r="B164" s="1" t="s">
        <v>16565</v>
      </c>
      <c r="C164" s="1" t="s">
        <v>27</v>
      </c>
      <c r="D164" s="1"/>
      <c r="E164" s="1"/>
      <c r="F164" s="62"/>
    </row>
    <row r="165" spans="1:6" x14ac:dyDescent="0.25">
      <c r="A165" s="8" t="s">
        <v>16564</v>
      </c>
      <c r="B165" s="1" t="s">
        <v>16565</v>
      </c>
      <c r="C165" s="1" t="s">
        <v>16478</v>
      </c>
      <c r="D165" s="1"/>
      <c r="E165" s="1"/>
      <c r="F165" s="62"/>
    </row>
    <row r="166" spans="1:6" x14ac:dyDescent="0.25">
      <c r="A166" s="8" t="s">
        <v>16566</v>
      </c>
      <c r="B166" s="1" t="s">
        <v>7181</v>
      </c>
      <c r="C166" s="1" t="s">
        <v>7</v>
      </c>
      <c r="D166" s="1"/>
      <c r="E166" s="1"/>
      <c r="F166" s="62"/>
    </row>
    <row r="167" spans="1:6" x14ac:dyDescent="0.25">
      <c r="A167" s="8" t="s">
        <v>16566</v>
      </c>
      <c r="B167" s="1" t="s">
        <v>7181</v>
      </c>
      <c r="C167" s="1" t="s">
        <v>16478</v>
      </c>
      <c r="D167" s="1"/>
      <c r="E167" s="1"/>
      <c r="F167" s="62"/>
    </row>
    <row r="168" spans="1:6" x14ac:dyDescent="0.25">
      <c r="A168" s="8" t="s">
        <v>16567</v>
      </c>
      <c r="B168" s="1" t="s">
        <v>7203</v>
      </c>
      <c r="C168" s="1" t="s">
        <v>27</v>
      </c>
      <c r="D168" s="1"/>
      <c r="E168" s="1"/>
      <c r="F168" s="62"/>
    </row>
    <row r="169" spans="1:6" x14ac:dyDescent="0.25">
      <c r="A169" s="8" t="s">
        <v>16567</v>
      </c>
      <c r="B169" s="1" t="s">
        <v>7203</v>
      </c>
      <c r="C169" s="1" t="s">
        <v>16478</v>
      </c>
      <c r="D169" s="1"/>
      <c r="E169" s="1"/>
      <c r="F169" s="62"/>
    </row>
    <row r="170" spans="1:6" x14ac:dyDescent="0.25">
      <c r="A170" s="8" t="s">
        <v>16568</v>
      </c>
      <c r="B170" s="1" t="s">
        <v>7317</v>
      </c>
      <c r="C170" s="1" t="s">
        <v>27</v>
      </c>
      <c r="D170" s="1"/>
      <c r="E170" s="1"/>
      <c r="F170" s="62"/>
    </row>
    <row r="171" spans="1:6" x14ac:dyDescent="0.25">
      <c r="A171" s="8" t="s">
        <v>16568</v>
      </c>
      <c r="B171" s="1" t="s">
        <v>7317</v>
      </c>
      <c r="C171" s="1" t="s">
        <v>16478</v>
      </c>
      <c r="D171" s="1"/>
      <c r="E171" s="1"/>
      <c r="F171" s="62"/>
    </row>
    <row r="172" spans="1:6" x14ac:dyDescent="0.25">
      <c r="A172" s="8" t="s">
        <v>16569</v>
      </c>
      <c r="B172" s="1" t="s">
        <v>7384</v>
      </c>
      <c r="C172" s="1" t="s">
        <v>27</v>
      </c>
      <c r="D172" s="1"/>
      <c r="E172" s="1"/>
      <c r="F172" s="62"/>
    </row>
    <row r="173" spans="1:6" x14ac:dyDescent="0.25">
      <c r="A173" s="8" t="s">
        <v>16569</v>
      </c>
      <c r="B173" s="1" t="s">
        <v>7384</v>
      </c>
      <c r="C173" s="1" t="s">
        <v>16478</v>
      </c>
      <c r="D173" s="1"/>
      <c r="E173" s="1"/>
      <c r="F173" s="62"/>
    </row>
    <row r="174" spans="1:6" x14ac:dyDescent="0.25">
      <c r="A174" s="8" t="s">
        <v>16570</v>
      </c>
      <c r="B174" s="1" t="s">
        <v>7396</v>
      </c>
      <c r="C174" s="1" t="s">
        <v>7</v>
      </c>
      <c r="D174" s="1"/>
      <c r="E174" s="1"/>
      <c r="F174" s="62"/>
    </row>
    <row r="175" spans="1:6" x14ac:dyDescent="0.25">
      <c r="A175" s="8" t="s">
        <v>16570</v>
      </c>
      <c r="B175" s="1" t="s">
        <v>7396</v>
      </c>
      <c r="C175" s="1" t="s">
        <v>16478</v>
      </c>
      <c r="D175" s="1"/>
      <c r="E175" s="1"/>
      <c r="F175" s="62"/>
    </row>
    <row r="176" spans="1:6" x14ac:dyDescent="0.25">
      <c r="A176" s="8" t="s">
        <v>16571</v>
      </c>
      <c r="B176" s="1" t="s">
        <v>7402</v>
      </c>
      <c r="C176" s="1" t="s">
        <v>7</v>
      </c>
      <c r="D176" s="1"/>
      <c r="E176" s="1"/>
      <c r="F176" s="62"/>
    </row>
    <row r="177" spans="1:6" x14ac:dyDescent="0.25">
      <c r="A177" s="8" t="s">
        <v>16571</v>
      </c>
      <c r="B177" s="1" t="s">
        <v>7402</v>
      </c>
      <c r="C177" s="1" t="s">
        <v>16478</v>
      </c>
      <c r="D177" s="1"/>
      <c r="E177" s="1"/>
      <c r="F177" s="62"/>
    </row>
    <row r="178" spans="1:6" x14ac:dyDescent="0.25">
      <c r="A178" s="8" t="s">
        <v>16572</v>
      </c>
      <c r="B178" s="1" t="s">
        <v>16573</v>
      </c>
      <c r="C178" s="1" t="s">
        <v>27</v>
      </c>
      <c r="D178" s="1"/>
      <c r="E178" s="1"/>
      <c r="F178" s="62"/>
    </row>
    <row r="179" spans="1:6" x14ac:dyDescent="0.25">
      <c r="A179" s="8" t="s">
        <v>16572</v>
      </c>
      <c r="B179" s="1" t="s">
        <v>16573</v>
      </c>
      <c r="C179" s="1" t="s">
        <v>16478</v>
      </c>
      <c r="D179" s="1"/>
      <c r="E179" s="1"/>
      <c r="F179" s="62"/>
    </row>
    <row r="180" spans="1:6" x14ac:dyDescent="0.25">
      <c r="A180" s="8" t="s">
        <v>16574</v>
      </c>
      <c r="B180" s="1" t="s">
        <v>7574</v>
      </c>
      <c r="C180" s="1" t="s">
        <v>7</v>
      </c>
      <c r="D180" s="1"/>
      <c r="E180" s="1"/>
      <c r="F180" s="62"/>
    </row>
    <row r="181" spans="1:6" x14ac:dyDescent="0.25">
      <c r="A181" s="8" t="s">
        <v>16574</v>
      </c>
      <c r="B181" s="1" t="s">
        <v>7574</v>
      </c>
      <c r="C181" s="1" t="s">
        <v>16478</v>
      </c>
      <c r="D181" s="1"/>
      <c r="E181" s="1"/>
      <c r="F181" s="62"/>
    </row>
    <row r="182" spans="1:6" x14ac:dyDescent="0.25">
      <c r="A182" s="8" t="s">
        <v>16575</v>
      </c>
      <c r="B182" s="1" t="s">
        <v>7740</v>
      </c>
      <c r="C182" s="1" t="s">
        <v>7</v>
      </c>
      <c r="D182" s="1"/>
      <c r="E182" s="1"/>
      <c r="F182" s="62"/>
    </row>
    <row r="183" spans="1:6" x14ac:dyDescent="0.25">
      <c r="A183" s="8" t="s">
        <v>16575</v>
      </c>
      <c r="B183" s="1" t="s">
        <v>7740</v>
      </c>
      <c r="C183" s="1" t="s">
        <v>16478</v>
      </c>
      <c r="D183" s="1"/>
      <c r="E183" s="1"/>
      <c r="F183" s="62"/>
    </row>
    <row r="184" spans="1:6" x14ac:dyDescent="0.25">
      <c r="A184" s="8" t="s">
        <v>16576</v>
      </c>
      <c r="B184" s="1" t="s">
        <v>7771</v>
      </c>
      <c r="C184" s="1" t="s">
        <v>7</v>
      </c>
      <c r="D184" s="1"/>
      <c r="E184" s="1"/>
      <c r="F184" s="62"/>
    </row>
    <row r="185" spans="1:6" x14ac:dyDescent="0.25">
      <c r="A185" s="8" t="s">
        <v>16576</v>
      </c>
      <c r="B185" s="1" t="s">
        <v>7771</v>
      </c>
      <c r="C185" s="1" t="s">
        <v>16478</v>
      </c>
      <c r="D185" s="1"/>
      <c r="E185" s="1"/>
      <c r="F185" s="62"/>
    </row>
    <row r="186" spans="1:6" x14ac:dyDescent="0.25">
      <c r="A186" s="8" t="s">
        <v>16577</v>
      </c>
      <c r="B186" s="1" t="s">
        <v>7823</v>
      </c>
      <c r="C186" s="1" t="s">
        <v>27</v>
      </c>
      <c r="D186" s="1"/>
      <c r="E186" s="1"/>
      <c r="F186" s="62"/>
    </row>
    <row r="187" spans="1:6" x14ac:dyDescent="0.25">
      <c r="A187" s="8" t="s">
        <v>16577</v>
      </c>
      <c r="B187" s="1" t="s">
        <v>7823</v>
      </c>
      <c r="C187" s="1" t="s">
        <v>16478</v>
      </c>
      <c r="D187" s="1"/>
      <c r="E187" s="1"/>
      <c r="F187" s="62"/>
    </row>
    <row r="188" spans="1:6" x14ac:dyDescent="0.25">
      <c r="A188" s="8" t="s">
        <v>16578</v>
      </c>
      <c r="B188" s="1" t="s">
        <v>7945</v>
      </c>
      <c r="C188" s="1" t="s">
        <v>27</v>
      </c>
      <c r="D188" s="1"/>
      <c r="E188" s="1"/>
      <c r="F188" s="62"/>
    </row>
    <row r="189" spans="1:6" x14ac:dyDescent="0.25">
      <c r="A189" s="8" t="s">
        <v>16578</v>
      </c>
      <c r="B189" s="1" t="s">
        <v>7945</v>
      </c>
      <c r="C189" s="1" t="s">
        <v>16478</v>
      </c>
      <c r="D189" s="1"/>
      <c r="E189" s="1"/>
      <c r="F189" s="62"/>
    </row>
    <row r="190" spans="1:6" x14ac:dyDescent="0.25">
      <c r="A190" s="8" t="s">
        <v>16579</v>
      </c>
      <c r="B190" s="1" t="s">
        <v>8041</v>
      </c>
      <c r="C190" s="1" t="s">
        <v>27</v>
      </c>
      <c r="D190" s="1"/>
      <c r="E190" s="1"/>
      <c r="F190" s="62"/>
    </row>
    <row r="191" spans="1:6" x14ac:dyDescent="0.25">
      <c r="A191" s="8" t="s">
        <v>16579</v>
      </c>
      <c r="B191" s="1" t="s">
        <v>8041</v>
      </c>
      <c r="C191" s="1" t="s">
        <v>16478</v>
      </c>
      <c r="D191" s="1"/>
      <c r="E191" s="1"/>
      <c r="F191" s="62"/>
    </row>
    <row r="192" spans="1:6" x14ac:dyDescent="0.25">
      <c r="A192" s="8" t="s">
        <v>16580</v>
      </c>
      <c r="B192" s="1" t="s">
        <v>8133</v>
      </c>
      <c r="C192" s="1" t="s">
        <v>27</v>
      </c>
      <c r="D192" s="1"/>
      <c r="E192" s="1"/>
      <c r="F192" s="62"/>
    </row>
    <row r="193" spans="1:6" x14ac:dyDescent="0.25">
      <c r="A193" s="8" t="s">
        <v>16580</v>
      </c>
      <c r="B193" s="1" t="s">
        <v>8133</v>
      </c>
      <c r="C193" s="1" t="s">
        <v>16478</v>
      </c>
      <c r="D193" s="1"/>
      <c r="E193" s="1"/>
      <c r="F193" s="62"/>
    </row>
    <row r="194" spans="1:6" x14ac:dyDescent="0.25">
      <c r="A194" s="8" t="s">
        <v>16581</v>
      </c>
      <c r="B194" s="1" t="s">
        <v>8209</v>
      </c>
      <c r="C194" s="1" t="s">
        <v>7</v>
      </c>
      <c r="D194" s="1"/>
      <c r="E194" s="1"/>
      <c r="F194" s="62"/>
    </row>
    <row r="195" spans="1:6" x14ac:dyDescent="0.25">
      <c r="A195" s="8" t="s">
        <v>16581</v>
      </c>
      <c r="B195" s="1" t="s">
        <v>8209</v>
      </c>
      <c r="C195" s="1" t="s">
        <v>16478</v>
      </c>
      <c r="D195" s="1"/>
      <c r="E195" s="1"/>
      <c r="F195" s="62"/>
    </row>
    <row r="196" spans="1:6" x14ac:dyDescent="0.25">
      <c r="A196" s="8" t="s">
        <v>16582</v>
      </c>
      <c r="B196" s="1" t="s">
        <v>15194</v>
      </c>
      <c r="C196" s="1" t="s">
        <v>27</v>
      </c>
      <c r="D196" s="1"/>
      <c r="E196" s="1"/>
      <c r="F196" s="62"/>
    </row>
    <row r="197" spans="1:6" x14ac:dyDescent="0.25">
      <c r="A197" s="8" t="s">
        <v>16582</v>
      </c>
      <c r="B197" s="1" t="s">
        <v>15194</v>
      </c>
      <c r="C197" s="1" t="s">
        <v>16478</v>
      </c>
      <c r="D197" s="1"/>
      <c r="E197" s="1"/>
      <c r="F197" s="62"/>
    </row>
    <row r="198" spans="1:6" x14ac:dyDescent="0.25">
      <c r="A198" s="8" t="s">
        <v>16583</v>
      </c>
      <c r="B198" s="1" t="s">
        <v>16584</v>
      </c>
      <c r="C198" s="1" t="s">
        <v>7</v>
      </c>
      <c r="D198" s="1"/>
      <c r="E198" s="1"/>
      <c r="F198" s="62"/>
    </row>
    <row r="199" spans="1:6" x14ac:dyDescent="0.25">
      <c r="A199" s="8" t="s">
        <v>16583</v>
      </c>
      <c r="B199" s="1" t="s">
        <v>16584</v>
      </c>
      <c r="C199" s="1" t="s">
        <v>16478</v>
      </c>
      <c r="D199" s="1"/>
      <c r="E199" s="1"/>
      <c r="F199" s="62"/>
    </row>
    <row r="200" spans="1:6" x14ac:dyDescent="0.25">
      <c r="A200" s="8" t="s">
        <v>16585</v>
      </c>
      <c r="B200" s="1" t="s">
        <v>8550</v>
      </c>
      <c r="C200" s="1" t="s">
        <v>7</v>
      </c>
      <c r="D200" s="1"/>
      <c r="E200" s="1"/>
      <c r="F200" s="62"/>
    </row>
    <row r="201" spans="1:6" x14ac:dyDescent="0.25">
      <c r="A201" s="8" t="s">
        <v>16585</v>
      </c>
      <c r="B201" s="1" t="s">
        <v>8550</v>
      </c>
      <c r="C201" s="1" t="s">
        <v>16478</v>
      </c>
      <c r="D201" s="1"/>
      <c r="E201" s="1"/>
      <c r="F201" s="62"/>
    </row>
    <row r="202" spans="1:6" x14ac:dyDescent="0.25">
      <c r="A202" s="8" t="s">
        <v>16586</v>
      </c>
      <c r="B202" s="1" t="s">
        <v>8560</v>
      </c>
      <c r="C202" s="1" t="s">
        <v>7</v>
      </c>
      <c r="D202" s="1"/>
      <c r="E202" s="1"/>
      <c r="F202" s="62"/>
    </row>
    <row r="203" spans="1:6" x14ac:dyDescent="0.25">
      <c r="A203" s="8" t="s">
        <v>16586</v>
      </c>
      <c r="B203" s="1" t="s">
        <v>8560</v>
      </c>
      <c r="C203" s="1" t="s">
        <v>16478</v>
      </c>
      <c r="D203" s="1"/>
      <c r="E203" s="1"/>
      <c r="F203" s="62"/>
    </row>
    <row r="204" spans="1:6" x14ac:dyDescent="0.25">
      <c r="A204" s="8" t="s">
        <v>16587</v>
      </c>
      <c r="B204" s="1" t="s">
        <v>8657</v>
      </c>
      <c r="C204" s="1" t="s">
        <v>27</v>
      </c>
      <c r="D204" s="1"/>
      <c r="E204" s="1"/>
      <c r="F204" s="62"/>
    </row>
    <row r="205" spans="1:6" x14ac:dyDescent="0.25">
      <c r="A205" s="8" t="s">
        <v>16587</v>
      </c>
      <c r="B205" s="1" t="s">
        <v>8657</v>
      </c>
      <c r="C205" s="1" t="s">
        <v>16478</v>
      </c>
      <c r="D205" s="1"/>
      <c r="E205" s="1"/>
      <c r="F205" s="62"/>
    </row>
    <row r="206" spans="1:6" x14ac:dyDescent="0.25">
      <c r="A206" s="8" t="s">
        <v>16588</v>
      </c>
      <c r="B206" s="1" t="s">
        <v>15034</v>
      </c>
      <c r="C206" s="1" t="s">
        <v>27</v>
      </c>
      <c r="D206" s="1"/>
      <c r="E206" s="1"/>
      <c r="F206" s="62"/>
    </row>
    <row r="207" spans="1:6" x14ac:dyDescent="0.25">
      <c r="A207" s="8" t="s">
        <v>16588</v>
      </c>
      <c r="B207" s="1" t="s">
        <v>15034</v>
      </c>
      <c r="C207" s="1" t="s">
        <v>16478</v>
      </c>
      <c r="D207" s="1"/>
      <c r="E207" s="1"/>
      <c r="F207" s="62"/>
    </row>
    <row r="208" spans="1:6" x14ac:dyDescent="0.25">
      <c r="A208" s="8" t="s">
        <v>16589</v>
      </c>
      <c r="B208" s="1" t="s">
        <v>16590</v>
      </c>
      <c r="C208" s="1" t="s">
        <v>7</v>
      </c>
      <c r="D208" s="1"/>
      <c r="E208" s="1"/>
      <c r="F208" s="62"/>
    </row>
    <row r="209" spans="1:6" x14ac:dyDescent="0.25">
      <c r="A209" s="8" t="s">
        <v>16589</v>
      </c>
      <c r="B209" s="1" t="s">
        <v>16590</v>
      </c>
      <c r="C209" s="1" t="s">
        <v>16478</v>
      </c>
      <c r="D209" s="1"/>
      <c r="E209" s="1"/>
      <c r="F209" s="62"/>
    </row>
    <row r="210" spans="1:6" x14ac:dyDescent="0.25">
      <c r="A210" s="8" t="s">
        <v>16591</v>
      </c>
      <c r="B210" s="1" t="s">
        <v>16592</v>
      </c>
      <c r="C210" s="1" t="s">
        <v>7</v>
      </c>
      <c r="D210" s="1"/>
      <c r="E210" s="1"/>
      <c r="F210" s="62"/>
    </row>
    <row r="211" spans="1:6" x14ac:dyDescent="0.25">
      <c r="A211" s="8" t="s">
        <v>16591</v>
      </c>
      <c r="B211" s="1" t="s">
        <v>16592</v>
      </c>
      <c r="C211" s="1" t="s">
        <v>16478</v>
      </c>
      <c r="D211" s="1"/>
      <c r="E211" s="1"/>
      <c r="F211" s="62"/>
    </row>
    <row r="212" spans="1:6" x14ac:dyDescent="0.25">
      <c r="A212" s="8" t="s">
        <v>16593</v>
      </c>
      <c r="B212" s="1" t="s">
        <v>15213</v>
      </c>
      <c r="C212" s="1" t="s">
        <v>7</v>
      </c>
      <c r="D212" s="1"/>
      <c r="E212" s="1"/>
      <c r="F212" s="62"/>
    </row>
    <row r="213" spans="1:6" x14ac:dyDescent="0.25">
      <c r="A213" s="8" t="s">
        <v>16593</v>
      </c>
      <c r="B213" s="1" t="s">
        <v>15213</v>
      </c>
      <c r="C213" s="1" t="s">
        <v>16478</v>
      </c>
      <c r="D213" s="1"/>
      <c r="E213" s="1"/>
      <c r="F213" s="62"/>
    </row>
    <row r="214" spans="1:6" x14ac:dyDescent="0.25">
      <c r="A214" s="8" t="s">
        <v>16594</v>
      </c>
      <c r="B214" s="1" t="s">
        <v>9171</v>
      </c>
      <c r="C214" s="1" t="s">
        <v>27</v>
      </c>
      <c r="D214" s="1"/>
      <c r="E214" s="1"/>
      <c r="F214" s="62"/>
    </row>
    <row r="215" spans="1:6" x14ac:dyDescent="0.25">
      <c r="A215" s="8" t="s">
        <v>16594</v>
      </c>
      <c r="B215" s="1" t="s">
        <v>9171</v>
      </c>
      <c r="C215" s="1" t="s">
        <v>16478</v>
      </c>
      <c r="D215" s="1"/>
      <c r="E215" s="1"/>
      <c r="F215" s="62"/>
    </row>
    <row r="216" spans="1:6" x14ac:dyDescent="0.25">
      <c r="A216" s="8" t="s">
        <v>16595</v>
      </c>
      <c r="B216" s="1" t="s">
        <v>9258</v>
      </c>
      <c r="C216" s="1" t="s">
        <v>27</v>
      </c>
      <c r="D216" s="1"/>
      <c r="E216" s="1"/>
      <c r="F216" s="62"/>
    </row>
    <row r="217" spans="1:6" x14ac:dyDescent="0.25">
      <c r="A217" s="8" t="s">
        <v>16595</v>
      </c>
      <c r="B217" s="1" t="s">
        <v>9258</v>
      </c>
      <c r="C217" s="1" t="s">
        <v>16478</v>
      </c>
      <c r="D217" s="1"/>
      <c r="E217" s="1"/>
      <c r="F217" s="62"/>
    </row>
    <row r="218" spans="1:6" x14ac:dyDescent="0.25">
      <c r="A218" s="8" t="s">
        <v>16596</v>
      </c>
      <c r="B218" s="1" t="s">
        <v>9260</v>
      </c>
      <c r="C218" s="1" t="s">
        <v>27</v>
      </c>
      <c r="D218" s="1"/>
      <c r="E218" s="1"/>
      <c r="F218" s="62"/>
    </row>
    <row r="219" spans="1:6" x14ac:dyDescent="0.25">
      <c r="A219" s="8" t="s">
        <v>16596</v>
      </c>
      <c r="B219" s="1" t="s">
        <v>9260</v>
      </c>
      <c r="C219" s="1" t="s">
        <v>16478</v>
      </c>
      <c r="D219" s="1"/>
      <c r="E219" s="1"/>
      <c r="F219" s="62"/>
    </row>
    <row r="220" spans="1:6" x14ac:dyDescent="0.25">
      <c r="A220" s="8" t="s">
        <v>16597</v>
      </c>
      <c r="B220" s="1" t="s">
        <v>9407</v>
      </c>
      <c r="C220" s="1" t="s">
        <v>7</v>
      </c>
      <c r="D220" s="1"/>
      <c r="E220" s="1"/>
      <c r="F220" s="62"/>
    </row>
    <row r="221" spans="1:6" x14ac:dyDescent="0.25">
      <c r="A221" s="8" t="s">
        <v>16597</v>
      </c>
      <c r="B221" s="1" t="s">
        <v>9407</v>
      </c>
      <c r="C221" s="1" t="s">
        <v>16478</v>
      </c>
      <c r="D221" s="1"/>
      <c r="E221" s="1"/>
      <c r="F221" s="62"/>
    </row>
    <row r="222" spans="1:6" x14ac:dyDescent="0.25">
      <c r="A222" s="8" t="s">
        <v>16598</v>
      </c>
      <c r="B222" s="1" t="s">
        <v>9427</v>
      </c>
      <c r="C222" s="1" t="s">
        <v>7</v>
      </c>
      <c r="D222" s="1"/>
      <c r="E222" s="1"/>
      <c r="F222" s="62"/>
    </row>
    <row r="223" spans="1:6" x14ac:dyDescent="0.25">
      <c r="A223" s="8" t="s">
        <v>16598</v>
      </c>
      <c r="B223" s="1" t="s">
        <v>9427</v>
      </c>
      <c r="C223" s="1" t="s">
        <v>16478</v>
      </c>
      <c r="D223" s="1"/>
      <c r="E223" s="1"/>
      <c r="F223" s="62"/>
    </row>
    <row r="224" spans="1:6" x14ac:dyDescent="0.25">
      <c r="A224" s="8" t="s">
        <v>16599</v>
      </c>
      <c r="B224" s="1" t="s">
        <v>9461</v>
      </c>
      <c r="C224" s="1" t="s">
        <v>27</v>
      </c>
      <c r="D224" s="1"/>
      <c r="E224" s="1"/>
      <c r="F224" s="62"/>
    </row>
    <row r="225" spans="1:6" x14ac:dyDescent="0.25">
      <c r="A225" s="8" t="s">
        <v>16599</v>
      </c>
      <c r="B225" s="1" t="s">
        <v>9461</v>
      </c>
      <c r="C225" s="1" t="s">
        <v>16478</v>
      </c>
      <c r="D225" s="1"/>
      <c r="E225" s="1"/>
      <c r="F225" s="62"/>
    </row>
    <row r="226" spans="1:6" x14ac:dyDescent="0.25">
      <c r="A226" s="8" t="s">
        <v>16600</v>
      </c>
      <c r="B226" s="1" t="s">
        <v>9471</v>
      </c>
      <c r="C226" s="1" t="s">
        <v>7</v>
      </c>
      <c r="D226" s="1"/>
      <c r="E226" s="1"/>
      <c r="F226" s="62"/>
    </row>
    <row r="227" spans="1:6" x14ac:dyDescent="0.25">
      <c r="A227" s="8" t="s">
        <v>16600</v>
      </c>
      <c r="B227" s="1" t="s">
        <v>9471</v>
      </c>
      <c r="C227" s="1" t="s">
        <v>16478</v>
      </c>
      <c r="D227" s="1"/>
      <c r="E227" s="1"/>
      <c r="F227" s="62"/>
    </row>
    <row r="228" spans="1:6" x14ac:dyDescent="0.25">
      <c r="A228" s="8" t="s">
        <v>16601</v>
      </c>
      <c r="B228" s="1" t="s">
        <v>16602</v>
      </c>
      <c r="C228" s="1" t="s">
        <v>7</v>
      </c>
      <c r="D228" s="1"/>
      <c r="E228" s="1"/>
      <c r="F228" s="62"/>
    </row>
    <row r="229" spans="1:6" x14ac:dyDescent="0.25">
      <c r="A229" s="8" t="s">
        <v>16601</v>
      </c>
      <c r="B229" s="1" t="s">
        <v>16602</v>
      </c>
      <c r="C229" s="1" t="s">
        <v>16478</v>
      </c>
      <c r="D229" s="1"/>
      <c r="E229" s="1"/>
      <c r="F229" s="62"/>
    </row>
    <row r="230" spans="1:6" x14ac:dyDescent="0.25">
      <c r="A230" s="8" t="s">
        <v>16603</v>
      </c>
      <c r="B230" s="1" t="s">
        <v>16604</v>
      </c>
      <c r="C230" s="1" t="s">
        <v>7</v>
      </c>
      <c r="D230" s="1"/>
      <c r="E230" s="1"/>
      <c r="F230" s="62"/>
    </row>
    <row r="231" spans="1:6" x14ac:dyDescent="0.25">
      <c r="A231" s="8" t="s">
        <v>16603</v>
      </c>
      <c r="B231" s="1" t="s">
        <v>16604</v>
      </c>
      <c r="C231" s="1" t="s">
        <v>16478</v>
      </c>
      <c r="D231" s="1"/>
      <c r="E231" s="1"/>
      <c r="F231" s="62"/>
    </row>
    <row r="232" spans="1:6" x14ac:dyDescent="0.25">
      <c r="A232" s="8" t="s">
        <v>16730</v>
      </c>
      <c r="B232" s="1" t="s">
        <v>14605</v>
      </c>
      <c r="C232" s="1" t="s">
        <v>16478</v>
      </c>
      <c r="D232" s="1"/>
      <c r="E232" s="1"/>
      <c r="F232" s="62"/>
    </row>
    <row r="233" spans="1:6" x14ac:dyDescent="0.25">
      <c r="A233" s="8" t="s">
        <v>16731</v>
      </c>
      <c r="B233" s="1" t="s">
        <v>7440</v>
      </c>
      <c r="C233" s="1" t="s">
        <v>16478</v>
      </c>
      <c r="D233" s="1"/>
      <c r="E233" s="1"/>
      <c r="F233" s="62"/>
    </row>
    <row r="234" spans="1:6" x14ac:dyDescent="0.25">
      <c r="A234" s="8" t="s">
        <v>16732</v>
      </c>
      <c r="B234" s="1" t="s">
        <v>7640</v>
      </c>
      <c r="C234" s="1" t="s">
        <v>16478</v>
      </c>
      <c r="D234" s="1"/>
      <c r="E234" s="1"/>
      <c r="F234" s="62"/>
    </row>
    <row r="235" spans="1:6" x14ac:dyDescent="0.25">
      <c r="A235" s="8" t="s">
        <v>16733</v>
      </c>
      <c r="B235" s="1" t="s">
        <v>7642</v>
      </c>
      <c r="C235" s="1" t="s">
        <v>16478</v>
      </c>
      <c r="D235" s="1"/>
      <c r="E235" s="1"/>
      <c r="F235" s="62"/>
    </row>
    <row r="236" spans="1:6" x14ac:dyDescent="0.25">
      <c r="A236" s="8" t="s">
        <v>16734</v>
      </c>
      <c r="B236" s="1" t="s">
        <v>16605</v>
      </c>
      <c r="C236" s="1" t="s">
        <v>16478</v>
      </c>
      <c r="D236" s="1"/>
      <c r="E236" s="1"/>
      <c r="F236" s="62"/>
    </row>
    <row r="237" spans="1:6" x14ac:dyDescent="0.25">
      <c r="A237" s="8" t="s">
        <v>16735</v>
      </c>
      <c r="B237" s="1" t="s">
        <v>16606</v>
      </c>
      <c r="C237" s="1" t="s">
        <v>16478</v>
      </c>
      <c r="D237" s="1"/>
      <c r="E237" s="1"/>
      <c r="F237" s="62"/>
    </row>
    <row r="238" spans="1:6" x14ac:dyDescent="0.25">
      <c r="A238" s="8" t="s">
        <v>16736</v>
      </c>
      <c r="B238" s="1" t="s">
        <v>16607</v>
      </c>
      <c r="C238" s="1" t="s">
        <v>16478</v>
      </c>
      <c r="D238" s="1"/>
      <c r="E238" s="1"/>
      <c r="F238" s="62"/>
    </row>
    <row r="239" spans="1:6" x14ac:dyDescent="0.25">
      <c r="A239" s="8" t="s">
        <v>16737</v>
      </c>
      <c r="B239" s="1" t="s">
        <v>8452</v>
      </c>
      <c r="C239" s="1" t="s">
        <v>16478</v>
      </c>
      <c r="D239" s="1"/>
      <c r="E239" s="1"/>
      <c r="F239" s="62"/>
    </row>
    <row r="240" spans="1:6" x14ac:dyDescent="0.25">
      <c r="A240" s="8" t="s">
        <v>16738</v>
      </c>
      <c r="B240" s="1" t="s">
        <v>8454</v>
      </c>
      <c r="C240" s="1" t="s">
        <v>16478</v>
      </c>
      <c r="D240" s="1"/>
      <c r="E240" s="1"/>
      <c r="F240" s="62"/>
    </row>
    <row r="241" spans="1:6" x14ac:dyDescent="0.25">
      <c r="A241" s="8" t="s">
        <v>16739</v>
      </c>
      <c r="B241" s="1" t="s">
        <v>8456</v>
      </c>
      <c r="C241" s="1" t="s">
        <v>16478</v>
      </c>
      <c r="D241" s="1"/>
      <c r="E241" s="1"/>
      <c r="F241" s="62"/>
    </row>
    <row r="242" spans="1:6" x14ac:dyDescent="0.25">
      <c r="A242" s="8" t="s">
        <v>16740</v>
      </c>
      <c r="B242" s="1" t="s">
        <v>8540</v>
      </c>
      <c r="C242" s="1" t="s">
        <v>16478</v>
      </c>
      <c r="D242" s="1"/>
      <c r="E242" s="1"/>
      <c r="F242" s="62"/>
    </row>
    <row r="243" spans="1:6" x14ac:dyDescent="0.25">
      <c r="A243" s="8" t="s">
        <v>16741</v>
      </c>
      <c r="B243" s="1" t="s">
        <v>8675</v>
      </c>
      <c r="C243" s="1" t="s">
        <v>16478</v>
      </c>
      <c r="D243" s="1"/>
      <c r="E243" s="1"/>
      <c r="F243" s="62"/>
    </row>
    <row r="244" spans="1:6" x14ac:dyDescent="0.25">
      <c r="A244" s="8" t="s">
        <v>16742</v>
      </c>
      <c r="B244" s="1" t="s">
        <v>16608</v>
      </c>
      <c r="C244" s="1" t="s">
        <v>16478</v>
      </c>
      <c r="D244" s="1"/>
      <c r="E244" s="1"/>
      <c r="F244" s="62"/>
    </row>
    <row r="245" spans="1:6" x14ac:dyDescent="0.25">
      <c r="A245" s="8" t="s">
        <v>16743</v>
      </c>
      <c r="B245" s="1" t="s">
        <v>8868</v>
      </c>
      <c r="C245" s="1" t="s">
        <v>16478</v>
      </c>
      <c r="D245" s="1"/>
      <c r="E245" s="1"/>
      <c r="F245" s="62"/>
    </row>
    <row r="246" spans="1:6" x14ac:dyDescent="0.25">
      <c r="A246" s="8" t="s">
        <v>16744</v>
      </c>
      <c r="B246" s="1" t="s">
        <v>16609</v>
      </c>
      <c r="C246" s="1" t="s">
        <v>16478</v>
      </c>
      <c r="D246" s="1"/>
      <c r="E246" s="1"/>
      <c r="F246" s="62"/>
    </row>
    <row r="247" spans="1:6" x14ac:dyDescent="0.25">
      <c r="A247" s="8" t="s">
        <v>16745</v>
      </c>
      <c r="B247" s="1" t="s">
        <v>9288</v>
      </c>
      <c r="C247" s="1" t="s">
        <v>16478</v>
      </c>
      <c r="D247" s="1"/>
      <c r="E247" s="1"/>
      <c r="F247" s="62"/>
    </row>
    <row r="248" spans="1:6" x14ac:dyDescent="0.25">
      <c r="A248" s="8" t="s">
        <v>16746</v>
      </c>
      <c r="B248" s="1" t="s">
        <v>16025</v>
      </c>
      <c r="C248" s="1" t="s">
        <v>16478</v>
      </c>
      <c r="D248" s="1"/>
      <c r="E248" s="1"/>
      <c r="F248" s="62"/>
    </row>
    <row r="249" spans="1:6" x14ac:dyDescent="0.25">
      <c r="A249" s="8" t="s">
        <v>16610</v>
      </c>
      <c r="B249" s="1" t="s">
        <v>168</v>
      </c>
      <c r="C249" s="1" t="s">
        <v>7</v>
      </c>
      <c r="D249" s="1"/>
      <c r="E249" s="1"/>
      <c r="F249" s="62"/>
    </row>
    <row r="250" spans="1:6" x14ac:dyDescent="0.25">
      <c r="A250" s="8" t="s">
        <v>16610</v>
      </c>
      <c r="B250" s="1" t="s">
        <v>168</v>
      </c>
      <c r="C250" s="1" t="s">
        <v>16478</v>
      </c>
      <c r="D250" s="1"/>
      <c r="E250" s="1"/>
      <c r="F250" s="62"/>
    </row>
    <row r="251" spans="1:6" x14ac:dyDescent="0.25">
      <c r="A251" s="8" t="s">
        <v>16611</v>
      </c>
      <c r="B251" s="1" t="s">
        <v>586</v>
      </c>
      <c r="C251" s="1" t="s">
        <v>7</v>
      </c>
      <c r="D251" s="1"/>
      <c r="E251" s="1"/>
      <c r="F251" s="62"/>
    </row>
    <row r="252" spans="1:6" x14ac:dyDescent="0.25">
      <c r="A252" s="8" t="s">
        <v>16611</v>
      </c>
      <c r="B252" s="1" t="s">
        <v>586</v>
      </c>
      <c r="C252" s="1" t="s">
        <v>16478</v>
      </c>
      <c r="D252" s="1"/>
      <c r="E252" s="1"/>
      <c r="F252" s="62"/>
    </row>
    <row r="253" spans="1:6" x14ac:dyDescent="0.25">
      <c r="A253" s="8" t="s">
        <v>16612</v>
      </c>
      <c r="B253" s="1" t="s">
        <v>769</v>
      </c>
      <c r="C253" s="1" t="s">
        <v>7</v>
      </c>
      <c r="D253" s="1"/>
      <c r="E253" s="1"/>
      <c r="F253" s="62"/>
    </row>
    <row r="254" spans="1:6" x14ac:dyDescent="0.25">
      <c r="A254" s="8" t="s">
        <v>16612</v>
      </c>
      <c r="B254" s="1" t="s">
        <v>769</v>
      </c>
      <c r="C254" s="1" t="s">
        <v>16478</v>
      </c>
      <c r="D254" s="1"/>
      <c r="E254" s="1"/>
      <c r="F254" s="62"/>
    </row>
    <row r="255" spans="1:6" x14ac:dyDescent="0.25">
      <c r="A255" s="8" t="s">
        <v>16613</v>
      </c>
      <c r="B255" s="1" t="s">
        <v>835</v>
      </c>
      <c r="C255" s="1" t="s">
        <v>7</v>
      </c>
      <c r="D255" s="1"/>
      <c r="E255" s="1"/>
      <c r="F255" s="62"/>
    </row>
    <row r="256" spans="1:6" x14ac:dyDescent="0.25">
      <c r="A256" s="8" t="s">
        <v>16613</v>
      </c>
      <c r="B256" s="1" t="s">
        <v>835</v>
      </c>
      <c r="C256" s="1" t="s">
        <v>16478</v>
      </c>
      <c r="D256" s="1"/>
      <c r="E256" s="1"/>
      <c r="F256" s="62"/>
    </row>
    <row r="257" spans="1:6" x14ac:dyDescent="0.25">
      <c r="A257" s="8" t="s">
        <v>16614</v>
      </c>
      <c r="B257" s="1" t="s">
        <v>1011</v>
      </c>
      <c r="C257" s="1" t="s">
        <v>7</v>
      </c>
      <c r="D257" s="1"/>
      <c r="E257" s="1"/>
      <c r="F257" s="62"/>
    </row>
    <row r="258" spans="1:6" x14ac:dyDescent="0.25">
      <c r="A258" s="8" t="s">
        <v>16614</v>
      </c>
      <c r="B258" s="1" t="s">
        <v>1011</v>
      </c>
      <c r="C258" s="1" t="s">
        <v>16478</v>
      </c>
      <c r="D258" s="1"/>
      <c r="E258" s="1"/>
      <c r="F258" s="62"/>
    </row>
    <row r="259" spans="1:6" x14ac:dyDescent="0.25">
      <c r="A259" s="8" t="s">
        <v>16615</v>
      </c>
      <c r="B259" s="1" t="s">
        <v>1073</v>
      </c>
      <c r="C259" s="1" t="s">
        <v>7</v>
      </c>
      <c r="D259" s="1"/>
      <c r="E259" s="1"/>
      <c r="F259" s="62"/>
    </row>
    <row r="260" spans="1:6" x14ac:dyDescent="0.25">
      <c r="A260" s="8" t="s">
        <v>16615</v>
      </c>
      <c r="B260" s="1" t="s">
        <v>1073</v>
      </c>
      <c r="C260" s="1" t="s">
        <v>16478</v>
      </c>
      <c r="D260" s="1"/>
      <c r="E260" s="1"/>
      <c r="F260" s="62"/>
    </row>
    <row r="261" spans="1:6" x14ac:dyDescent="0.25">
      <c r="A261" s="8" t="s">
        <v>16616</v>
      </c>
      <c r="B261" s="1" t="s">
        <v>13309</v>
      </c>
      <c r="C261" s="1" t="s">
        <v>7</v>
      </c>
      <c r="D261" s="1"/>
      <c r="E261" s="1"/>
      <c r="F261" s="62"/>
    </row>
    <row r="262" spans="1:6" x14ac:dyDescent="0.25">
      <c r="A262" s="8" t="s">
        <v>16616</v>
      </c>
      <c r="B262" s="1" t="s">
        <v>13309</v>
      </c>
      <c r="C262" s="1" t="s">
        <v>16478</v>
      </c>
      <c r="D262" s="1"/>
      <c r="E262" s="1"/>
      <c r="F262" s="62"/>
    </row>
    <row r="263" spans="1:6" x14ac:dyDescent="0.25">
      <c r="A263" s="8" t="s">
        <v>16617</v>
      </c>
      <c r="B263" s="1" t="s">
        <v>11754</v>
      </c>
      <c r="C263" s="1" t="s">
        <v>7</v>
      </c>
      <c r="D263" s="1"/>
      <c r="E263" s="1"/>
      <c r="F263" s="62"/>
    </row>
    <row r="264" spans="1:6" x14ac:dyDescent="0.25">
      <c r="A264" s="8" t="s">
        <v>16617</v>
      </c>
      <c r="B264" s="1" t="s">
        <v>11754</v>
      </c>
      <c r="C264" s="1" t="s">
        <v>16478</v>
      </c>
      <c r="D264" s="1"/>
      <c r="E264" s="1"/>
      <c r="F264" s="62"/>
    </row>
    <row r="265" spans="1:6" x14ac:dyDescent="0.25">
      <c r="A265" s="8" t="s">
        <v>16618</v>
      </c>
      <c r="B265" s="1" t="s">
        <v>11776</v>
      </c>
      <c r="C265" s="1" t="s">
        <v>7</v>
      </c>
      <c r="D265" s="1"/>
      <c r="E265" s="1"/>
      <c r="F265" s="62"/>
    </row>
    <row r="266" spans="1:6" x14ac:dyDescent="0.25">
      <c r="A266" s="8" t="s">
        <v>16618</v>
      </c>
      <c r="B266" s="1" t="s">
        <v>11776</v>
      </c>
      <c r="C266" s="1" t="s">
        <v>16478</v>
      </c>
      <c r="D266" s="1"/>
      <c r="E266" s="1"/>
      <c r="F266" s="62"/>
    </row>
    <row r="267" spans="1:6" x14ac:dyDescent="0.25">
      <c r="A267" s="8" t="s">
        <v>16619</v>
      </c>
      <c r="B267" s="1" t="s">
        <v>11778</v>
      </c>
      <c r="C267" s="1" t="s">
        <v>7</v>
      </c>
      <c r="D267" s="1"/>
      <c r="E267" s="1"/>
      <c r="F267" s="62"/>
    </row>
    <row r="268" spans="1:6" x14ac:dyDescent="0.25">
      <c r="A268" s="8" t="s">
        <v>16619</v>
      </c>
      <c r="B268" s="1" t="s">
        <v>11778</v>
      </c>
      <c r="C268" s="1" t="s">
        <v>16478</v>
      </c>
      <c r="D268" s="1"/>
      <c r="E268" s="1"/>
      <c r="F268" s="62"/>
    </row>
    <row r="269" spans="1:6" x14ac:dyDescent="0.25">
      <c r="A269" s="8" t="s">
        <v>16620</v>
      </c>
      <c r="B269" s="1" t="s">
        <v>11828</v>
      </c>
      <c r="C269" s="1" t="s">
        <v>7</v>
      </c>
      <c r="D269" s="1"/>
      <c r="E269" s="1"/>
      <c r="F269" s="62"/>
    </row>
    <row r="270" spans="1:6" x14ac:dyDescent="0.25">
      <c r="A270" s="8" t="s">
        <v>16620</v>
      </c>
      <c r="B270" s="1" t="s">
        <v>11828</v>
      </c>
      <c r="C270" s="1" t="s">
        <v>16478</v>
      </c>
      <c r="D270" s="1"/>
      <c r="E270" s="1"/>
      <c r="F270" s="62"/>
    </row>
    <row r="271" spans="1:6" x14ac:dyDescent="0.25">
      <c r="A271" s="8" t="s">
        <v>16621</v>
      </c>
      <c r="B271" s="1" t="s">
        <v>11832</v>
      </c>
      <c r="C271" s="1" t="s">
        <v>7</v>
      </c>
      <c r="D271" s="1"/>
      <c r="E271" s="1"/>
      <c r="F271" s="62"/>
    </row>
    <row r="272" spans="1:6" x14ac:dyDescent="0.25">
      <c r="A272" s="8" t="s">
        <v>16621</v>
      </c>
      <c r="B272" s="1" t="s">
        <v>11832</v>
      </c>
      <c r="C272" s="1" t="s">
        <v>16478</v>
      </c>
      <c r="D272" s="1"/>
      <c r="E272" s="1"/>
      <c r="F272" s="62"/>
    </row>
    <row r="273" spans="1:6" x14ac:dyDescent="0.25">
      <c r="A273" s="8" t="s">
        <v>16622</v>
      </c>
      <c r="B273" s="1" t="s">
        <v>11909</v>
      </c>
      <c r="C273" s="1" t="s">
        <v>7</v>
      </c>
      <c r="D273" s="1"/>
      <c r="E273" s="1"/>
      <c r="F273" s="62"/>
    </row>
    <row r="274" spans="1:6" x14ac:dyDescent="0.25">
      <c r="A274" s="8" t="s">
        <v>16622</v>
      </c>
      <c r="B274" s="1" t="s">
        <v>11909</v>
      </c>
      <c r="C274" s="1" t="s">
        <v>16478</v>
      </c>
      <c r="D274" s="1"/>
      <c r="E274" s="1"/>
      <c r="F274" s="62"/>
    </row>
    <row r="275" spans="1:6" x14ac:dyDescent="0.25">
      <c r="A275" s="8" t="s">
        <v>16623</v>
      </c>
      <c r="B275" s="1" t="s">
        <v>11919</v>
      </c>
      <c r="C275" s="1" t="s">
        <v>7</v>
      </c>
      <c r="D275" s="1"/>
      <c r="E275" s="1"/>
      <c r="F275" s="62"/>
    </row>
    <row r="276" spans="1:6" x14ac:dyDescent="0.25">
      <c r="A276" s="8" t="s">
        <v>16623</v>
      </c>
      <c r="B276" s="1" t="s">
        <v>11919</v>
      </c>
      <c r="C276" s="1" t="s">
        <v>16478</v>
      </c>
      <c r="D276" s="1"/>
      <c r="E276" s="1"/>
      <c r="F276" s="62"/>
    </row>
    <row r="277" spans="1:6" x14ac:dyDescent="0.25">
      <c r="A277" s="8" t="s">
        <v>16624</v>
      </c>
      <c r="B277" s="1" t="s">
        <v>11191</v>
      </c>
      <c r="C277" s="1" t="s">
        <v>7</v>
      </c>
      <c r="D277" s="1"/>
      <c r="E277" s="1"/>
      <c r="F277" s="62"/>
    </row>
    <row r="278" spans="1:6" x14ac:dyDescent="0.25">
      <c r="A278" s="8" t="s">
        <v>16624</v>
      </c>
      <c r="B278" s="1" t="s">
        <v>11191</v>
      </c>
      <c r="C278" s="1" t="s">
        <v>16478</v>
      </c>
      <c r="D278" s="1"/>
      <c r="E278" s="1"/>
      <c r="F278" s="62"/>
    </row>
    <row r="279" spans="1:6" x14ac:dyDescent="0.25">
      <c r="A279" s="8" t="s">
        <v>16625</v>
      </c>
      <c r="B279" s="1" t="s">
        <v>2133</v>
      </c>
      <c r="C279" s="1" t="s">
        <v>7</v>
      </c>
      <c r="D279" s="1"/>
      <c r="E279" s="1"/>
      <c r="F279" s="62"/>
    </row>
    <row r="280" spans="1:6" x14ac:dyDescent="0.25">
      <c r="A280" s="8" t="s">
        <v>16625</v>
      </c>
      <c r="B280" s="1" t="s">
        <v>2133</v>
      </c>
      <c r="C280" s="1" t="s">
        <v>16478</v>
      </c>
      <c r="D280" s="1"/>
      <c r="E280" s="1"/>
      <c r="F280" s="62"/>
    </row>
    <row r="281" spans="1:6" x14ac:dyDescent="0.25">
      <c r="A281" s="8" t="s">
        <v>16626</v>
      </c>
      <c r="B281" s="1" t="s">
        <v>2468</v>
      </c>
      <c r="C281" s="1" t="s">
        <v>7</v>
      </c>
      <c r="D281" s="1"/>
      <c r="E281" s="1"/>
      <c r="F281" s="62"/>
    </row>
    <row r="282" spans="1:6" x14ac:dyDescent="0.25">
      <c r="A282" s="8" t="s">
        <v>16626</v>
      </c>
      <c r="B282" s="1" t="s">
        <v>2468</v>
      </c>
      <c r="C282" s="1" t="s">
        <v>16478</v>
      </c>
      <c r="D282" s="1"/>
      <c r="E282" s="1"/>
      <c r="F282" s="62"/>
    </row>
    <row r="283" spans="1:6" x14ac:dyDescent="0.25">
      <c r="A283" s="8" t="s">
        <v>16627</v>
      </c>
      <c r="B283" s="1" t="s">
        <v>2480</v>
      </c>
      <c r="C283" s="1" t="s">
        <v>7</v>
      </c>
      <c r="D283" s="1"/>
      <c r="E283" s="1"/>
      <c r="F283" s="62"/>
    </row>
    <row r="284" spans="1:6" x14ac:dyDescent="0.25">
      <c r="A284" s="8" t="s">
        <v>16627</v>
      </c>
      <c r="B284" s="1" t="s">
        <v>2480</v>
      </c>
      <c r="C284" s="1" t="s">
        <v>16478</v>
      </c>
      <c r="D284" s="1"/>
      <c r="E284" s="1"/>
      <c r="F284" s="62"/>
    </row>
    <row r="285" spans="1:6" x14ac:dyDescent="0.25">
      <c r="A285" s="8" t="s">
        <v>16628</v>
      </c>
      <c r="B285" s="1" t="s">
        <v>2946</v>
      </c>
      <c r="C285" s="1" t="s">
        <v>7</v>
      </c>
      <c r="D285" s="1"/>
      <c r="E285" s="1"/>
      <c r="F285" s="62"/>
    </row>
    <row r="286" spans="1:6" x14ac:dyDescent="0.25">
      <c r="A286" s="8" t="s">
        <v>16628</v>
      </c>
      <c r="B286" s="1" t="s">
        <v>2946</v>
      </c>
      <c r="C286" s="1" t="s">
        <v>16478</v>
      </c>
      <c r="D286" s="1"/>
      <c r="E286" s="1"/>
      <c r="F286" s="62"/>
    </row>
    <row r="287" spans="1:6" x14ac:dyDescent="0.25">
      <c r="A287" s="8" t="s">
        <v>16629</v>
      </c>
      <c r="B287" s="1" t="s">
        <v>14316</v>
      </c>
      <c r="C287" s="1" t="s">
        <v>7</v>
      </c>
      <c r="D287" s="1"/>
      <c r="E287" s="1"/>
      <c r="F287" s="62"/>
    </row>
    <row r="288" spans="1:6" x14ac:dyDescent="0.25">
      <c r="A288" s="8" t="s">
        <v>16629</v>
      </c>
      <c r="B288" s="1" t="s">
        <v>14316</v>
      </c>
      <c r="C288" s="1" t="s">
        <v>16478</v>
      </c>
      <c r="D288" s="1"/>
      <c r="E288" s="1"/>
      <c r="F288" s="62"/>
    </row>
    <row r="289" spans="1:6" x14ac:dyDescent="0.25">
      <c r="A289" s="8" t="s">
        <v>16630</v>
      </c>
      <c r="B289" s="1" t="s">
        <v>4834</v>
      </c>
      <c r="C289" s="1" t="s">
        <v>7</v>
      </c>
      <c r="D289" s="1"/>
      <c r="E289" s="1"/>
      <c r="F289" s="62"/>
    </row>
    <row r="290" spans="1:6" x14ac:dyDescent="0.25">
      <c r="A290" s="8" t="s">
        <v>16630</v>
      </c>
      <c r="B290" s="1" t="s">
        <v>4834</v>
      </c>
      <c r="C290" s="1" t="s">
        <v>16478</v>
      </c>
      <c r="D290" s="1"/>
      <c r="E290" s="1"/>
      <c r="F290" s="62"/>
    </row>
    <row r="291" spans="1:6" x14ac:dyDescent="0.25">
      <c r="A291" s="8" t="s">
        <v>16631</v>
      </c>
      <c r="B291" s="1" t="s">
        <v>16632</v>
      </c>
      <c r="C291" s="1" t="s">
        <v>7</v>
      </c>
      <c r="D291" s="1"/>
      <c r="E291" s="1"/>
      <c r="F291" s="62"/>
    </row>
    <row r="292" spans="1:6" x14ac:dyDescent="0.25">
      <c r="A292" s="8" t="s">
        <v>16631</v>
      </c>
      <c r="B292" s="1" t="s">
        <v>16632</v>
      </c>
      <c r="C292" s="1" t="s">
        <v>16478</v>
      </c>
      <c r="D292" s="1"/>
      <c r="E292" s="1"/>
      <c r="F292" s="62"/>
    </row>
    <row r="293" spans="1:6" x14ac:dyDescent="0.25">
      <c r="A293" s="8" t="s">
        <v>16633</v>
      </c>
      <c r="B293" s="1" t="s">
        <v>5007</v>
      </c>
      <c r="C293" s="1" t="s">
        <v>7</v>
      </c>
      <c r="D293" s="1"/>
      <c r="E293" s="1"/>
      <c r="F293" s="62"/>
    </row>
    <row r="294" spans="1:6" x14ac:dyDescent="0.25">
      <c r="A294" s="8" t="s">
        <v>16633</v>
      </c>
      <c r="B294" s="1" t="s">
        <v>5007</v>
      </c>
      <c r="C294" s="1" t="s">
        <v>16478</v>
      </c>
      <c r="D294" s="1"/>
      <c r="E294" s="1"/>
      <c r="F294" s="62"/>
    </row>
    <row r="295" spans="1:6" x14ac:dyDescent="0.25">
      <c r="A295" s="8" t="s">
        <v>16634</v>
      </c>
      <c r="B295" s="1" t="s">
        <v>5019</v>
      </c>
      <c r="C295" s="1" t="s">
        <v>7</v>
      </c>
      <c r="D295" s="1"/>
      <c r="E295" s="1"/>
      <c r="F295" s="62"/>
    </row>
    <row r="296" spans="1:6" x14ac:dyDescent="0.25">
      <c r="A296" s="8" t="s">
        <v>16634</v>
      </c>
      <c r="B296" s="1" t="s">
        <v>5019</v>
      </c>
      <c r="C296" s="1" t="s">
        <v>16478</v>
      </c>
      <c r="D296" s="1"/>
      <c r="E296" s="1"/>
      <c r="F296" s="62"/>
    </row>
    <row r="297" spans="1:6" x14ac:dyDescent="0.25">
      <c r="A297" s="8" t="s">
        <v>16635</v>
      </c>
      <c r="B297" s="1" t="s">
        <v>5037</v>
      </c>
      <c r="C297" s="1" t="s">
        <v>7</v>
      </c>
      <c r="D297" s="1"/>
      <c r="E297" s="1"/>
      <c r="F297" s="62"/>
    </row>
    <row r="298" spans="1:6" x14ac:dyDescent="0.25">
      <c r="A298" s="8" t="s">
        <v>16635</v>
      </c>
      <c r="B298" s="1" t="s">
        <v>5037</v>
      </c>
      <c r="C298" s="1" t="s">
        <v>16478</v>
      </c>
      <c r="D298" s="1"/>
      <c r="E298" s="1"/>
      <c r="F298" s="62"/>
    </row>
    <row r="299" spans="1:6" x14ac:dyDescent="0.25">
      <c r="A299" s="8" t="s">
        <v>16636</v>
      </c>
      <c r="B299" s="1" t="s">
        <v>5039</v>
      </c>
      <c r="C299" s="1" t="s">
        <v>7</v>
      </c>
      <c r="D299" s="1"/>
      <c r="E299" s="1"/>
      <c r="F299" s="62"/>
    </row>
    <row r="300" spans="1:6" x14ac:dyDescent="0.25">
      <c r="A300" s="8" t="s">
        <v>16636</v>
      </c>
      <c r="B300" s="1" t="s">
        <v>5039</v>
      </c>
      <c r="C300" s="1" t="s">
        <v>16478</v>
      </c>
      <c r="D300" s="1"/>
      <c r="E300" s="1"/>
      <c r="F300" s="62"/>
    </row>
    <row r="301" spans="1:6" x14ac:dyDescent="0.25">
      <c r="A301" s="8" t="s">
        <v>16637</v>
      </c>
      <c r="B301" s="1" t="s">
        <v>5041</v>
      </c>
      <c r="C301" s="1" t="s">
        <v>7</v>
      </c>
      <c r="D301" s="1"/>
      <c r="E301" s="1"/>
      <c r="F301" s="62"/>
    </row>
    <row r="302" spans="1:6" x14ac:dyDescent="0.25">
      <c r="A302" s="8" t="s">
        <v>16637</v>
      </c>
      <c r="B302" s="1" t="s">
        <v>5041</v>
      </c>
      <c r="C302" s="1" t="s">
        <v>16478</v>
      </c>
      <c r="D302" s="1"/>
      <c r="E302" s="1"/>
      <c r="F302" s="62"/>
    </row>
    <row r="303" spans="1:6" x14ac:dyDescent="0.25">
      <c r="A303" s="8" t="s">
        <v>16638</v>
      </c>
      <c r="B303" s="1" t="s">
        <v>5214</v>
      </c>
      <c r="C303" s="1" t="s">
        <v>7</v>
      </c>
      <c r="D303" s="1"/>
      <c r="E303" s="1"/>
      <c r="F303" s="62"/>
    </row>
    <row r="304" spans="1:6" x14ac:dyDescent="0.25">
      <c r="A304" s="8" t="s">
        <v>16638</v>
      </c>
      <c r="B304" s="1" t="s">
        <v>5214</v>
      </c>
      <c r="C304" s="1" t="s">
        <v>16478</v>
      </c>
      <c r="D304" s="1"/>
      <c r="E304" s="1"/>
      <c r="F304" s="62"/>
    </row>
    <row r="305" spans="1:6" x14ac:dyDescent="0.25">
      <c r="A305" s="8" t="s">
        <v>16639</v>
      </c>
      <c r="B305" s="1" t="s">
        <v>5232</v>
      </c>
      <c r="C305" s="1" t="s">
        <v>7</v>
      </c>
      <c r="D305" s="1"/>
      <c r="E305" s="1"/>
      <c r="F305" s="62"/>
    </row>
    <row r="306" spans="1:6" x14ac:dyDescent="0.25">
      <c r="A306" s="8" t="s">
        <v>16639</v>
      </c>
      <c r="B306" s="1" t="s">
        <v>5232</v>
      </c>
      <c r="C306" s="1" t="s">
        <v>16478</v>
      </c>
      <c r="D306" s="1"/>
      <c r="E306" s="1"/>
      <c r="F306" s="62"/>
    </row>
    <row r="307" spans="1:6" x14ac:dyDescent="0.25">
      <c r="A307" s="8" t="s">
        <v>16640</v>
      </c>
      <c r="B307" s="1" t="s">
        <v>5234</v>
      </c>
      <c r="C307" s="1" t="s">
        <v>7</v>
      </c>
      <c r="D307" s="1"/>
      <c r="E307" s="1"/>
      <c r="F307" s="62"/>
    </row>
    <row r="308" spans="1:6" x14ac:dyDescent="0.25">
      <c r="A308" s="8" t="s">
        <v>16640</v>
      </c>
      <c r="B308" s="1" t="s">
        <v>5234</v>
      </c>
      <c r="C308" s="1" t="s">
        <v>16478</v>
      </c>
      <c r="D308" s="1"/>
      <c r="E308" s="1"/>
      <c r="F308" s="62"/>
    </row>
    <row r="309" spans="1:6" x14ac:dyDescent="0.25">
      <c r="A309" s="8" t="s">
        <v>16641</v>
      </c>
      <c r="B309" s="1" t="s">
        <v>5431</v>
      </c>
      <c r="C309" s="1" t="s">
        <v>7</v>
      </c>
      <c r="D309" s="1"/>
      <c r="E309" s="1"/>
      <c r="F309" s="62"/>
    </row>
    <row r="310" spans="1:6" x14ac:dyDescent="0.25">
      <c r="A310" s="8" t="s">
        <v>16641</v>
      </c>
      <c r="B310" s="1" t="s">
        <v>5431</v>
      </c>
      <c r="C310" s="1" t="s">
        <v>16478</v>
      </c>
      <c r="D310" s="1"/>
      <c r="E310" s="1"/>
      <c r="F310" s="62"/>
    </row>
    <row r="311" spans="1:6" x14ac:dyDescent="0.25">
      <c r="A311" s="8" t="s">
        <v>16642</v>
      </c>
      <c r="B311" s="1" t="s">
        <v>5649</v>
      </c>
      <c r="C311" s="1" t="s">
        <v>7</v>
      </c>
      <c r="D311" s="1"/>
      <c r="E311" s="1"/>
      <c r="F311" s="62"/>
    </row>
    <row r="312" spans="1:6" x14ac:dyDescent="0.25">
      <c r="A312" s="8" t="s">
        <v>16642</v>
      </c>
      <c r="B312" s="1" t="s">
        <v>5649</v>
      </c>
      <c r="C312" s="1" t="s">
        <v>16478</v>
      </c>
      <c r="D312" s="1"/>
      <c r="E312" s="1"/>
      <c r="F312" s="62"/>
    </row>
    <row r="313" spans="1:6" x14ac:dyDescent="0.25">
      <c r="A313" s="8" t="s">
        <v>16643</v>
      </c>
      <c r="B313" s="1" t="s">
        <v>6054</v>
      </c>
      <c r="C313" s="1" t="s">
        <v>7</v>
      </c>
      <c r="D313" s="1"/>
      <c r="E313" s="1"/>
      <c r="F313" s="62"/>
    </row>
    <row r="314" spans="1:6" x14ac:dyDescent="0.25">
      <c r="A314" s="8" t="s">
        <v>16643</v>
      </c>
      <c r="B314" s="1" t="s">
        <v>6054</v>
      </c>
      <c r="C314" s="1" t="s">
        <v>16478</v>
      </c>
      <c r="D314" s="1"/>
      <c r="E314" s="1"/>
      <c r="F314" s="62"/>
    </row>
    <row r="315" spans="1:6" x14ac:dyDescent="0.25">
      <c r="A315" s="8" t="s">
        <v>16644</v>
      </c>
      <c r="B315" s="1" t="s">
        <v>6232</v>
      </c>
      <c r="C315" s="1" t="s">
        <v>7</v>
      </c>
      <c r="D315" s="1"/>
      <c r="E315" s="1"/>
      <c r="F315" s="62"/>
    </row>
    <row r="316" spans="1:6" x14ac:dyDescent="0.25">
      <c r="A316" s="8" t="s">
        <v>16644</v>
      </c>
      <c r="B316" s="1" t="s">
        <v>6232</v>
      </c>
      <c r="C316" s="1" t="s">
        <v>16478</v>
      </c>
      <c r="D316" s="1"/>
      <c r="E316" s="1"/>
      <c r="F316" s="62"/>
    </row>
    <row r="317" spans="1:6" x14ac:dyDescent="0.25">
      <c r="A317" s="8" t="s">
        <v>16645</v>
      </c>
      <c r="B317" s="1" t="s">
        <v>6252</v>
      </c>
      <c r="C317" s="1" t="s">
        <v>7</v>
      </c>
      <c r="D317" s="1"/>
      <c r="E317" s="1"/>
      <c r="F317" s="62"/>
    </row>
    <row r="318" spans="1:6" x14ac:dyDescent="0.25">
      <c r="A318" s="8" t="s">
        <v>16645</v>
      </c>
      <c r="B318" s="1" t="s">
        <v>6252</v>
      </c>
      <c r="C318" s="1" t="s">
        <v>16478</v>
      </c>
      <c r="D318" s="1"/>
      <c r="E318" s="1"/>
      <c r="F318" s="62"/>
    </row>
    <row r="319" spans="1:6" x14ac:dyDescent="0.25">
      <c r="A319" s="8" t="s">
        <v>16646</v>
      </c>
      <c r="B319" s="1" t="s">
        <v>6445</v>
      </c>
      <c r="C319" s="1" t="s">
        <v>7</v>
      </c>
      <c r="D319" s="1"/>
      <c r="E319" s="1"/>
      <c r="F319" s="62"/>
    </row>
    <row r="320" spans="1:6" x14ac:dyDescent="0.25">
      <c r="A320" s="8" t="s">
        <v>16646</v>
      </c>
      <c r="B320" s="1" t="s">
        <v>6445</v>
      </c>
      <c r="C320" s="1" t="s">
        <v>16478</v>
      </c>
      <c r="D320" s="1"/>
      <c r="E320" s="1"/>
      <c r="F320" s="62"/>
    </row>
    <row r="321" spans="1:6" x14ac:dyDescent="0.25">
      <c r="A321" s="8" t="s">
        <v>16647</v>
      </c>
      <c r="B321" s="1" t="s">
        <v>6662</v>
      </c>
      <c r="C321" s="1" t="s">
        <v>7</v>
      </c>
      <c r="D321" s="1"/>
      <c r="E321" s="1"/>
      <c r="F321" s="62"/>
    </row>
    <row r="322" spans="1:6" x14ac:dyDescent="0.25">
      <c r="A322" s="8" t="s">
        <v>16647</v>
      </c>
      <c r="B322" s="1" t="s">
        <v>6662</v>
      </c>
      <c r="C322" s="1" t="s">
        <v>16478</v>
      </c>
      <c r="D322" s="1"/>
      <c r="E322" s="1"/>
      <c r="F322" s="62"/>
    </row>
    <row r="323" spans="1:6" x14ac:dyDescent="0.25">
      <c r="A323" s="8" t="s">
        <v>16648</v>
      </c>
      <c r="B323" s="1" t="s">
        <v>6850</v>
      </c>
      <c r="C323" s="1" t="s">
        <v>7</v>
      </c>
      <c r="D323" s="1"/>
      <c r="E323" s="1"/>
      <c r="F323" s="62"/>
    </row>
    <row r="324" spans="1:6" x14ac:dyDescent="0.25">
      <c r="A324" s="8" t="s">
        <v>16648</v>
      </c>
      <c r="B324" s="1" t="s">
        <v>6850</v>
      </c>
      <c r="C324" s="1" t="s">
        <v>16478</v>
      </c>
      <c r="D324" s="1"/>
      <c r="E324" s="1"/>
      <c r="F324" s="62"/>
    </row>
    <row r="325" spans="1:6" x14ac:dyDescent="0.25">
      <c r="A325" s="8" t="s">
        <v>16649</v>
      </c>
      <c r="B325" s="1" t="s">
        <v>16650</v>
      </c>
      <c r="C325" s="1" t="s">
        <v>7</v>
      </c>
      <c r="D325" s="1"/>
      <c r="E325" s="1"/>
      <c r="F325" s="62"/>
    </row>
    <row r="326" spans="1:6" x14ac:dyDescent="0.25">
      <c r="A326" s="8" t="s">
        <v>16649</v>
      </c>
      <c r="B326" s="1" t="s">
        <v>16650</v>
      </c>
      <c r="C326" s="1" t="s">
        <v>16478</v>
      </c>
      <c r="D326" s="1"/>
      <c r="E326" s="1"/>
      <c r="F326" s="62"/>
    </row>
    <row r="327" spans="1:6" x14ac:dyDescent="0.25">
      <c r="A327" s="8" t="s">
        <v>16651</v>
      </c>
      <c r="B327" s="1" t="s">
        <v>7071</v>
      </c>
      <c r="C327" s="1" t="s">
        <v>7</v>
      </c>
      <c r="D327" s="1"/>
      <c r="E327" s="1"/>
      <c r="F327" s="62"/>
    </row>
    <row r="328" spans="1:6" x14ac:dyDescent="0.25">
      <c r="A328" s="8" t="s">
        <v>16651</v>
      </c>
      <c r="B328" s="1" t="s">
        <v>7071</v>
      </c>
      <c r="C328" s="1" t="s">
        <v>16478</v>
      </c>
      <c r="D328" s="1"/>
      <c r="E328" s="1"/>
      <c r="F328" s="62"/>
    </row>
    <row r="329" spans="1:6" x14ac:dyDescent="0.25">
      <c r="A329" s="8" t="s">
        <v>16652</v>
      </c>
      <c r="B329" s="1" t="s">
        <v>7444</v>
      </c>
      <c r="C329" s="1" t="s">
        <v>7</v>
      </c>
      <c r="D329" s="1"/>
      <c r="E329" s="1"/>
      <c r="F329" s="62"/>
    </row>
    <row r="330" spans="1:6" x14ac:dyDescent="0.25">
      <c r="A330" s="8" t="s">
        <v>16652</v>
      </c>
      <c r="B330" s="1" t="s">
        <v>7444</v>
      </c>
      <c r="C330" s="1" t="s">
        <v>16478</v>
      </c>
      <c r="D330" s="1"/>
      <c r="E330" s="1"/>
      <c r="F330" s="62"/>
    </row>
    <row r="331" spans="1:6" x14ac:dyDescent="0.25">
      <c r="A331" s="8" t="s">
        <v>16653</v>
      </c>
      <c r="B331" s="1" t="s">
        <v>7674</v>
      </c>
      <c r="C331" s="1" t="s">
        <v>7</v>
      </c>
      <c r="D331" s="1"/>
      <c r="E331" s="1"/>
      <c r="F331" s="62"/>
    </row>
    <row r="332" spans="1:6" x14ac:dyDescent="0.25">
      <c r="A332" s="8" t="s">
        <v>16653</v>
      </c>
      <c r="B332" s="1" t="s">
        <v>7674</v>
      </c>
      <c r="C332" s="1" t="s">
        <v>16478</v>
      </c>
      <c r="D332" s="1"/>
      <c r="E332" s="1"/>
      <c r="F332" s="62"/>
    </row>
    <row r="333" spans="1:6" x14ac:dyDescent="0.25">
      <c r="A333" s="8" t="s">
        <v>16654</v>
      </c>
      <c r="B333" s="1" t="s">
        <v>8065</v>
      </c>
      <c r="C333" s="1" t="s">
        <v>7</v>
      </c>
      <c r="D333" s="1"/>
      <c r="E333" s="1"/>
      <c r="F333" s="62"/>
    </row>
    <row r="334" spans="1:6" x14ac:dyDescent="0.25">
      <c r="A334" s="8" t="s">
        <v>16654</v>
      </c>
      <c r="B334" s="1" t="s">
        <v>8065</v>
      </c>
      <c r="C334" s="1" t="s">
        <v>16478</v>
      </c>
      <c r="D334" s="1"/>
      <c r="E334" s="1"/>
      <c r="F334" s="62"/>
    </row>
    <row r="335" spans="1:6" x14ac:dyDescent="0.25">
      <c r="A335" s="8" t="s">
        <v>16655</v>
      </c>
      <c r="B335" s="1" t="s">
        <v>8073</v>
      </c>
      <c r="C335" s="1" t="s">
        <v>7</v>
      </c>
      <c r="D335" s="1"/>
      <c r="E335" s="1"/>
      <c r="F335" s="62"/>
    </row>
    <row r="336" spans="1:6" x14ac:dyDescent="0.25">
      <c r="A336" s="8" t="s">
        <v>16655</v>
      </c>
      <c r="B336" s="1" t="s">
        <v>8073</v>
      </c>
      <c r="C336" s="1" t="s">
        <v>16478</v>
      </c>
      <c r="D336" s="1"/>
      <c r="E336" s="1"/>
      <c r="F336" s="62"/>
    </row>
    <row r="337" spans="1:6" x14ac:dyDescent="0.25">
      <c r="A337" s="8" t="s">
        <v>16656</v>
      </c>
      <c r="B337" s="1" t="s">
        <v>8285</v>
      </c>
      <c r="C337" s="1" t="s">
        <v>7</v>
      </c>
      <c r="D337" s="1"/>
      <c r="E337" s="1"/>
      <c r="F337" s="62"/>
    </row>
    <row r="338" spans="1:6" x14ac:dyDescent="0.25">
      <c r="A338" s="8" t="s">
        <v>16656</v>
      </c>
      <c r="B338" s="1" t="s">
        <v>8285</v>
      </c>
      <c r="C338" s="1" t="s">
        <v>16478</v>
      </c>
      <c r="D338" s="1"/>
      <c r="E338" s="1"/>
      <c r="F338" s="62"/>
    </row>
    <row r="339" spans="1:6" x14ac:dyDescent="0.25">
      <c r="A339" s="8" t="s">
        <v>16657</v>
      </c>
      <c r="B339" s="1" t="s">
        <v>16658</v>
      </c>
      <c r="C339" s="1" t="s">
        <v>7</v>
      </c>
      <c r="D339" s="1"/>
      <c r="E339" s="1"/>
      <c r="F339" s="62"/>
    </row>
    <row r="340" spans="1:6" x14ac:dyDescent="0.25">
      <c r="A340" s="8" t="s">
        <v>16657</v>
      </c>
      <c r="B340" s="1" t="s">
        <v>16658</v>
      </c>
      <c r="C340" s="1" t="s">
        <v>16478</v>
      </c>
      <c r="D340" s="1"/>
      <c r="E340" s="1"/>
      <c r="F340" s="62"/>
    </row>
    <row r="341" spans="1:6" x14ac:dyDescent="0.25">
      <c r="A341" s="8" t="s">
        <v>16659</v>
      </c>
      <c r="B341" s="1" t="s">
        <v>8472</v>
      </c>
      <c r="C341" s="1" t="s">
        <v>7</v>
      </c>
      <c r="D341" s="1"/>
      <c r="E341" s="1"/>
      <c r="F341" s="62"/>
    </row>
    <row r="342" spans="1:6" x14ac:dyDescent="0.25">
      <c r="A342" s="8" t="s">
        <v>16659</v>
      </c>
      <c r="B342" s="1" t="s">
        <v>8472</v>
      </c>
      <c r="C342" s="1" t="s">
        <v>16478</v>
      </c>
      <c r="D342" s="1"/>
      <c r="E342" s="1"/>
      <c r="F342" s="62"/>
    </row>
    <row r="343" spans="1:6" x14ac:dyDescent="0.25">
      <c r="A343" s="8" t="s">
        <v>16660</v>
      </c>
      <c r="B343" s="1" t="s">
        <v>8494</v>
      </c>
      <c r="C343" s="1" t="s">
        <v>7</v>
      </c>
      <c r="D343" s="1"/>
      <c r="E343" s="1"/>
      <c r="F343" s="62"/>
    </row>
    <row r="344" spans="1:6" x14ac:dyDescent="0.25">
      <c r="A344" s="8" t="s">
        <v>16660</v>
      </c>
      <c r="B344" s="1" t="s">
        <v>8494</v>
      </c>
      <c r="C344" s="1" t="s">
        <v>16478</v>
      </c>
      <c r="D344" s="1"/>
      <c r="E344" s="1"/>
      <c r="F344" s="62"/>
    </row>
    <row r="345" spans="1:6" x14ac:dyDescent="0.25">
      <c r="A345" s="8" t="s">
        <v>16661</v>
      </c>
      <c r="B345" s="1" t="s">
        <v>8542</v>
      </c>
      <c r="C345" s="1" t="s">
        <v>7</v>
      </c>
      <c r="D345" s="1"/>
      <c r="E345" s="1"/>
      <c r="F345" s="62"/>
    </row>
    <row r="346" spans="1:6" x14ac:dyDescent="0.25">
      <c r="A346" s="8" t="s">
        <v>16661</v>
      </c>
      <c r="B346" s="1" t="s">
        <v>8542</v>
      </c>
      <c r="C346" s="1" t="s">
        <v>16478</v>
      </c>
      <c r="D346" s="1"/>
      <c r="E346" s="1"/>
      <c r="F346" s="62"/>
    </row>
    <row r="347" spans="1:6" x14ac:dyDescent="0.25">
      <c r="A347" s="8" t="s">
        <v>16662</v>
      </c>
      <c r="B347" s="1" t="s">
        <v>8573</v>
      </c>
      <c r="C347" s="1" t="s">
        <v>7</v>
      </c>
      <c r="D347" s="1"/>
      <c r="E347" s="1"/>
      <c r="F347" s="62"/>
    </row>
    <row r="348" spans="1:6" x14ac:dyDescent="0.25">
      <c r="A348" s="8" t="s">
        <v>16662</v>
      </c>
      <c r="B348" s="1" t="s">
        <v>8573</v>
      </c>
      <c r="C348" s="1" t="s">
        <v>16478</v>
      </c>
      <c r="D348" s="1"/>
      <c r="E348" s="1"/>
      <c r="F348" s="62"/>
    </row>
    <row r="349" spans="1:6" x14ac:dyDescent="0.25">
      <c r="A349" s="8" t="s">
        <v>16663</v>
      </c>
      <c r="B349" s="1" t="s">
        <v>16664</v>
      </c>
      <c r="C349" s="1" t="s">
        <v>7</v>
      </c>
      <c r="D349" s="1"/>
      <c r="E349" s="1"/>
      <c r="F349" s="62"/>
    </row>
    <row r="350" spans="1:6" x14ac:dyDescent="0.25">
      <c r="A350" s="8" t="s">
        <v>16663</v>
      </c>
      <c r="B350" s="1" t="s">
        <v>16664</v>
      </c>
      <c r="C350" s="1" t="s">
        <v>16478</v>
      </c>
      <c r="D350" s="1"/>
      <c r="E350" s="1"/>
      <c r="F350" s="62"/>
    </row>
    <row r="351" spans="1:6" x14ac:dyDescent="0.25">
      <c r="A351" s="8" t="s">
        <v>16665</v>
      </c>
      <c r="B351" s="1" t="s">
        <v>9727</v>
      </c>
      <c r="C351" s="1" t="s">
        <v>7</v>
      </c>
      <c r="D351" s="1"/>
      <c r="E351" s="1"/>
      <c r="F351" s="62"/>
    </row>
    <row r="352" spans="1:6" x14ac:dyDescent="0.25">
      <c r="A352" s="8" t="s">
        <v>16665</v>
      </c>
      <c r="B352" s="1" t="s">
        <v>9727</v>
      </c>
      <c r="C352" s="1" t="s">
        <v>16478</v>
      </c>
      <c r="D352" s="1"/>
      <c r="E352" s="1"/>
      <c r="F352" s="62"/>
    </row>
    <row r="353" spans="1:6" x14ac:dyDescent="0.25">
      <c r="A353" s="8" t="s">
        <v>16666</v>
      </c>
      <c r="B353" s="1" t="s">
        <v>16667</v>
      </c>
      <c r="C353" s="1" t="s">
        <v>7</v>
      </c>
      <c r="D353" s="1"/>
      <c r="E353" s="1"/>
      <c r="F353" s="62"/>
    </row>
    <row r="354" spans="1:6" x14ac:dyDescent="0.25">
      <c r="A354" s="8" t="s">
        <v>16666</v>
      </c>
      <c r="B354" s="1" t="s">
        <v>16667</v>
      </c>
      <c r="C354" s="1" t="s">
        <v>16478</v>
      </c>
      <c r="D354" s="1"/>
      <c r="E354" s="1"/>
      <c r="F354" s="62"/>
    </row>
    <row r="355" spans="1:6" x14ac:dyDescent="0.25">
      <c r="A355" s="8" t="s">
        <v>16668</v>
      </c>
      <c r="B355" s="1" t="s">
        <v>16669</v>
      </c>
      <c r="C355" s="1" t="s">
        <v>7</v>
      </c>
      <c r="D355" s="1"/>
      <c r="E355" s="1"/>
      <c r="F355" s="62"/>
    </row>
    <row r="356" spans="1:6" x14ac:dyDescent="0.25">
      <c r="A356" s="8" t="s">
        <v>16668</v>
      </c>
      <c r="B356" s="1" t="s">
        <v>16669</v>
      </c>
      <c r="C356" s="1" t="s">
        <v>16478</v>
      </c>
      <c r="D356" s="1"/>
      <c r="E356" s="1"/>
      <c r="F356" s="62"/>
    </row>
    <row r="357" spans="1:6" x14ac:dyDescent="0.25">
      <c r="A357" s="8" t="s">
        <v>16670</v>
      </c>
      <c r="B357" s="1" t="s">
        <v>785</v>
      </c>
      <c r="C357" s="1" t="s">
        <v>7</v>
      </c>
      <c r="D357" s="1"/>
      <c r="E357" s="1"/>
      <c r="F357" s="62"/>
    </row>
    <row r="358" spans="1:6" x14ac:dyDescent="0.25">
      <c r="A358" s="8" t="s">
        <v>16670</v>
      </c>
      <c r="B358" s="1" t="s">
        <v>785</v>
      </c>
      <c r="C358" s="1" t="s">
        <v>16478</v>
      </c>
      <c r="D358" s="1"/>
      <c r="E358" s="1"/>
      <c r="F358" s="62"/>
    </row>
    <row r="359" spans="1:6" x14ac:dyDescent="0.25">
      <c r="A359" s="8" t="s">
        <v>16671</v>
      </c>
      <c r="B359" s="1" t="s">
        <v>793</v>
      </c>
      <c r="C359" s="1" t="s">
        <v>7</v>
      </c>
      <c r="D359" s="1"/>
      <c r="E359" s="1"/>
      <c r="F359" s="62"/>
    </row>
    <row r="360" spans="1:6" x14ac:dyDescent="0.25">
      <c r="A360" s="8" t="s">
        <v>16671</v>
      </c>
      <c r="B360" s="1" t="s">
        <v>793</v>
      </c>
      <c r="C360" s="1" t="s">
        <v>16478</v>
      </c>
      <c r="D360" s="1"/>
      <c r="E360" s="1"/>
      <c r="F360" s="62"/>
    </row>
    <row r="361" spans="1:6" x14ac:dyDescent="0.25">
      <c r="A361" s="8" t="s">
        <v>16672</v>
      </c>
      <c r="B361" s="1" t="s">
        <v>14875</v>
      </c>
      <c r="C361" s="1" t="s">
        <v>7</v>
      </c>
      <c r="D361" s="1"/>
      <c r="E361" s="1"/>
      <c r="F361" s="62"/>
    </row>
    <row r="362" spans="1:6" x14ac:dyDescent="0.25">
      <c r="A362" s="8" t="s">
        <v>16672</v>
      </c>
      <c r="B362" s="1" t="s">
        <v>14875</v>
      </c>
      <c r="C362" s="1" t="s">
        <v>16478</v>
      </c>
      <c r="D362" s="1"/>
      <c r="E362" s="1"/>
      <c r="F362" s="62"/>
    </row>
    <row r="363" spans="1:6" x14ac:dyDescent="0.25">
      <c r="A363" s="8" t="s">
        <v>16673</v>
      </c>
      <c r="B363" s="1" t="s">
        <v>1001</v>
      </c>
      <c r="C363" s="1" t="s">
        <v>7</v>
      </c>
      <c r="D363" s="1"/>
      <c r="E363" s="1"/>
      <c r="F363" s="62"/>
    </row>
    <row r="364" spans="1:6" x14ac:dyDescent="0.25">
      <c r="A364" s="8" t="s">
        <v>16673</v>
      </c>
      <c r="B364" s="1" t="s">
        <v>1001</v>
      </c>
      <c r="C364" s="1" t="s">
        <v>16478</v>
      </c>
      <c r="D364" s="1"/>
      <c r="E364" s="1"/>
      <c r="F364" s="62"/>
    </row>
    <row r="365" spans="1:6" x14ac:dyDescent="0.25">
      <c r="A365" s="8" t="s">
        <v>16674</v>
      </c>
      <c r="B365" s="1" t="s">
        <v>11721</v>
      </c>
      <c r="C365" s="1" t="s">
        <v>7</v>
      </c>
      <c r="D365" s="1"/>
      <c r="E365" s="1"/>
      <c r="F365" s="62"/>
    </row>
    <row r="366" spans="1:6" x14ac:dyDescent="0.25">
      <c r="A366" s="8" t="s">
        <v>16674</v>
      </c>
      <c r="B366" s="1" t="s">
        <v>11721</v>
      </c>
      <c r="C366" s="1" t="s">
        <v>16478</v>
      </c>
      <c r="D366" s="1"/>
      <c r="E366" s="1"/>
      <c r="F366" s="62"/>
    </row>
    <row r="367" spans="1:6" x14ac:dyDescent="0.25">
      <c r="A367" s="8" t="s">
        <v>16675</v>
      </c>
      <c r="B367" s="1" t="s">
        <v>16676</v>
      </c>
      <c r="C367" s="1" t="s">
        <v>7</v>
      </c>
      <c r="D367" s="1"/>
      <c r="E367" s="1"/>
      <c r="F367" s="62"/>
    </row>
    <row r="368" spans="1:6" x14ac:dyDescent="0.25">
      <c r="A368" s="8" t="s">
        <v>16675</v>
      </c>
      <c r="B368" s="1" t="s">
        <v>16676</v>
      </c>
      <c r="C368" s="1" t="s">
        <v>16478</v>
      </c>
      <c r="D368" s="1"/>
      <c r="E368" s="1"/>
      <c r="F368" s="62"/>
    </row>
    <row r="369" spans="1:6" x14ac:dyDescent="0.25">
      <c r="A369" s="8" t="s">
        <v>16677</v>
      </c>
      <c r="B369" s="1" t="s">
        <v>11784</v>
      </c>
      <c r="C369" s="1" t="s">
        <v>7</v>
      </c>
      <c r="D369" s="1"/>
      <c r="E369" s="1"/>
      <c r="F369" s="62"/>
    </row>
    <row r="370" spans="1:6" x14ac:dyDescent="0.25">
      <c r="A370" s="8" t="s">
        <v>16677</v>
      </c>
      <c r="B370" s="1" t="s">
        <v>11784</v>
      </c>
      <c r="C370" s="1" t="s">
        <v>16478</v>
      </c>
      <c r="D370" s="1"/>
      <c r="E370" s="1"/>
      <c r="F370" s="62"/>
    </row>
    <row r="371" spans="1:6" x14ac:dyDescent="0.25">
      <c r="A371" s="8" t="s">
        <v>16678</v>
      </c>
      <c r="B371" s="1" t="s">
        <v>11846</v>
      </c>
      <c r="C371" s="1" t="s">
        <v>7</v>
      </c>
      <c r="D371" s="1"/>
      <c r="E371" s="1"/>
      <c r="F371" s="62"/>
    </row>
    <row r="372" spans="1:6" x14ac:dyDescent="0.25">
      <c r="A372" s="8" t="s">
        <v>16678</v>
      </c>
      <c r="B372" s="1" t="s">
        <v>11846</v>
      </c>
      <c r="C372" s="1" t="s">
        <v>16478</v>
      </c>
      <c r="D372" s="1"/>
      <c r="E372" s="1"/>
      <c r="F372" s="62"/>
    </row>
    <row r="373" spans="1:6" x14ac:dyDescent="0.25">
      <c r="A373" s="8" t="s">
        <v>16679</v>
      </c>
      <c r="B373" s="1" t="s">
        <v>11925</v>
      </c>
      <c r="C373" s="1" t="s">
        <v>7</v>
      </c>
      <c r="D373" s="1"/>
      <c r="E373" s="1"/>
      <c r="F373" s="62"/>
    </row>
    <row r="374" spans="1:6" x14ac:dyDescent="0.25">
      <c r="A374" s="8" t="s">
        <v>16679</v>
      </c>
      <c r="B374" s="1" t="s">
        <v>11925</v>
      </c>
      <c r="C374" s="1" t="s">
        <v>16478</v>
      </c>
      <c r="D374" s="1"/>
      <c r="E374" s="1"/>
      <c r="F374" s="62"/>
    </row>
    <row r="375" spans="1:6" x14ac:dyDescent="0.25">
      <c r="A375" s="8" t="s">
        <v>16680</v>
      </c>
      <c r="B375" s="1" t="s">
        <v>3476</v>
      </c>
      <c r="C375" s="1" t="s">
        <v>7</v>
      </c>
      <c r="D375" s="1"/>
      <c r="E375" s="1"/>
      <c r="F375" s="62"/>
    </row>
    <row r="376" spans="1:6" x14ac:dyDescent="0.25">
      <c r="A376" s="8" t="s">
        <v>16680</v>
      </c>
      <c r="B376" s="1" t="s">
        <v>3476</v>
      </c>
      <c r="C376" s="1" t="s">
        <v>16478</v>
      </c>
      <c r="D376" s="1"/>
      <c r="E376" s="1"/>
      <c r="F376" s="62"/>
    </row>
    <row r="377" spans="1:6" x14ac:dyDescent="0.25">
      <c r="A377" s="8" t="s">
        <v>16681</v>
      </c>
      <c r="B377" s="1" t="s">
        <v>2271</v>
      </c>
      <c r="C377" s="1" t="s">
        <v>7</v>
      </c>
      <c r="D377" s="1"/>
      <c r="E377" s="1"/>
      <c r="F377" s="62"/>
    </row>
    <row r="378" spans="1:6" x14ac:dyDescent="0.25">
      <c r="A378" s="8" t="s">
        <v>16681</v>
      </c>
      <c r="B378" s="1" t="s">
        <v>2271</v>
      </c>
      <c r="C378" s="1" t="s">
        <v>16478</v>
      </c>
      <c r="D378" s="1"/>
      <c r="E378" s="1"/>
      <c r="F378" s="62"/>
    </row>
    <row r="379" spans="1:6" x14ac:dyDescent="0.25">
      <c r="A379" s="8" t="s">
        <v>16682</v>
      </c>
      <c r="B379" s="1" t="s">
        <v>14679</v>
      </c>
      <c r="C379" s="1" t="s">
        <v>7</v>
      </c>
      <c r="D379" s="1"/>
      <c r="E379" s="1"/>
      <c r="F379" s="62"/>
    </row>
    <row r="380" spans="1:6" x14ac:dyDescent="0.25">
      <c r="A380" s="8" t="s">
        <v>16682</v>
      </c>
      <c r="B380" s="1" t="s">
        <v>14679</v>
      </c>
      <c r="C380" s="1" t="s">
        <v>16478</v>
      </c>
      <c r="D380" s="1"/>
      <c r="E380" s="1"/>
      <c r="F380" s="62"/>
    </row>
    <row r="381" spans="1:6" x14ac:dyDescent="0.25">
      <c r="A381" s="8" t="s">
        <v>16683</v>
      </c>
      <c r="B381" s="1" t="s">
        <v>2603</v>
      </c>
      <c r="C381" s="1" t="s">
        <v>7</v>
      </c>
      <c r="D381" s="1"/>
      <c r="E381" s="1"/>
      <c r="F381" s="62"/>
    </row>
    <row r="382" spans="1:6" x14ac:dyDescent="0.25">
      <c r="A382" s="8" t="s">
        <v>16683</v>
      </c>
      <c r="B382" s="1" t="s">
        <v>2603</v>
      </c>
      <c r="C382" s="1" t="s">
        <v>16478</v>
      </c>
      <c r="D382" s="1"/>
      <c r="E382" s="1"/>
      <c r="F382" s="62"/>
    </row>
    <row r="383" spans="1:6" x14ac:dyDescent="0.25">
      <c r="A383" s="8" t="s">
        <v>16684</v>
      </c>
      <c r="B383" s="1" t="s">
        <v>2840</v>
      </c>
      <c r="C383" s="1" t="s">
        <v>7</v>
      </c>
      <c r="D383" s="1"/>
      <c r="E383" s="1"/>
      <c r="F383" s="62"/>
    </row>
    <row r="384" spans="1:6" x14ac:dyDescent="0.25">
      <c r="A384" s="8" t="s">
        <v>16684</v>
      </c>
      <c r="B384" s="1" t="s">
        <v>2840</v>
      </c>
      <c r="C384" s="1" t="s">
        <v>16478</v>
      </c>
      <c r="D384" s="1"/>
      <c r="E384" s="1"/>
      <c r="F384" s="62"/>
    </row>
    <row r="385" spans="1:6" x14ac:dyDescent="0.25">
      <c r="A385" s="8" t="s">
        <v>16685</v>
      </c>
      <c r="B385" s="1" t="s">
        <v>13068</v>
      </c>
      <c r="C385" s="1" t="s">
        <v>7</v>
      </c>
      <c r="D385" s="1"/>
      <c r="E385" s="1"/>
      <c r="F385" s="62"/>
    </row>
    <row r="386" spans="1:6" x14ac:dyDescent="0.25">
      <c r="A386" s="8" t="s">
        <v>16685</v>
      </c>
      <c r="B386" s="1" t="s">
        <v>13068</v>
      </c>
      <c r="C386" s="1" t="s">
        <v>16478</v>
      </c>
      <c r="D386" s="1"/>
      <c r="E386" s="1"/>
      <c r="F386" s="62"/>
    </row>
    <row r="387" spans="1:6" x14ac:dyDescent="0.25">
      <c r="A387" s="8" t="s">
        <v>16686</v>
      </c>
      <c r="B387" s="1" t="s">
        <v>14638</v>
      </c>
      <c r="C387" s="1" t="s">
        <v>7</v>
      </c>
      <c r="D387" s="1"/>
      <c r="E387" s="1"/>
      <c r="F387" s="62"/>
    </row>
    <row r="388" spans="1:6" x14ac:dyDescent="0.25">
      <c r="A388" s="8" t="s">
        <v>16686</v>
      </c>
      <c r="B388" s="1" t="s">
        <v>14638</v>
      </c>
      <c r="C388" s="1" t="s">
        <v>16478</v>
      </c>
      <c r="D388" s="1"/>
      <c r="E388" s="1"/>
      <c r="F388" s="62"/>
    </row>
    <row r="389" spans="1:6" x14ac:dyDescent="0.25">
      <c r="A389" s="8" t="s">
        <v>16687</v>
      </c>
      <c r="B389" s="1" t="s">
        <v>16688</v>
      </c>
      <c r="C389" s="1" t="s">
        <v>7</v>
      </c>
      <c r="D389" s="1"/>
      <c r="E389" s="1"/>
      <c r="F389" s="62"/>
    </row>
    <row r="390" spans="1:6" x14ac:dyDescent="0.25">
      <c r="A390" s="8" t="s">
        <v>16687</v>
      </c>
      <c r="B390" s="1" t="s">
        <v>16688</v>
      </c>
      <c r="C390" s="1" t="s">
        <v>16478</v>
      </c>
      <c r="D390" s="1"/>
      <c r="E390" s="1"/>
      <c r="F390" s="62"/>
    </row>
    <row r="391" spans="1:6" x14ac:dyDescent="0.25">
      <c r="A391" s="8" t="s">
        <v>16689</v>
      </c>
      <c r="B391" s="1" t="s">
        <v>4440</v>
      </c>
      <c r="C391" s="1" t="s">
        <v>7</v>
      </c>
      <c r="D391" s="1"/>
      <c r="E391" s="1"/>
      <c r="F391" s="62"/>
    </row>
    <row r="392" spans="1:6" x14ac:dyDescent="0.25">
      <c r="A392" s="8" t="s">
        <v>16689</v>
      </c>
      <c r="B392" s="1" t="s">
        <v>4440</v>
      </c>
      <c r="C392" s="1" t="s">
        <v>16478</v>
      </c>
      <c r="D392" s="1"/>
      <c r="E392" s="1"/>
      <c r="F392" s="62"/>
    </row>
    <row r="393" spans="1:6" x14ac:dyDescent="0.25">
      <c r="A393" s="8" t="s">
        <v>16690</v>
      </c>
      <c r="B393" s="1" t="s">
        <v>4639</v>
      </c>
      <c r="C393" s="1" t="s">
        <v>7</v>
      </c>
      <c r="D393" s="1"/>
      <c r="E393" s="1"/>
      <c r="F393" s="62"/>
    </row>
    <row r="394" spans="1:6" x14ac:dyDescent="0.25">
      <c r="A394" s="8" t="s">
        <v>16690</v>
      </c>
      <c r="B394" s="1" t="s">
        <v>4639</v>
      </c>
      <c r="C394" s="1" t="s">
        <v>16478</v>
      </c>
      <c r="D394" s="1"/>
      <c r="E394" s="1"/>
      <c r="F394" s="62"/>
    </row>
    <row r="395" spans="1:6" x14ac:dyDescent="0.25">
      <c r="A395" s="8" t="s">
        <v>16691</v>
      </c>
      <c r="B395" s="1" t="s">
        <v>15115</v>
      </c>
      <c r="C395" s="1" t="s">
        <v>7</v>
      </c>
      <c r="D395" s="1"/>
      <c r="E395" s="1"/>
      <c r="F395" s="62"/>
    </row>
    <row r="396" spans="1:6" x14ac:dyDescent="0.25">
      <c r="A396" s="8" t="s">
        <v>16691</v>
      </c>
      <c r="B396" s="1" t="s">
        <v>15115</v>
      </c>
      <c r="C396" s="1" t="s">
        <v>16478</v>
      </c>
      <c r="D396" s="1"/>
      <c r="E396" s="1"/>
      <c r="F396" s="62"/>
    </row>
    <row r="397" spans="1:6" x14ac:dyDescent="0.25">
      <c r="A397" s="8" t="s">
        <v>16692</v>
      </c>
      <c r="B397" s="1" t="s">
        <v>5057</v>
      </c>
      <c r="C397" s="1" t="s">
        <v>7</v>
      </c>
      <c r="D397" s="1"/>
      <c r="E397" s="1"/>
      <c r="F397" s="62"/>
    </row>
    <row r="398" spans="1:6" x14ac:dyDescent="0.25">
      <c r="A398" s="8" t="s">
        <v>16692</v>
      </c>
      <c r="B398" s="1" t="s">
        <v>5057</v>
      </c>
      <c r="C398" s="1" t="s">
        <v>16478</v>
      </c>
      <c r="D398" s="1"/>
      <c r="E398" s="1"/>
      <c r="F398" s="62"/>
    </row>
    <row r="399" spans="1:6" x14ac:dyDescent="0.25">
      <c r="A399" s="8" t="s">
        <v>16693</v>
      </c>
      <c r="B399" s="1" t="s">
        <v>5061</v>
      </c>
      <c r="C399" s="1" t="s">
        <v>7</v>
      </c>
      <c r="D399" s="1"/>
      <c r="E399" s="1"/>
      <c r="F399" s="62"/>
    </row>
    <row r="400" spans="1:6" x14ac:dyDescent="0.25">
      <c r="A400" s="8" t="s">
        <v>16693</v>
      </c>
      <c r="B400" s="1" t="s">
        <v>5061</v>
      </c>
      <c r="C400" s="1" t="s">
        <v>16478</v>
      </c>
      <c r="D400" s="1"/>
      <c r="E400" s="1"/>
      <c r="F400" s="62"/>
    </row>
    <row r="401" spans="1:6" x14ac:dyDescent="0.25">
      <c r="A401" s="8" t="s">
        <v>16694</v>
      </c>
      <c r="B401" s="1" t="s">
        <v>5063</v>
      </c>
      <c r="C401" s="1" t="s">
        <v>7</v>
      </c>
      <c r="D401" s="1"/>
      <c r="E401" s="1"/>
      <c r="F401" s="62"/>
    </row>
    <row r="402" spans="1:6" x14ac:dyDescent="0.25">
      <c r="A402" s="8" t="s">
        <v>16694</v>
      </c>
      <c r="B402" s="1" t="s">
        <v>5063</v>
      </c>
      <c r="C402" s="1" t="s">
        <v>16478</v>
      </c>
      <c r="D402" s="1"/>
      <c r="E402" s="1"/>
      <c r="F402" s="62"/>
    </row>
    <row r="403" spans="1:6" x14ac:dyDescent="0.25">
      <c r="A403" s="8" t="s">
        <v>16695</v>
      </c>
      <c r="B403" s="1" t="s">
        <v>5113</v>
      </c>
      <c r="C403" s="1" t="s">
        <v>7</v>
      </c>
      <c r="D403" s="1"/>
      <c r="E403" s="1"/>
      <c r="F403" s="62"/>
    </row>
    <row r="404" spans="1:6" x14ac:dyDescent="0.25">
      <c r="A404" s="8" t="s">
        <v>16695</v>
      </c>
      <c r="B404" s="1" t="s">
        <v>5113</v>
      </c>
      <c r="C404" s="1" t="s">
        <v>16478</v>
      </c>
      <c r="D404" s="1"/>
      <c r="E404" s="1"/>
      <c r="F404" s="62"/>
    </row>
    <row r="405" spans="1:6" x14ac:dyDescent="0.25">
      <c r="A405" s="8" t="s">
        <v>16696</v>
      </c>
      <c r="B405" s="1" t="s">
        <v>5268</v>
      </c>
      <c r="C405" s="1" t="s">
        <v>7</v>
      </c>
      <c r="D405" s="1"/>
      <c r="E405" s="1"/>
      <c r="F405" s="62"/>
    </row>
    <row r="406" spans="1:6" x14ac:dyDescent="0.25">
      <c r="A406" s="8" t="s">
        <v>16696</v>
      </c>
      <c r="B406" s="1" t="s">
        <v>16697</v>
      </c>
      <c r="C406" s="1" t="s">
        <v>16478</v>
      </c>
      <c r="D406" s="1"/>
      <c r="E406" s="1"/>
      <c r="F406" s="62"/>
    </row>
    <row r="407" spans="1:6" x14ac:dyDescent="0.25">
      <c r="A407" s="8" t="s">
        <v>16698</v>
      </c>
      <c r="B407" s="1" t="s">
        <v>5272</v>
      </c>
      <c r="C407" s="1" t="s">
        <v>7</v>
      </c>
      <c r="D407" s="1"/>
      <c r="E407" s="1"/>
      <c r="F407" s="62"/>
    </row>
    <row r="408" spans="1:6" x14ac:dyDescent="0.25">
      <c r="A408" s="8" t="s">
        <v>16698</v>
      </c>
      <c r="B408" s="1" t="s">
        <v>5272</v>
      </c>
      <c r="C408" s="1" t="s">
        <v>16478</v>
      </c>
      <c r="D408" s="1"/>
      <c r="E408" s="1"/>
      <c r="F408" s="62"/>
    </row>
    <row r="409" spans="1:6" x14ac:dyDescent="0.25">
      <c r="A409" s="8" t="s">
        <v>16699</v>
      </c>
      <c r="B409" s="1" t="s">
        <v>5653</v>
      </c>
      <c r="C409" s="1" t="s">
        <v>7</v>
      </c>
      <c r="D409" s="1"/>
      <c r="E409" s="1"/>
      <c r="F409" s="62"/>
    </row>
    <row r="410" spans="1:6" x14ac:dyDescent="0.25">
      <c r="A410" s="8" t="s">
        <v>16699</v>
      </c>
      <c r="B410" s="1" t="s">
        <v>5653</v>
      </c>
      <c r="C410" s="1" t="s">
        <v>16478</v>
      </c>
      <c r="D410" s="1"/>
      <c r="E410" s="1"/>
      <c r="F410" s="62"/>
    </row>
    <row r="411" spans="1:6" x14ac:dyDescent="0.25">
      <c r="A411" s="8" t="s">
        <v>16700</v>
      </c>
      <c r="B411" s="1" t="s">
        <v>5856</v>
      </c>
      <c r="C411" s="1" t="s">
        <v>7</v>
      </c>
      <c r="D411" s="1"/>
      <c r="E411" s="1"/>
      <c r="F411" s="62"/>
    </row>
    <row r="412" spans="1:6" x14ac:dyDescent="0.25">
      <c r="A412" s="8" t="s">
        <v>16700</v>
      </c>
      <c r="B412" s="1" t="s">
        <v>5856</v>
      </c>
      <c r="C412" s="1" t="s">
        <v>16478</v>
      </c>
      <c r="D412" s="1"/>
      <c r="E412" s="1"/>
      <c r="F412" s="62"/>
    </row>
    <row r="413" spans="1:6" x14ac:dyDescent="0.25">
      <c r="A413" s="8" t="s">
        <v>16701</v>
      </c>
      <c r="B413" s="1" t="s">
        <v>6288</v>
      </c>
      <c r="C413" s="1" t="s">
        <v>7</v>
      </c>
      <c r="D413" s="1"/>
      <c r="E413" s="1"/>
      <c r="F413" s="62"/>
    </row>
    <row r="414" spans="1:6" x14ac:dyDescent="0.25">
      <c r="A414" s="8" t="s">
        <v>16701</v>
      </c>
      <c r="B414" s="1" t="s">
        <v>6288</v>
      </c>
      <c r="C414" s="1" t="s">
        <v>16478</v>
      </c>
      <c r="D414" s="1"/>
      <c r="E414" s="1"/>
      <c r="F414" s="62"/>
    </row>
    <row r="415" spans="1:6" x14ac:dyDescent="0.25">
      <c r="A415" s="8" t="s">
        <v>16702</v>
      </c>
      <c r="B415" s="1" t="s">
        <v>6290</v>
      </c>
      <c r="C415" s="1" t="s">
        <v>7</v>
      </c>
      <c r="D415" s="1"/>
      <c r="E415" s="1"/>
      <c r="F415" s="62"/>
    </row>
    <row r="416" spans="1:6" x14ac:dyDescent="0.25">
      <c r="A416" s="8" t="s">
        <v>16702</v>
      </c>
      <c r="B416" s="1" t="s">
        <v>6290</v>
      </c>
      <c r="C416" s="1" t="s">
        <v>16478</v>
      </c>
      <c r="D416" s="1"/>
      <c r="E416" s="1"/>
      <c r="F416" s="62"/>
    </row>
    <row r="417" spans="1:6" x14ac:dyDescent="0.25">
      <c r="A417" s="8" t="s">
        <v>16703</v>
      </c>
      <c r="B417" s="1" t="s">
        <v>6294</v>
      </c>
      <c r="C417" s="1" t="s">
        <v>7</v>
      </c>
      <c r="D417" s="1"/>
      <c r="E417" s="1"/>
      <c r="F417" s="62"/>
    </row>
    <row r="418" spans="1:6" x14ac:dyDescent="0.25">
      <c r="A418" s="8" t="s">
        <v>16703</v>
      </c>
      <c r="B418" s="1" t="s">
        <v>6294</v>
      </c>
      <c r="C418" s="1" t="s">
        <v>16478</v>
      </c>
      <c r="D418" s="1"/>
      <c r="E418" s="1"/>
      <c r="F418" s="62"/>
    </row>
    <row r="419" spans="1:6" x14ac:dyDescent="0.25">
      <c r="A419" s="8" t="s">
        <v>16704</v>
      </c>
      <c r="B419" s="1" t="s">
        <v>6483</v>
      </c>
      <c r="C419" s="1" t="s">
        <v>7</v>
      </c>
      <c r="D419" s="1"/>
      <c r="E419" s="1"/>
      <c r="F419" s="62"/>
    </row>
    <row r="420" spans="1:6" x14ac:dyDescent="0.25">
      <c r="A420" s="8" t="s">
        <v>16704</v>
      </c>
      <c r="B420" s="1" t="s">
        <v>6483</v>
      </c>
      <c r="C420" s="1" t="s">
        <v>16478</v>
      </c>
      <c r="D420" s="1"/>
      <c r="E420" s="1"/>
      <c r="F420" s="62"/>
    </row>
    <row r="421" spans="1:6" x14ac:dyDescent="0.25">
      <c r="A421" s="8" t="s">
        <v>16705</v>
      </c>
      <c r="B421" s="1" t="s">
        <v>6722</v>
      </c>
      <c r="C421" s="1" t="s">
        <v>7</v>
      </c>
      <c r="D421" s="1"/>
      <c r="E421" s="1"/>
      <c r="F421" s="62"/>
    </row>
    <row r="422" spans="1:6" x14ac:dyDescent="0.25">
      <c r="A422" s="8" t="s">
        <v>16705</v>
      </c>
      <c r="B422" s="1" t="s">
        <v>6722</v>
      </c>
      <c r="C422" s="1" t="s">
        <v>16478</v>
      </c>
      <c r="D422" s="1"/>
      <c r="E422" s="1"/>
      <c r="F422" s="62"/>
    </row>
    <row r="423" spans="1:6" x14ac:dyDescent="0.25">
      <c r="A423" s="8" t="s">
        <v>16706</v>
      </c>
      <c r="B423" s="1" t="s">
        <v>6730</v>
      </c>
      <c r="C423" s="1" t="s">
        <v>7</v>
      </c>
      <c r="D423" s="1"/>
      <c r="E423" s="1"/>
      <c r="F423" s="62"/>
    </row>
    <row r="424" spans="1:6" x14ac:dyDescent="0.25">
      <c r="A424" s="8" t="s">
        <v>16706</v>
      </c>
      <c r="B424" s="1" t="s">
        <v>6730</v>
      </c>
      <c r="C424" s="1" t="s">
        <v>16478</v>
      </c>
      <c r="D424" s="1"/>
      <c r="E424" s="1"/>
      <c r="F424" s="62"/>
    </row>
    <row r="425" spans="1:6" x14ac:dyDescent="0.25">
      <c r="A425" s="8" t="s">
        <v>16707</v>
      </c>
      <c r="B425" s="1" t="s">
        <v>7087</v>
      </c>
      <c r="C425" s="1" t="s">
        <v>7</v>
      </c>
      <c r="D425" s="1"/>
      <c r="E425" s="1"/>
      <c r="F425" s="62"/>
    </row>
    <row r="426" spans="1:6" x14ac:dyDescent="0.25">
      <c r="A426" s="8" t="s">
        <v>16707</v>
      </c>
      <c r="B426" s="1" t="s">
        <v>7087</v>
      </c>
      <c r="C426" s="1" t="s">
        <v>16478</v>
      </c>
      <c r="D426" s="1"/>
      <c r="E426" s="1"/>
      <c r="F426" s="62"/>
    </row>
    <row r="427" spans="1:6" x14ac:dyDescent="0.25">
      <c r="A427" s="8" t="s">
        <v>16708</v>
      </c>
      <c r="B427" s="1" t="s">
        <v>7295</v>
      </c>
      <c r="C427" s="1" t="s">
        <v>7</v>
      </c>
      <c r="D427" s="1"/>
      <c r="E427" s="1"/>
      <c r="F427" s="62"/>
    </row>
    <row r="428" spans="1:6" x14ac:dyDescent="0.25">
      <c r="A428" s="8" t="s">
        <v>16708</v>
      </c>
      <c r="B428" s="1" t="s">
        <v>7295</v>
      </c>
      <c r="C428" s="1" t="s">
        <v>16478</v>
      </c>
      <c r="D428" s="1"/>
      <c r="E428" s="1"/>
      <c r="F428" s="62"/>
    </row>
    <row r="429" spans="1:6" x14ac:dyDescent="0.25">
      <c r="A429" s="8" t="s">
        <v>16709</v>
      </c>
      <c r="B429" s="1" t="s">
        <v>7482</v>
      </c>
      <c r="C429" s="1" t="s">
        <v>7</v>
      </c>
      <c r="D429" s="1"/>
      <c r="E429" s="1"/>
      <c r="F429" s="62"/>
    </row>
    <row r="430" spans="1:6" x14ac:dyDescent="0.25">
      <c r="A430" s="8" t="s">
        <v>16709</v>
      </c>
      <c r="B430" s="1" t="s">
        <v>7482</v>
      </c>
      <c r="C430" s="1" t="s">
        <v>16478</v>
      </c>
      <c r="D430" s="1"/>
      <c r="E430" s="1"/>
      <c r="F430" s="62"/>
    </row>
    <row r="431" spans="1:6" x14ac:dyDescent="0.25">
      <c r="A431" s="8" t="s">
        <v>16710</v>
      </c>
      <c r="B431" s="1" t="s">
        <v>7512</v>
      </c>
      <c r="C431" s="1" t="s">
        <v>7</v>
      </c>
      <c r="D431" s="1"/>
      <c r="E431" s="1"/>
      <c r="F431" s="62"/>
    </row>
    <row r="432" spans="1:6" x14ac:dyDescent="0.25">
      <c r="A432" s="8" t="s">
        <v>16710</v>
      </c>
      <c r="B432" s="1" t="s">
        <v>7512</v>
      </c>
      <c r="C432" s="1" t="s">
        <v>16478</v>
      </c>
      <c r="D432" s="1"/>
      <c r="E432" s="1"/>
      <c r="F432" s="62"/>
    </row>
    <row r="433" spans="1:6" x14ac:dyDescent="0.25">
      <c r="A433" s="8" t="s">
        <v>16711</v>
      </c>
      <c r="B433" s="1" t="s">
        <v>8103</v>
      </c>
      <c r="C433" s="1" t="s">
        <v>7</v>
      </c>
      <c r="D433" s="1"/>
      <c r="E433" s="1"/>
      <c r="F433" s="62"/>
    </row>
    <row r="434" spans="1:6" x14ac:dyDescent="0.25">
      <c r="A434" s="8" t="s">
        <v>16711</v>
      </c>
      <c r="B434" s="1" t="s">
        <v>8103</v>
      </c>
      <c r="C434" s="1" t="s">
        <v>16478</v>
      </c>
      <c r="D434" s="1"/>
      <c r="E434" s="1"/>
      <c r="F434" s="62"/>
    </row>
    <row r="435" spans="1:6" x14ac:dyDescent="0.25">
      <c r="A435" s="8" t="s">
        <v>16712</v>
      </c>
      <c r="B435" s="1" t="s">
        <v>8709</v>
      </c>
      <c r="C435" s="1" t="s">
        <v>7</v>
      </c>
      <c r="D435" s="1"/>
      <c r="E435" s="1"/>
      <c r="F435" s="62"/>
    </row>
    <row r="436" spans="1:6" x14ac:dyDescent="0.25">
      <c r="A436" s="8" t="s">
        <v>16712</v>
      </c>
      <c r="B436" s="1" t="s">
        <v>8709</v>
      </c>
      <c r="C436" s="1" t="s">
        <v>16478</v>
      </c>
      <c r="D436" s="1"/>
      <c r="E436" s="1"/>
      <c r="F436" s="62"/>
    </row>
    <row r="437" spans="1:6" x14ac:dyDescent="0.25">
      <c r="A437" s="8" t="s">
        <v>16713</v>
      </c>
      <c r="B437" s="1" t="s">
        <v>8729</v>
      </c>
      <c r="C437" s="1" t="s">
        <v>7</v>
      </c>
      <c r="D437" s="1"/>
      <c r="E437" s="1"/>
      <c r="F437" s="62"/>
    </row>
    <row r="438" spans="1:6" x14ac:dyDescent="0.25">
      <c r="A438" s="8" t="s">
        <v>16713</v>
      </c>
      <c r="B438" s="1" t="s">
        <v>8729</v>
      </c>
      <c r="C438" s="1" t="s">
        <v>16478</v>
      </c>
      <c r="D438" s="1"/>
      <c r="E438" s="1"/>
      <c r="F438" s="62"/>
    </row>
    <row r="439" spans="1:6" x14ac:dyDescent="0.25">
      <c r="A439" s="8" t="s">
        <v>16714</v>
      </c>
      <c r="B439" s="1" t="s">
        <v>8914</v>
      </c>
      <c r="C439" s="1" t="s">
        <v>7</v>
      </c>
      <c r="D439" s="1"/>
      <c r="E439" s="1"/>
      <c r="F439" s="62"/>
    </row>
    <row r="440" spans="1:6" x14ac:dyDescent="0.25">
      <c r="A440" s="8" t="s">
        <v>16714</v>
      </c>
      <c r="B440" s="1" t="s">
        <v>8914</v>
      </c>
      <c r="C440" s="1" t="s">
        <v>16478</v>
      </c>
      <c r="D440" s="1"/>
      <c r="E440" s="1"/>
      <c r="F440" s="62"/>
    </row>
    <row r="441" spans="1:6" x14ac:dyDescent="0.25">
      <c r="A441" s="8" t="s">
        <v>16715</v>
      </c>
      <c r="B441" s="1" t="s">
        <v>8916</v>
      </c>
      <c r="C441" s="1" t="s">
        <v>7</v>
      </c>
      <c r="D441" s="1"/>
      <c r="E441" s="1"/>
      <c r="F441" s="62"/>
    </row>
    <row r="442" spans="1:6" x14ac:dyDescent="0.25">
      <c r="A442" s="8" t="s">
        <v>16715</v>
      </c>
      <c r="B442" s="1" t="s">
        <v>8916</v>
      </c>
      <c r="C442" s="1" t="s">
        <v>16478</v>
      </c>
      <c r="D442" s="1"/>
      <c r="E442" s="1"/>
      <c r="F442" s="62"/>
    </row>
    <row r="443" spans="1:6" x14ac:dyDescent="0.25">
      <c r="A443" s="8" t="s">
        <v>16716</v>
      </c>
      <c r="B443" s="1" t="s">
        <v>15248</v>
      </c>
      <c r="C443" s="1" t="s">
        <v>7</v>
      </c>
      <c r="D443" s="1"/>
      <c r="E443" s="1"/>
      <c r="F443" s="62"/>
    </row>
    <row r="444" spans="1:6" x14ac:dyDescent="0.25">
      <c r="A444" s="8" t="s">
        <v>16716</v>
      </c>
      <c r="B444" s="1" t="s">
        <v>15248</v>
      </c>
      <c r="C444" s="1" t="s">
        <v>16478</v>
      </c>
      <c r="D444" s="1"/>
      <c r="E444" s="1"/>
      <c r="F444" s="62"/>
    </row>
    <row r="445" spans="1:6" x14ac:dyDescent="0.25">
      <c r="A445" s="8" t="s">
        <v>16717</v>
      </c>
      <c r="B445" s="1" t="s">
        <v>9326</v>
      </c>
      <c r="C445" s="1" t="s">
        <v>7</v>
      </c>
      <c r="D445" s="1"/>
      <c r="E445" s="1"/>
      <c r="F445" s="62"/>
    </row>
    <row r="446" spans="1:6" x14ac:dyDescent="0.25">
      <c r="A446" s="8" t="s">
        <v>16717</v>
      </c>
      <c r="B446" s="1" t="s">
        <v>9326</v>
      </c>
      <c r="C446" s="1" t="s">
        <v>16478</v>
      </c>
      <c r="D446" s="1"/>
      <c r="E446" s="1"/>
      <c r="F446" s="62"/>
    </row>
    <row r="447" spans="1:6" x14ac:dyDescent="0.25">
      <c r="A447" s="8" t="s">
        <v>16718</v>
      </c>
      <c r="B447" s="1" t="s">
        <v>16719</v>
      </c>
      <c r="C447" s="1" t="s">
        <v>7</v>
      </c>
      <c r="D447" s="1"/>
      <c r="E447" s="1"/>
      <c r="F447" s="62"/>
    </row>
    <row r="448" spans="1:6" x14ac:dyDescent="0.25">
      <c r="A448" s="8" t="s">
        <v>16718</v>
      </c>
      <c r="B448" s="1" t="s">
        <v>16719</v>
      </c>
      <c r="C448" s="1" t="s">
        <v>16478</v>
      </c>
      <c r="D448" s="1"/>
      <c r="E448" s="1"/>
      <c r="F448" s="62"/>
    </row>
    <row r="449" spans="1:6" x14ac:dyDescent="0.25">
      <c r="A449" s="8" t="s">
        <v>16720</v>
      </c>
      <c r="B449" s="1" t="s">
        <v>16721</v>
      </c>
      <c r="C449" s="1" t="s">
        <v>7</v>
      </c>
      <c r="D449" s="1"/>
      <c r="E449" s="1"/>
      <c r="F449" s="62"/>
    </row>
    <row r="450" spans="1:6" x14ac:dyDescent="0.25">
      <c r="A450" s="8" t="s">
        <v>16720</v>
      </c>
      <c r="B450" s="1" t="s">
        <v>16721</v>
      </c>
      <c r="C450" s="1" t="s">
        <v>16478</v>
      </c>
      <c r="D450" s="1"/>
      <c r="E450" s="1"/>
      <c r="F450" s="62"/>
    </row>
    <row r="451" spans="1:6" x14ac:dyDescent="0.25">
      <c r="A451" s="8" t="s">
        <v>16722</v>
      </c>
      <c r="B451" s="1" t="s">
        <v>16723</v>
      </c>
      <c r="C451" s="1" t="s">
        <v>7</v>
      </c>
      <c r="D451" s="1"/>
      <c r="E451" s="1"/>
      <c r="F451" s="62"/>
    </row>
    <row r="452" spans="1:6" x14ac:dyDescent="0.25">
      <c r="A452" s="8" t="s">
        <v>16722</v>
      </c>
      <c r="B452" s="1" t="s">
        <v>16723</v>
      </c>
      <c r="C452" s="1" t="s">
        <v>16478</v>
      </c>
      <c r="D452" s="1"/>
      <c r="E452" s="1"/>
      <c r="F452" s="62"/>
    </row>
    <row r="453" spans="1:6" x14ac:dyDescent="0.25">
      <c r="A453" s="8" t="s">
        <v>16724</v>
      </c>
      <c r="B453" s="1" t="s">
        <v>16725</v>
      </c>
      <c r="C453" s="1" t="s">
        <v>7</v>
      </c>
      <c r="D453" s="1"/>
      <c r="E453" s="1"/>
      <c r="F453" s="62"/>
    </row>
    <row r="454" spans="1:6" x14ac:dyDescent="0.25">
      <c r="A454" s="8" t="s">
        <v>16724</v>
      </c>
      <c r="B454" s="1" t="s">
        <v>16725</v>
      </c>
      <c r="C454" s="1" t="s">
        <v>16478</v>
      </c>
      <c r="D454" s="1"/>
      <c r="E454" s="1"/>
      <c r="F454" s="62"/>
    </row>
    <row r="455" spans="1:6" x14ac:dyDescent="0.25">
      <c r="A455" s="8" t="s">
        <v>16726</v>
      </c>
      <c r="B455" s="1" t="s">
        <v>16727</v>
      </c>
      <c r="C455" s="1" t="s">
        <v>7</v>
      </c>
      <c r="D455" s="1"/>
      <c r="E455" s="1"/>
      <c r="F455" s="62"/>
    </row>
    <row r="456" spans="1:6" x14ac:dyDescent="0.25">
      <c r="A456" s="8" t="s">
        <v>16726</v>
      </c>
      <c r="B456" s="1" t="s">
        <v>16727</v>
      </c>
      <c r="C456" s="1" t="s">
        <v>16478</v>
      </c>
      <c r="D456" s="1"/>
      <c r="E456" s="1"/>
      <c r="F456" s="62"/>
    </row>
    <row r="457" spans="1:6" x14ac:dyDescent="0.25">
      <c r="A457" s="8" t="s">
        <v>16728</v>
      </c>
      <c r="B457" s="1" t="s">
        <v>16729</v>
      </c>
      <c r="C457" s="1" t="s">
        <v>7</v>
      </c>
      <c r="D457" s="1"/>
      <c r="E457" s="1"/>
      <c r="F457" s="62"/>
    </row>
    <row r="458" spans="1:6" ht="15.75" thickBot="1" x14ac:dyDescent="0.3">
      <c r="A458" s="16" t="s">
        <v>16728</v>
      </c>
      <c r="B458" s="15" t="s">
        <v>16729</v>
      </c>
      <c r="C458" s="15" t="s">
        <v>16478</v>
      </c>
      <c r="D458" s="15"/>
      <c r="E458" s="15"/>
      <c r="F458" s="65"/>
    </row>
    <row r="459" spans="1:6" x14ac:dyDescent="0.25">
      <c r="A459" s="5" t="s">
        <v>26067</v>
      </c>
      <c r="B459" s="6" t="s">
        <v>22970</v>
      </c>
      <c r="C459" s="6" t="s">
        <v>7</v>
      </c>
      <c r="D459" s="6"/>
      <c r="E459" s="6"/>
      <c r="F459" s="61"/>
    </row>
    <row r="460" spans="1:6" x14ac:dyDescent="0.25">
      <c r="A460" s="8" t="s">
        <v>26067</v>
      </c>
      <c r="B460" s="1" t="s">
        <v>22970</v>
      </c>
      <c r="C460" s="1" t="s">
        <v>16478</v>
      </c>
      <c r="D460" s="1"/>
      <c r="E460" s="1"/>
      <c r="F460" s="62"/>
    </row>
    <row r="461" spans="1:6" x14ac:dyDescent="0.25">
      <c r="A461" s="8" t="s">
        <v>26068</v>
      </c>
      <c r="B461" s="1" t="s">
        <v>338</v>
      </c>
      <c r="C461" s="1" t="s">
        <v>7</v>
      </c>
      <c r="D461" s="1"/>
      <c r="E461" s="1"/>
      <c r="F461" s="62"/>
    </row>
    <row r="462" spans="1:6" x14ac:dyDescent="0.25">
      <c r="A462" s="8" t="s">
        <v>26068</v>
      </c>
      <c r="B462" s="1" t="s">
        <v>338</v>
      </c>
      <c r="C462" s="1" t="s">
        <v>16478</v>
      </c>
      <c r="D462" s="1"/>
      <c r="E462" s="1"/>
      <c r="F462" s="62"/>
    </row>
    <row r="463" spans="1:6" x14ac:dyDescent="0.25">
      <c r="A463" s="8" t="s">
        <v>26069</v>
      </c>
      <c r="B463" s="1" t="s">
        <v>442</v>
      </c>
      <c r="C463" s="1" t="s">
        <v>7</v>
      </c>
      <c r="D463" s="1"/>
      <c r="E463" s="1"/>
      <c r="F463" s="62"/>
    </row>
    <row r="464" spans="1:6" x14ac:dyDescent="0.25">
      <c r="A464" s="8" t="s">
        <v>26069</v>
      </c>
      <c r="B464" s="1" t="s">
        <v>442</v>
      </c>
      <c r="C464" s="1" t="s">
        <v>16478</v>
      </c>
      <c r="D464" s="1"/>
      <c r="E464" s="1"/>
      <c r="F464" s="62"/>
    </row>
    <row r="465" spans="1:6" x14ac:dyDescent="0.25">
      <c r="A465" s="8" t="s">
        <v>26070</v>
      </c>
      <c r="B465" s="1" t="s">
        <v>2660</v>
      </c>
      <c r="C465" s="1" t="s">
        <v>7</v>
      </c>
      <c r="D465" s="1"/>
      <c r="E465" s="1"/>
      <c r="F465" s="62"/>
    </row>
    <row r="466" spans="1:6" x14ac:dyDescent="0.25">
      <c r="A466" s="8" t="s">
        <v>26070</v>
      </c>
      <c r="B466" s="1" t="s">
        <v>2660</v>
      </c>
      <c r="C466" s="1" t="s">
        <v>16478</v>
      </c>
      <c r="D466" s="1"/>
      <c r="E466" s="1"/>
      <c r="F466" s="62"/>
    </row>
    <row r="467" spans="1:6" x14ac:dyDescent="0.25">
      <c r="A467" s="8" t="s">
        <v>26071</v>
      </c>
      <c r="B467" s="1" t="s">
        <v>5892</v>
      </c>
      <c r="C467" s="1" t="s">
        <v>7</v>
      </c>
      <c r="D467" s="1"/>
      <c r="E467" s="1"/>
      <c r="F467" s="62"/>
    </row>
    <row r="468" spans="1:6" x14ac:dyDescent="0.25">
      <c r="A468" s="8" t="s">
        <v>26071</v>
      </c>
      <c r="B468" s="1" t="s">
        <v>5892</v>
      </c>
      <c r="C468" s="1" t="s">
        <v>16478</v>
      </c>
      <c r="D468" s="1"/>
      <c r="E468" s="1"/>
      <c r="F468" s="62"/>
    </row>
    <row r="469" spans="1:6" x14ac:dyDescent="0.25">
      <c r="A469" s="8" t="s">
        <v>26072</v>
      </c>
      <c r="B469" s="1" t="s">
        <v>6343</v>
      </c>
      <c r="C469" s="1" t="s">
        <v>7</v>
      </c>
      <c r="D469" s="1"/>
      <c r="E469" s="1"/>
      <c r="F469" s="62"/>
    </row>
    <row r="470" spans="1:6" x14ac:dyDescent="0.25">
      <c r="A470" s="8" t="s">
        <v>26072</v>
      </c>
      <c r="B470" s="1" t="s">
        <v>6343</v>
      </c>
      <c r="C470" s="1" t="s">
        <v>16478</v>
      </c>
      <c r="D470" s="1"/>
      <c r="E470" s="1"/>
      <c r="F470" s="62"/>
    </row>
    <row r="471" spans="1:6" x14ac:dyDescent="0.25">
      <c r="A471" s="8" t="s">
        <v>26073</v>
      </c>
      <c r="B471" s="1" t="s">
        <v>23203</v>
      </c>
      <c r="C471" s="1" t="s">
        <v>7</v>
      </c>
      <c r="D471" s="1"/>
      <c r="E471" s="1"/>
      <c r="F471" s="62"/>
    </row>
    <row r="472" spans="1:6" x14ac:dyDescent="0.25">
      <c r="A472" s="8" t="s">
        <v>26073</v>
      </c>
      <c r="B472" s="1" t="s">
        <v>23203</v>
      </c>
      <c r="C472" s="1" t="s">
        <v>16478</v>
      </c>
      <c r="D472" s="1"/>
      <c r="E472" s="1"/>
      <c r="F472" s="62"/>
    </row>
    <row r="473" spans="1:6" x14ac:dyDescent="0.25">
      <c r="A473" s="8" t="s">
        <v>26074</v>
      </c>
      <c r="B473" s="1" t="s">
        <v>23270</v>
      </c>
      <c r="C473" s="1" t="s">
        <v>7</v>
      </c>
      <c r="D473" s="1"/>
      <c r="E473" s="1"/>
      <c r="F473" s="62"/>
    </row>
    <row r="474" spans="1:6" x14ac:dyDescent="0.25">
      <c r="A474" s="8" t="s">
        <v>26074</v>
      </c>
      <c r="B474" s="1" t="s">
        <v>23270</v>
      </c>
      <c r="C474" s="1" t="s">
        <v>16478</v>
      </c>
      <c r="D474" s="1"/>
      <c r="E474" s="1"/>
      <c r="F474" s="62"/>
    </row>
    <row r="475" spans="1:6" x14ac:dyDescent="0.25">
      <c r="A475" s="8" t="s">
        <v>26075</v>
      </c>
      <c r="B475" s="1" t="s">
        <v>9465</v>
      </c>
      <c r="C475" s="1" t="s">
        <v>7</v>
      </c>
      <c r="D475" s="1"/>
      <c r="E475" s="1"/>
      <c r="F475" s="62"/>
    </row>
    <row r="476" spans="1:6" x14ac:dyDescent="0.25">
      <c r="A476" s="8" t="s">
        <v>26075</v>
      </c>
      <c r="B476" s="1" t="s">
        <v>9465</v>
      </c>
      <c r="C476" s="1" t="s">
        <v>16478</v>
      </c>
      <c r="D476" s="1"/>
      <c r="E476" s="1"/>
      <c r="F476" s="62"/>
    </row>
    <row r="477" spans="1:6" x14ac:dyDescent="0.25">
      <c r="A477" s="8" t="s">
        <v>26076</v>
      </c>
      <c r="B477" s="1" t="s">
        <v>20184</v>
      </c>
      <c r="C477" s="1" t="s">
        <v>7</v>
      </c>
      <c r="D477" s="1"/>
      <c r="E477" s="1"/>
      <c r="F477" s="62"/>
    </row>
    <row r="478" spans="1:6" x14ac:dyDescent="0.25">
      <c r="A478" s="8" t="s">
        <v>26076</v>
      </c>
      <c r="B478" s="1" t="s">
        <v>20184</v>
      </c>
      <c r="C478" s="1" t="s">
        <v>16478</v>
      </c>
      <c r="D478" s="1"/>
      <c r="E478" s="1"/>
      <c r="F478" s="62"/>
    </row>
    <row r="479" spans="1:6" x14ac:dyDescent="0.25">
      <c r="A479" s="8" t="s">
        <v>26077</v>
      </c>
      <c r="B479" s="1" t="s">
        <v>20186</v>
      </c>
      <c r="C479" s="1" t="s">
        <v>7</v>
      </c>
      <c r="D479" s="1"/>
      <c r="E479" s="1"/>
      <c r="F479" s="62"/>
    </row>
    <row r="480" spans="1:6" x14ac:dyDescent="0.25">
      <c r="A480" s="8" t="s">
        <v>26077</v>
      </c>
      <c r="B480" s="1" t="s">
        <v>20186</v>
      </c>
      <c r="C480" s="1" t="s">
        <v>16478</v>
      </c>
      <c r="D480" s="1"/>
      <c r="E480" s="1"/>
      <c r="F480" s="62"/>
    </row>
    <row r="481" spans="1:6" x14ac:dyDescent="0.25">
      <c r="A481" s="8" t="s">
        <v>26116</v>
      </c>
      <c r="B481" s="1" t="s">
        <v>9808</v>
      </c>
      <c r="C481" s="1" t="s">
        <v>16478</v>
      </c>
      <c r="D481" s="1"/>
      <c r="E481" s="1"/>
      <c r="F481" s="62"/>
    </row>
    <row r="482" spans="1:6" x14ac:dyDescent="0.25">
      <c r="A482" s="8" t="s">
        <v>26078</v>
      </c>
      <c r="B482" s="1" t="s">
        <v>26079</v>
      </c>
      <c r="C482" s="1" t="s">
        <v>7</v>
      </c>
      <c r="D482" s="1"/>
      <c r="E482" s="1"/>
      <c r="F482" s="62"/>
    </row>
    <row r="483" spans="1:6" x14ac:dyDescent="0.25">
      <c r="A483" s="8" t="s">
        <v>26078</v>
      </c>
      <c r="B483" s="1" t="s">
        <v>26079</v>
      </c>
      <c r="C483" s="1" t="s">
        <v>16478</v>
      </c>
      <c r="D483" s="1"/>
      <c r="E483" s="1"/>
      <c r="F483" s="62"/>
    </row>
    <row r="484" spans="1:6" x14ac:dyDescent="0.25">
      <c r="A484" s="8" t="s">
        <v>26080</v>
      </c>
      <c r="B484" s="1" t="s">
        <v>9814</v>
      </c>
      <c r="C484" s="1" t="s">
        <v>7</v>
      </c>
      <c r="D484" s="1"/>
      <c r="E484" s="1"/>
      <c r="F484" s="62"/>
    </row>
    <row r="485" spans="1:6" x14ac:dyDescent="0.25">
      <c r="A485" s="8" t="s">
        <v>26080</v>
      </c>
      <c r="B485" s="1" t="s">
        <v>9814</v>
      </c>
      <c r="C485" s="1" t="s">
        <v>16478</v>
      </c>
      <c r="D485" s="1"/>
      <c r="E485" s="1"/>
      <c r="F485" s="62"/>
    </row>
    <row r="486" spans="1:6" x14ac:dyDescent="0.25">
      <c r="A486" s="8" t="s">
        <v>26081</v>
      </c>
      <c r="B486" s="1" t="s">
        <v>9816</v>
      </c>
      <c r="C486" s="1" t="s">
        <v>7</v>
      </c>
      <c r="D486" s="1"/>
      <c r="E486" s="1"/>
      <c r="F486" s="62"/>
    </row>
    <row r="487" spans="1:6" x14ac:dyDescent="0.25">
      <c r="A487" s="8" t="s">
        <v>26081</v>
      </c>
      <c r="B487" s="1" t="s">
        <v>9816</v>
      </c>
      <c r="C487" s="1" t="s">
        <v>16478</v>
      </c>
      <c r="D487" s="1"/>
      <c r="E487" s="1"/>
      <c r="F487" s="62"/>
    </row>
    <row r="488" spans="1:6" x14ac:dyDescent="0.25">
      <c r="A488" s="8" t="s">
        <v>26082</v>
      </c>
      <c r="B488" s="1" t="s">
        <v>9818</v>
      </c>
      <c r="C488" s="1" t="s">
        <v>7</v>
      </c>
      <c r="D488" s="1"/>
      <c r="E488" s="1"/>
      <c r="F488" s="62"/>
    </row>
    <row r="489" spans="1:6" x14ac:dyDescent="0.25">
      <c r="A489" s="8" t="s">
        <v>26082</v>
      </c>
      <c r="B489" s="1" t="s">
        <v>9818</v>
      </c>
      <c r="C489" s="1" t="s">
        <v>16478</v>
      </c>
      <c r="D489" s="1"/>
      <c r="E489" s="1"/>
      <c r="F489" s="62"/>
    </row>
    <row r="490" spans="1:6" x14ac:dyDescent="0.25">
      <c r="A490" s="8" t="s">
        <v>26083</v>
      </c>
      <c r="B490" s="1" t="s">
        <v>9826</v>
      </c>
      <c r="C490" s="1" t="s">
        <v>7</v>
      </c>
      <c r="D490" s="1"/>
      <c r="E490" s="1"/>
      <c r="F490" s="62"/>
    </row>
    <row r="491" spans="1:6" x14ac:dyDescent="0.25">
      <c r="A491" s="8" t="s">
        <v>26083</v>
      </c>
      <c r="B491" s="1" t="s">
        <v>9826</v>
      </c>
      <c r="C491" s="1" t="s">
        <v>16478</v>
      </c>
      <c r="D491" s="1"/>
      <c r="E491" s="1"/>
      <c r="F491" s="62"/>
    </row>
    <row r="492" spans="1:6" x14ac:dyDescent="0.25">
      <c r="A492" s="8" t="s">
        <v>26084</v>
      </c>
      <c r="B492" s="1" t="s">
        <v>9828</v>
      </c>
      <c r="C492" s="1" t="s">
        <v>7</v>
      </c>
      <c r="D492" s="1"/>
      <c r="E492" s="1"/>
      <c r="F492" s="62"/>
    </row>
    <row r="493" spans="1:6" x14ac:dyDescent="0.25">
      <c r="A493" s="8" t="s">
        <v>26084</v>
      </c>
      <c r="B493" s="1" t="s">
        <v>9828</v>
      </c>
      <c r="C493" s="1" t="s">
        <v>16478</v>
      </c>
      <c r="D493" s="1"/>
      <c r="E493" s="1"/>
      <c r="F493" s="62"/>
    </row>
    <row r="494" spans="1:6" x14ac:dyDescent="0.25">
      <c r="A494" s="8" t="s">
        <v>26085</v>
      </c>
      <c r="B494" s="1" t="s">
        <v>9832</v>
      </c>
      <c r="C494" s="1" t="s">
        <v>7</v>
      </c>
      <c r="D494" s="1"/>
      <c r="E494" s="1"/>
      <c r="F494" s="62"/>
    </row>
    <row r="495" spans="1:6" x14ac:dyDescent="0.25">
      <c r="A495" s="8" t="s">
        <v>26085</v>
      </c>
      <c r="B495" s="1" t="s">
        <v>9832</v>
      </c>
      <c r="C495" s="1" t="s">
        <v>16478</v>
      </c>
      <c r="D495" s="1"/>
      <c r="E495" s="1"/>
      <c r="F495" s="62"/>
    </row>
    <row r="496" spans="1:6" x14ac:dyDescent="0.25">
      <c r="A496" s="8" t="s">
        <v>26086</v>
      </c>
      <c r="B496" s="1" t="s">
        <v>9834</v>
      </c>
      <c r="C496" s="1" t="s">
        <v>7</v>
      </c>
      <c r="D496" s="1"/>
      <c r="E496" s="1"/>
      <c r="F496" s="62"/>
    </row>
    <row r="497" spans="1:6" x14ac:dyDescent="0.25">
      <c r="A497" s="8" t="s">
        <v>26086</v>
      </c>
      <c r="B497" s="1" t="s">
        <v>9834</v>
      </c>
      <c r="C497" s="1" t="s">
        <v>16478</v>
      </c>
      <c r="D497" s="1"/>
      <c r="E497" s="1"/>
      <c r="F497" s="62"/>
    </row>
    <row r="498" spans="1:6" x14ac:dyDescent="0.25">
      <c r="A498" s="8" t="s">
        <v>26087</v>
      </c>
      <c r="B498" s="1" t="s">
        <v>10042</v>
      </c>
      <c r="C498" s="1" t="s">
        <v>7</v>
      </c>
      <c r="D498" s="1"/>
      <c r="E498" s="1"/>
      <c r="F498" s="62"/>
    </row>
    <row r="499" spans="1:6" x14ac:dyDescent="0.25">
      <c r="A499" s="8" t="s">
        <v>26087</v>
      </c>
      <c r="B499" s="1" t="s">
        <v>10042</v>
      </c>
      <c r="C499" s="1" t="s">
        <v>16478</v>
      </c>
      <c r="D499" s="1"/>
      <c r="E499" s="1"/>
      <c r="F499" s="62"/>
    </row>
    <row r="500" spans="1:6" x14ac:dyDescent="0.25">
      <c r="A500" s="8" t="s">
        <v>26088</v>
      </c>
      <c r="B500" s="1" t="s">
        <v>10065</v>
      </c>
      <c r="C500" s="1" t="s">
        <v>7</v>
      </c>
      <c r="D500" s="1"/>
      <c r="E500" s="1"/>
      <c r="F500" s="62"/>
    </row>
    <row r="501" spans="1:6" x14ac:dyDescent="0.25">
      <c r="A501" s="8" t="s">
        <v>26088</v>
      </c>
      <c r="B501" s="1" t="s">
        <v>10065</v>
      </c>
      <c r="C501" s="1" t="s">
        <v>16478</v>
      </c>
      <c r="D501" s="1"/>
      <c r="E501" s="1"/>
      <c r="F501" s="62"/>
    </row>
    <row r="502" spans="1:6" x14ac:dyDescent="0.25">
      <c r="A502" s="8" t="s">
        <v>26089</v>
      </c>
      <c r="B502" s="1" t="s">
        <v>10069</v>
      </c>
      <c r="C502" s="1" t="s">
        <v>7</v>
      </c>
      <c r="D502" s="1"/>
      <c r="E502" s="1"/>
      <c r="F502" s="62"/>
    </row>
    <row r="503" spans="1:6" x14ac:dyDescent="0.25">
      <c r="A503" s="8" t="s">
        <v>26089</v>
      </c>
      <c r="B503" s="1" t="s">
        <v>10069</v>
      </c>
      <c r="C503" s="1" t="s">
        <v>16478</v>
      </c>
      <c r="D503" s="1"/>
      <c r="E503" s="1"/>
      <c r="F503" s="62"/>
    </row>
    <row r="504" spans="1:6" x14ac:dyDescent="0.25">
      <c r="A504" s="8" t="s">
        <v>26090</v>
      </c>
      <c r="B504" s="1" t="s">
        <v>10236</v>
      </c>
      <c r="C504" s="1" t="s">
        <v>7</v>
      </c>
      <c r="D504" s="1"/>
      <c r="E504" s="1"/>
      <c r="F504" s="62"/>
    </row>
    <row r="505" spans="1:6" x14ac:dyDescent="0.25">
      <c r="A505" s="8" t="s">
        <v>26090</v>
      </c>
      <c r="B505" s="1" t="s">
        <v>10236</v>
      </c>
      <c r="C505" s="1" t="s">
        <v>16478</v>
      </c>
      <c r="D505" s="1"/>
      <c r="E505" s="1"/>
      <c r="F505" s="62"/>
    </row>
    <row r="506" spans="1:6" x14ac:dyDescent="0.25">
      <c r="A506" s="8" t="s">
        <v>26091</v>
      </c>
      <c r="B506" s="1" t="s">
        <v>10238</v>
      </c>
      <c r="C506" s="1" t="s">
        <v>7</v>
      </c>
      <c r="D506" s="1"/>
      <c r="E506" s="1"/>
      <c r="F506" s="62"/>
    </row>
    <row r="507" spans="1:6" x14ac:dyDescent="0.25">
      <c r="A507" s="8" t="s">
        <v>26091</v>
      </c>
      <c r="B507" s="1" t="s">
        <v>10238</v>
      </c>
      <c r="C507" s="1" t="s">
        <v>16478</v>
      </c>
      <c r="D507" s="1"/>
      <c r="E507" s="1"/>
      <c r="F507" s="62"/>
    </row>
    <row r="508" spans="1:6" x14ac:dyDescent="0.25">
      <c r="A508" s="8" t="s">
        <v>26092</v>
      </c>
      <c r="B508" s="1" t="s">
        <v>10240</v>
      </c>
      <c r="C508" s="1" t="s">
        <v>7</v>
      </c>
      <c r="D508" s="1"/>
      <c r="E508" s="1"/>
      <c r="F508" s="62"/>
    </row>
    <row r="509" spans="1:6" x14ac:dyDescent="0.25">
      <c r="A509" s="8" t="s">
        <v>26092</v>
      </c>
      <c r="B509" s="1" t="s">
        <v>10240</v>
      </c>
      <c r="C509" s="1" t="s">
        <v>16478</v>
      </c>
      <c r="D509" s="1"/>
      <c r="E509" s="1"/>
      <c r="F509" s="62"/>
    </row>
    <row r="510" spans="1:6" x14ac:dyDescent="0.25">
      <c r="A510" s="8" t="s">
        <v>26093</v>
      </c>
      <c r="B510" s="1" t="s">
        <v>10246</v>
      </c>
      <c r="C510" s="1" t="s">
        <v>7</v>
      </c>
      <c r="D510" s="1"/>
      <c r="E510" s="1"/>
      <c r="F510" s="62"/>
    </row>
    <row r="511" spans="1:6" x14ac:dyDescent="0.25">
      <c r="A511" s="8" t="s">
        <v>26093</v>
      </c>
      <c r="B511" s="1" t="s">
        <v>10246</v>
      </c>
      <c r="C511" s="1" t="s">
        <v>16478</v>
      </c>
      <c r="D511" s="1"/>
      <c r="E511" s="1"/>
      <c r="F511" s="62"/>
    </row>
    <row r="512" spans="1:6" x14ac:dyDescent="0.25">
      <c r="A512" s="8" t="s">
        <v>26094</v>
      </c>
      <c r="B512" s="1" t="s">
        <v>10250</v>
      </c>
      <c r="C512" s="1" t="s">
        <v>7</v>
      </c>
      <c r="D512" s="1"/>
      <c r="E512" s="1"/>
      <c r="F512" s="62"/>
    </row>
    <row r="513" spans="1:6" x14ac:dyDescent="0.25">
      <c r="A513" s="8" t="s">
        <v>26094</v>
      </c>
      <c r="B513" s="1" t="s">
        <v>10250</v>
      </c>
      <c r="C513" s="1" t="s">
        <v>16478</v>
      </c>
      <c r="D513" s="1"/>
      <c r="E513" s="1"/>
      <c r="F513" s="62"/>
    </row>
    <row r="514" spans="1:6" x14ac:dyDescent="0.25">
      <c r="A514" s="8" t="s">
        <v>26095</v>
      </c>
      <c r="B514" s="1" t="s">
        <v>10256</v>
      </c>
      <c r="C514" s="1" t="s">
        <v>7</v>
      </c>
      <c r="D514" s="1"/>
      <c r="E514" s="1"/>
      <c r="F514" s="62"/>
    </row>
    <row r="515" spans="1:6" x14ac:dyDescent="0.25">
      <c r="A515" s="8" t="s">
        <v>26095</v>
      </c>
      <c r="B515" s="1" t="s">
        <v>10256</v>
      </c>
      <c r="C515" s="1" t="s">
        <v>16478</v>
      </c>
      <c r="D515" s="1"/>
      <c r="E515" s="1"/>
      <c r="F515" s="62"/>
    </row>
    <row r="516" spans="1:6" x14ac:dyDescent="0.25">
      <c r="A516" s="8" t="s">
        <v>26096</v>
      </c>
      <c r="B516" s="1" t="s">
        <v>23295</v>
      </c>
      <c r="C516" s="1" t="s">
        <v>7</v>
      </c>
      <c r="D516" s="1"/>
      <c r="E516" s="1"/>
      <c r="F516" s="62"/>
    </row>
    <row r="517" spans="1:6" x14ac:dyDescent="0.25">
      <c r="A517" s="8" t="s">
        <v>26096</v>
      </c>
      <c r="B517" s="1" t="s">
        <v>23295</v>
      </c>
      <c r="C517" s="1" t="s">
        <v>16478</v>
      </c>
      <c r="D517" s="1"/>
      <c r="E517" s="1"/>
      <c r="F517" s="62"/>
    </row>
    <row r="518" spans="1:6" x14ac:dyDescent="0.25">
      <c r="A518" s="8" t="s">
        <v>26097</v>
      </c>
      <c r="B518" s="1" t="s">
        <v>10127</v>
      </c>
      <c r="C518" s="1" t="s">
        <v>7</v>
      </c>
      <c r="D518" s="1"/>
      <c r="E518" s="1"/>
      <c r="F518" s="62"/>
    </row>
    <row r="519" spans="1:6" x14ac:dyDescent="0.25">
      <c r="A519" s="8" t="s">
        <v>26097</v>
      </c>
      <c r="B519" s="1" t="s">
        <v>10127</v>
      </c>
      <c r="C519" s="1" t="s">
        <v>16478</v>
      </c>
      <c r="D519" s="1"/>
      <c r="E519" s="1"/>
      <c r="F519" s="62"/>
    </row>
    <row r="520" spans="1:6" x14ac:dyDescent="0.25">
      <c r="A520" s="8" t="s">
        <v>26098</v>
      </c>
      <c r="B520" s="1" t="s">
        <v>10324</v>
      </c>
      <c r="C520" s="1" t="s">
        <v>7</v>
      </c>
      <c r="D520" s="1"/>
      <c r="E520" s="1"/>
      <c r="F520" s="62"/>
    </row>
    <row r="521" spans="1:6" x14ac:dyDescent="0.25">
      <c r="A521" s="8" t="s">
        <v>26098</v>
      </c>
      <c r="B521" s="1" t="s">
        <v>10324</v>
      </c>
      <c r="C521" s="1" t="s">
        <v>16478</v>
      </c>
      <c r="D521" s="1"/>
      <c r="E521" s="1"/>
      <c r="F521" s="62"/>
    </row>
    <row r="522" spans="1:6" x14ac:dyDescent="0.25">
      <c r="A522" s="8" t="s">
        <v>26099</v>
      </c>
      <c r="B522" s="1" t="s">
        <v>22302</v>
      </c>
      <c r="C522" s="1" t="s">
        <v>7</v>
      </c>
      <c r="D522" s="1"/>
      <c r="E522" s="1"/>
      <c r="F522" s="62"/>
    </row>
    <row r="523" spans="1:6" x14ac:dyDescent="0.25">
      <c r="A523" s="8" t="s">
        <v>26099</v>
      </c>
      <c r="B523" s="1" t="s">
        <v>22302</v>
      </c>
      <c r="C523" s="1" t="s">
        <v>16478</v>
      </c>
      <c r="D523" s="1"/>
      <c r="E523" s="1"/>
      <c r="F523" s="62"/>
    </row>
    <row r="524" spans="1:6" x14ac:dyDescent="0.25">
      <c r="A524" s="8" t="s">
        <v>26100</v>
      </c>
      <c r="B524" s="1" t="s">
        <v>10330</v>
      </c>
      <c r="C524" s="1" t="s">
        <v>7</v>
      </c>
      <c r="D524" s="1"/>
      <c r="E524" s="1"/>
      <c r="F524" s="62"/>
    </row>
    <row r="525" spans="1:6" x14ac:dyDescent="0.25">
      <c r="A525" s="8" t="s">
        <v>26100</v>
      </c>
      <c r="B525" s="1" t="s">
        <v>10330</v>
      </c>
      <c r="C525" s="1" t="s">
        <v>16478</v>
      </c>
      <c r="D525" s="1"/>
      <c r="E525" s="1"/>
      <c r="F525" s="62"/>
    </row>
    <row r="526" spans="1:6" x14ac:dyDescent="0.25">
      <c r="A526" s="8" t="s">
        <v>26101</v>
      </c>
      <c r="B526" s="1" t="s">
        <v>23227</v>
      </c>
      <c r="C526" s="1" t="s">
        <v>7</v>
      </c>
      <c r="D526" s="1"/>
      <c r="E526" s="1"/>
      <c r="F526" s="62"/>
    </row>
    <row r="527" spans="1:6" x14ac:dyDescent="0.25">
      <c r="A527" s="8" t="s">
        <v>26101</v>
      </c>
      <c r="B527" s="1" t="s">
        <v>23227</v>
      </c>
      <c r="C527" s="1" t="s">
        <v>16478</v>
      </c>
      <c r="D527" s="1"/>
      <c r="E527" s="1"/>
      <c r="F527" s="62"/>
    </row>
    <row r="528" spans="1:6" x14ac:dyDescent="0.25">
      <c r="A528" s="8" t="s">
        <v>26117</v>
      </c>
      <c r="B528" s="1" t="s">
        <v>10141</v>
      </c>
      <c r="C528" s="1" t="s">
        <v>16478</v>
      </c>
      <c r="D528" s="1"/>
      <c r="E528" s="1"/>
      <c r="F528" s="62"/>
    </row>
    <row r="529" spans="1:6" x14ac:dyDescent="0.25">
      <c r="A529" s="8" t="s">
        <v>26102</v>
      </c>
      <c r="B529" s="1" t="s">
        <v>10334</v>
      </c>
      <c r="C529" s="1" t="s">
        <v>7</v>
      </c>
      <c r="D529" s="1"/>
      <c r="E529" s="1"/>
      <c r="F529" s="62"/>
    </row>
    <row r="530" spans="1:6" x14ac:dyDescent="0.25">
      <c r="A530" s="8" t="s">
        <v>26102</v>
      </c>
      <c r="B530" s="1" t="s">
        <v>10334</v>
      </c>
      <c r="C530" s="1" t="s">
        <v>16478</v>
      </c>
      <c r="D530" s="1"/>
      <c r="E530" s="1"/>
      <c r="F530" s="62"/>
    </row>
    <row r="531" spans="1:6" x14ac:dyDescent="0.25">
      <c r="A531" s="8" t="s">
        <v>26103</v>
      </c>
      <c r="B531" s="1" t="s">
        <v>100</v>
      </c>
      <c r="C531" s="1" t="s">
        <v>7</v>
      </c>
      <c r="D531" s="1"/>
      <c r="E531" s="1"/>
      <c r="F531" s="62"/>
    </row>
    <row r="532" spans="1:6" x14ac:dyDescent="0.25">
      <c r="A532" s="8" t="s">
        <v>26103</v>
      </c>
      <c r="B532" s="1" t="s">
        <v>100</v>
      </c>
      <c r="C532" s="1" t="s">
        <v>16478</v>
      </c>
      <c r="D532" s="1"/>
      <c r="E532" s="1"/>
      <c r="F532" s="62"/>
    </row>
    <row r="533" spans="1:6" x14ac:dyDescent="0.25">
      <c r="A533" s="8" t="s">
        <v>26104</v>
      </c>
      <c r="B533" s="1" t="s">
        <v>23015</v>
      </c>
      <c r="C533" s="1" t="s">
        <v>7</v>
      </c>
      <c r="D533" s="1"/>
      <c r="E533" s="1"/>
      <c r="F533" s="62"/>
    </row>
    <row r="534" spans="1:6" x14ac:dyDescent="0.25">
      <c r="A534" s="8" t="s">
        <v>26104</v>
      </c>
      <c r="B534" s="1" t="s">
        <v>23015</v>
      </c>
      <c r="C534" s="1" t="s">
        <v>16478</v>
      </c>
      <c r="D534" s="1"/>
      <c r="E534" s="1"/>
      <c r="F534" s="62"/>
    </row>
    <row r="535" spans="1:6" x14ac:dyDescent="0.25">
      <c r="A535" s="8" t="s">
        <v>26105</v>
      </c>
      <c r="B535" s="1" t="s">
        <v>9908</v>
      </c>
      <c r="C535" s="1" t="s">
        <v>7</v>
      </c>
      <c r="D535" s="1"/>
      <c r="E535" s="1"/>
      <c r="F535" s="62"/>
    </row>
    <row r="536" spans="1:6" x14ac:dyDescent="0.25">
      <c r="A536" s="8" t="s">
        <v>26105</v>
      </c>
      <c r="B536" s="1" t="s">
        <v>9908</v>
      </c>
      <c r="C536" s="1" t="s">
        <v>16478</v>
      </c>
      <c r="D536" s="1"/>
      <c r="E536" s="1"/>
      <c r="F536" s="62"/>
    </row>
    <row r="537" spans="1:6" x14ac:dyDescent="0.25">
      <c r="A537" s="8" t="s">
        <v>26106</v>
      </c>
      <c r="B537" s="1" t="s">
        <v>26107</v>
      </c>
      <c r="C537" s="1" t="s">
        <v>7</v>
      </c>
      <c r="D537" s="1"/>
      <c r="E537" s="1"/>
      <c r="F537" s="62"/>
    </row>
    <row r="538" spans="1:6" x14ac:dyDescent="0.25">
      <c r="A538" s="8" t="s">
        <v>26106</v>
      </c>
      <c r="B538" s="1" t="s">
        <v>26107</v>
      </c>
      <c r="C538" s="1" t="s">
        <v>16478</v>
      </c>
      <c r="D538" s="1"/>
      <c r="E538" s="1"/>
      <c r="F538" s="62"/>
    </row>
    <row r="539" spans="1:6" x14ac:dyDescent="0.25">
      <c r="A539" s="8" t="s">
        <v>26108</v>
      </c>
      <c r="B539" s="1" t="s">
        <v>10006</v>
      </c>
      <c r="C539" s="1" t="s">
        <v>7</v>
      </c>
      <c r="D539" s="1"/>
      <c r="E539" s="1"/>
      <c r="F539" s="62"/>
    </row>
    <row r="540" spans="1:6" x14ac:dyDescent="0.25">
      <c r="A540" s="8" t="s">
        <v>26108</v>
      </c>
      <c r="B540" s="1" t="s">
        <v>10006</v>
      </c>
      <c r="C540" s="1" t="s">
        <v>16478</v>
      </c>
      <c r="D540" s="1"/>
      <c r="E540" s="1"/>
      <c r="F540" s="62"/>
    </row>
    <row r="541" spans="1:6" x14ac:dyDescent="0.25">
      <c r="A541" s="8" t="s">
        <v>26109</v>
      </c>
      <c r="B541" s="1" t="s">
        <v>10154</v>
      </c>
      <c r="C541" s="1" t="s">
        <v>7</v>
      </c>
      <c r="D541" s="1"/>
      <c r="E541" s="1"/>
      <c r="F541" s="62"/>
    </row>
    <row r="542" spans="1:6" x14ac:dyDescent="0.25">
      <c r="A542" s="8" t="s">
        <v>26109</v>
      </c>
      <c r="B542" s="1" t="s">
        <v>10154</v>
      </c>
      <c r="C542" s="1" t="s">
        <v>16478</v>
      </c>
      <c r="D542" s="1"/>
      <c r="E542" s="1"/>
      <c r="F542" s="62"/>
    </row>
    <row r="543" spans="1:6" x14ac:dyDescent="0.25">
      <c r="A543" s="8" t="s">
        <v>26110</v>
      </c>
      <c r="B543" s="1" t="s">
        <v>10340</v>
      </c>
      <c r="C543" s="1" t="s">
        <v>7</v>
      </c>
      <c r="D543" s="1"/>
      <c r="E543" s="1"/>
      <c r="F543" s="62"/>
    </row>
    <row r="544" spans="1:6" x14ac:dyDescent="0.25">
      <c r="A544" s="8" t="s">
        <v>26110</v>
      </c>
      <c r="B544" s="1" t="s">
        <v>10340</v>
      </c>
      <c r="C544" s="1" t="s">
        <v>16478</v>
      </c>
      <c r="D544" s="1"/>
      <c r="E544" s="1"/>
      <c r="F544" s="62"/>
    </row>
    <row r="545" spans="1:6" x14ac:dyDescent="0.25">
      <c r="A545" s="8" t="s">
        <v>26111</v>
      </c>
      <c r="B545" s="1" t="s">
        <v>10342</v>
      </c>
      <c r="C545" s="1" t="s">
        <v>7</v>
      </c>
      <c r="D545" s="1"/>
      <c r="E545" s="1"/>
      <c r="F545" s="62"/>
    </row>
    <row r="546" spans="1:6" x14ac:dyDescent="0.25">
      <c r="A546" s="8" t="s">
        <v>26111</v>
      </c>
      <c r="B546" s="1" t="s">
        <v>10342</v>
      </c>
      <c r="C546" s="1" t="s">
        <v>16478</v>
      </c>
      <c r="D546" s="1"/>
      <c r="E546" s="1"/>
      <c r="F546" s="62"/>
    </row>
    <row r="547" spans="1:6" x14ac:dyDescent="0.25">
      <c r="A547" s="8" t="s">
        <v>26112</v>
      </c>
      <c r="B547" s="1" t="s">
        <v>10171</v>
      </c>
      <c r="C547" s="1" t="s">
        <v>7</v>
      </c>
      <c r="D547" s="1"/>
      <c r="E547" s="1"/>
      <c r="F547" s="62"/>
    </row>
    <row r="548" spans="1:6" x14ac:dyDescent="0.25">
      <c r="A548" s="8" t="s">
        <v>26112</v>
      </c>
      <c r="B548" s="1" t="s">
        <v>10171</v>
      </c>
      <c r="C548" s="1" t="s">
        <v>16478</v>
      </c>
      <c r="D548" s="1"/>
      <c r="E548" s="1"/>
      <c r="F548" s="62"/>
    </row>
    <row r="549" spans="1:6" x14ac:dyDescent="0.25">
      <c r="A549" s="8" t="s">
        <v>26113</v>
      </c>
      <c r="B549" s="1" t="s">
        <v>10173</v>
      </c>
      <c r="C549" s="1" t="s">
        <v>7</v>
      </c>
      <c r="D549" s="1"/>
      <c r="E549" s="1"/>
      <c r="F549" s="62"/>
    </row>
    <row r="550" spans="1:6" x14ac:dyDescent="0.25">
      <c r="A550" s="8" t="s">
        <v>26113</v>
      </c>
      <c r="B550" s="1" t="s">
        <v>10173</v>
      </c>
      <c r="C550" s="1" t="s">
        <v>16478</v>
      </c>
      <c r="D550" s="1"/>
      <c r="E550" s="1"/>
      <c r="F550" s="62"/>
    </row>
    <row r="551" spans="1:6" x14ac:dyDescent="0.25">
      <c r="A551" s="8" t="s">
        <v>26114</v>
      </c>
      <c r="B551" s="1" t="s">
        <v>10177</v>
      </c>
      <c r="C551" s="1" t="s">
        <v>7</v>
      </c>
      <c r="D551" s="1"/>
      <c r="E551" s="1"/>
      <c r="F551" s="62"/>
    </row>
    <row r="552" spans="1:6" x14ac:dyDescent="0.25">
      <c r="A552" s="8" t="s">
        <v>26114</v>
      </c>
      <c r="B552" s="1" t="s">
        <v>10177</v>
      </c>
      <c r="C552" s="1" t="s">
        <v>16478</v>
      </c>
      <c r="D552" s="1"/>
      <c r="E552" s="1"/>
      <c r="F552" s="62"/>
    </row>
    <row r="553" spans="1:6" x14ac:dyDescent="0.25">
      <c r="A553" s="8" t="s">
        <v>26115</v>
      </c>
      <c r="B553" s="1" t="s">
        <v>10370</v>
      </c>
      <c r="C553" s="1" t="s">
        <v>7</v>
      </c>
      <c r="D553" s="1"/>
      <c r="E553" s="1"/>
      <c r="F553" s="62"/>
    </row>
    <row r="554" spans="1:6" x14ac:dyDescent="0.25">
      <c r="A554" s="8" t="s">
        <v>26115</v>
      </c>
      <c r="B554" s="1" t="s">
        <v>10370</v>
      </c>
      <c r="C554" s="1" t="s">
        <v>16478</v>
      </c>
      <c r="D554" s="1"/>
      <c r="E554" s="1"/>
      <c r="F554" s="62"/>
    </row>
    <row r="555" spans="1:6" x14ac:dyDescent="0.25">
      <c r="A555" s="8" t="s">
        <v>26118</v>
      </c>
      <c r="B555" s="1" t="s">
        <v>10374</v>
      </c>
      <c r="C555" s="1" t="s">
        <v>7</v>
      </c>
      <c r="D555" s="1"/>
      <c r="E555" s="1"/>
      <c r="F555" s="62"/>
    </row>
    <row r="556" spans="1:6" ht="15.75" thickBot="1" x14ac:dyDescent="0.3">
      <c r="A556" s="10" t="s">
        <v>26118</v>
      </c>
      <c r="B556" s="11" t="s">
        <v>10374</v>
      </c>
      <c r="C556" s="11" t="s">
        <v>16478</v>
      </c>
      <c r="D556" s="11"/>
      <c r="E556" s="11"/>
      <c r="F556" s="63"/>
    </row>
  </sheetData>
  <autoFilter ref="A1:F1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5.425781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268</v>
      </c>
    </row>
    <row r="2" spans="1:8" x14ac:dyDescent="0.25">
      <c r="A2" s="5" t="s">
        <v>23317</v>
      </c>
      <c r="B2" s="6" t="s">
        <v>23318</v>
      </c>
      <c r="C2" s="6" t="s">
        <v>14</v>
      </c>
      <c r="D2" s="6"/>
      <c r="E2" s="6"/>
      <c r="F2" s="7"/>
    </row>
    <row r="3" spans="1:8" x14ac:dyDescent="0.25">
      <c r="A3" s="8" t="s">
        <v>23319</v>
      </c>
      <c r="B3" s="1" t="s">
        <v>23320</v>
      </c>
      <c r="C3" s="1" t="s">
        <v>14</v>
      </c>
      <c r="D3" s="1"/>
      <c r="E3" s="1"/>
      <c r="F3" s="9"/>
    </row>
    <row r="4" spans="1:8" x14ac:dyDescent="0.25">
      <c r="A4" s="8" t="s">
        <v>23321</v>
      </c>
      <c r="B4" s="1" t="s">
        <v>23322</v>
      </c>
      <c r="C4" s="1" t="s">
        <v>14</v>
      </c>
      <c r="D4" s="1"/>
      <c r="E4" s="1"/>
      <c r="F4" s="9"/>
    </row>
    <row r="5" spans="1:8" x14ac:dyDescent="0.25">
      <c r="A5" s="8" t="s">
        <v>23323</v>
      </c>
      <c r="B5" s="1" t="s">
        <v>23324</v>
      </c>
      <c r="C5" s="1" t="s">
        <v>14</v>
      </c>
      <c r="D5" s="1"/>
      <c r="E5" s="1"/>
      <c r="F5" s="9"/>
    </row>
    <row r="6" spans="1:8" x14ac:dyDescent="0.25">
      <c r="A6" s="8" t="s">
        <v>23325</v>
      </c>
      <c r="B6" s="1" t="s">
        <v>23326</v>
      </c>
      <c r="C6" s="1" t="s">
        <v>14</v>
      </c>
      <c r="D6" s="1"/>
      <c r="E6" s="1"/>
      <c r="F6" s="9"/>
    </row>
    <row r="7" spans="1:8" x14ac:dyDescent="0.25">
      <c r="A7" s="8" t="s">
        <v>23327</v>
      </c>
      <c r="B7" s="1" t="s">
        <v>23328</v>
      </c>
      <c r="C7" s="1" t="s">
        <v>14</v>
      </c>
      <c r="D7" s="1"/>
      <c r="E7" s="1"/>
      <c r="F7" s="9"/>
    </row>
    <row r="8" spans="1:8" x14ac:dyDescent="0.25">
      <c r="A8" s="8" t="s">
        <v>23329</v>
      </c>
      <c r="B8" s="1" t="s">
        <v>23330</v>
      </c>
      <c r="C8" s="1" t="s">
        <v>14</v>
      </c>
      <c r="D8" s="1"/>
      <c r="E8" s="1"/>
      <c r="F8" s="9"/>
    </row>
    <row r="9" spans="1:8" x14ac:dyDescent="0.25">
      <c r="A9" s="8" t="s">
        <v>23331</v>
      </c>
      <c r="B9" s="1" t="s">
        <v>23332</v>
      </c>
      <c r="C9" s="1" t="s">
        <v>14</v>
      </c>
      <c r="D9" s="1"/>
      <c r="E9" s="1"/>
      <c r="F9" s="9"/>
    </row>
    <row r="10" spans="1:8" x14ac:dyDescent="0.25">
      <c r="A10" s="8" t="s">
        <v>23333</v>
      </c>
      <c r="B10" s="1" t="s">
        <v>23334</v>
      </c>
      <c r="C10" s="1" t="s">
        <v>14</v>
      </c>
      <c r="D10" s="1"/>
      <c r="E10" s="1"/>
      <c r="F10" s="9"/>
    </row>
    <row r="11" spans="1:8" x14ac:dyDescent="0.25">
      <c r="A11" s="8" t="s">
        <v>23335</v>
      </c>
      <c r="B11" s="1" t="s">
        <v>23336</v>
      </c>
      <c r="C11" s="1" t="s">
        <v>1</v>
      </c>
      <c r="D11" s="1"/>
      <c r="E11" s="1"/>
      <c r="F11" s="9"/>
    </row>
    <row r="12" spans="1:8" x14ac:dyDescent="0.25">
      <c r="A12" s="8" t="s">
        <v>23337</v>
      </c>
      <c r="B12" s="1" t="s">
        <v>23338</v>
      </c>
      <c r="C12" s="1" t="s">
        <v>14</v>
      </c>
      <c r="D12" s="1"/>
      <c r="E12" s="1"/>
      <c r="F12" s="9"/>
    </row>
    <row r="13" spans="1:8" x14ac:dyDescent="0.25">
      <c r="A13" s="8" t="s">
        <v>23339</v>
      </c>
      <c r="B13" s="1" t="s">
        <v>23340</v>
      </c>
      <c r="C13" s="1" t="s">
        <v>14</v>
      </c>
      <c r="D13" s="1"/>
      <c r="E13" s="1"/>
      <c r="F13" s="9"/>
    </row>
    <row r="14" spans="1:8" x14ac:dyDescent="0.25">
      <c r="A14" s="8" t="s">
        <v>23341</v>
      </c>
      <c r="B14" s="1" t="s">
        <v>23342</v>
      </c>
      <c r="C14" s="1" t="s">
        <v>1</v>
      </c>
      <c r="D14" s="1"/>
      <c r="E14" s="1"/>
      <c r="F14" s="9"/>
    </row>
    <row r="15" spans="1:8" x14ac:dyDescent="0.25">
      <c r="A15" s="8" t="s">
        <v>23343</v>
      </c>
      <c r="B15" s="1" t="s">
        <v>23344</v>
      </c>
      <c r="C15" s="1" t="s">
        <v>14</v>
      </c>
      <c r="D15" s="1"/>
      <c r="E15" s="1"/>
      <c r="F15" s="9"/>
    </row>
    <row r="16" spans="1:8" x14ac:dyDescent="0.25">
      <c r="A16" s="8" t="s">
        <v>23345</v>
      </c>
      <c r="B16" s="1" t="s">
        <v>23346</v>
      </c>
      <c r="C16" s="1" t="s">
        <v>14</v>
      </c>
      <c r="D16" s="1"/>
      <c r="E16" s="1"/>
      <c r="F16" s="9"/>
    </row>
    <row r="17" spans="1:6" x14ac:dyDescent="0.25">
      <c r="A17" s="8" t="s">
        <v>23347</v>
      </c>
      <c r="B17" s="1" t="s">
        <v>14830</v>
      </c>
      <c r="C17" s="1" t="s">
        <v>14</v>
      </c>
      <c r="D17" s="1"/>
      <c r="E17" s="1"/>
      <c r="F17" s="9"/>
    </row>
    <row r="18" spans="1:6" x14ac:dyDescent="0.25">
      <c r="A18" s="8" t="s">
        <v>23348</v>
      </c>
      <c r="B18" s="1" t="s">
        <v>7358</v>
      </c>
      <c r="C18" s="1" t="s">
        <v>14</v>
      </c>
      <c r="D18" s="1"/>
      <c r="E18" s="1"/>
      <c r="F18" s="9"/>
    </row>
    <row r="19" spans="1:6" x14ac:dyDescent="0.25">
      <c r="A19" s="8" t="s">
        <v>23349</v>
      </c>
      <c r="B19" s="1" t="s">
        <v>7568</v>
      </c>
      <c r="C19" s="1" t="s">
        <v>14</v>
      </c>
      <c r="D19" s="1"/>
      <c r="E19" s="1"/>
      <c r="F19" s="9"/>
    </row>
    <row r="20" spans="1:6" x14ac:dyDescent="0.25">
      <c r="A20" s="8" t="s">
        <v>23350</v>
      </c>
      <c r="B20" s="1" t="s">
        <v>7761</v>
      </c>
      <c r="C20" s="1" t="s">
        <v>14</v>
      </c>
      <c r="D20" s="1"/>
      <c r="E20" s="1"/>
      <c r="F20" s="9"/>
    </row>
    <row r="21" spans="1:6" x14ac:dyDescent="0.25">
      <c r="A21" s="8" t="s">
        <v>23351</v>
      </c>
      <c r="B21" s="1" t="s">
        <v>7767</v>
      </c>
      <c r="C21" s="1" t="s">
        <v>14</v>
      </c>
      <c r="D21" s="1"/>
      <c r="E21" s="1"/>
      <c r="F21" s="9"/>
    </row>
    <row r="22" spans="1:6" x14ac:dyDescent="0.25">
      <c r="A22" s="8" t="s">
        <v>23352</v>
      </c>
      <c r="B22" s="1" t="s">
        <v>7973</v>
      </c>
      <c r="C22" s="1" t="s">
        <v>14</v>
      </c>
      <c r="D22" s="1"/>
      <c r="E22" s="1"/>
      <c r="F22" s="9"/>
    </row>
    <row r="23" spans="1:6" x14ac:dyDescent="0.25">
      <c r="A23" s="8" t="s">
        <v>23353</v>
      </c>
      <c r="B23" s="1" t="s">
        <v>7588</v>
      </c>
      <c r="C23" s="1" t="s">
        <v>14</v>
      </c>
      <c r="D23" s="1"/>
      <c r="E23" s="1"/>
      <c r="F23" s="9"/>
    </row>
    <row r="24" spans="1:6" x14ac:dyDescent="0.25">
      <c r="A24" s="8" t="s">
        <v>23354</v>
      </c>
      <c r="B24" s="1" t="s">
        <v>7773</v>
      </c>
      <c r="C24" s="1" t="s">
        <v>14</v>
      </c>
      <c r="D24" s="1"/>
      <c r="E24" s="1"/>
      <c r="F24" s="9"/>
    </row>
    <row r="25" spans="1:6" x14ac:dyDescent="0.25">
      <c r="A25" s="8" t="s">
        <v>23355</v>
      </c>
      <c r="B25" s="1" t="s">
        <v>7995</v>
      </c>
      <c r="C25" s="1" t="s">
        <v>14</v>
      </c>
      <c r="D25" s="1"/>
      <c r="E25" s="1"/>
      <c r="F25" s="9"/>
    </row>
    <row r="26" spans="1:6" x14ac:dyDescent="0.25">
      <c r="A26" s="8" t="s">
        <v>23356</v>
      </c>
      <c r="B26" s="1" t="s">
        <v>23357</v>
      </c>
      <c r="C26" s="1" t="s">
        <v>14</v>
      </c>
      <c r="D26" s="1"/>
      <c r="E26" s="1"/>
      <c r="F26" s="9"/>
    </row>
    <row r="27" spans="1:6" x14ac:dyDescent="0.25">
      <c r="A27" s="8" t="s">
        <v>23358</v>
      </c>
      <c r="B27" s="1" t="s">
        <v>23359</v>
      </c>
      <c r="C27" s="1" t="s">
        <v>1</v>
      </c>
      <c r="D27" s="1"/>
      <c r="E27" s="1"/>
      <c r="F27" s="9"/>
    </row>
    <row r="28" spans="1:6" x14ac:dyDescent="0.25">
      <c r="A28" s="8" t="s">
        <v>23360</v>
      </c>
      <c r="B28" s="1" t="s">
        <v>23361</v>
      </c>
      <c r="C28" s="1" t="s">
        <v>1</v>
      </c>
      <c r="D28" s="1"/>
      <c r="E28" s="1"/>
      <c r="F28" s="9"/>
    </row>
    <row r="29" spans="1:6" x14ac:dyDescent="0.25">
      <c r="A29" s="8" t="s">
        <v>23362</v>
      </c>
      <c r="B29" s="1" t="s">
        <v>16609</v>
      </c>
      <c r="C29" s="1" t="s">
        <v>1</v>
      </c>
      <c r="D29" s="1"/>
      <c r="E29" s="1"/>
      <c r="F29" s="9"/>
    </row>
    <row r="30" spans="1:6" x14ac:dyDescent="0.25">
      <c r="A30" s="8" t="s">
        <v>23363</v>
      </c>
      <c r="B30" s="1" t="s">
        <v>23364</v>
      </c>
      <c r="C30" s="1" t="s">
        <v>1</v>
      </c>
      <c r="D30" s="1"/>
      <c r="E30" s="1"/>
      <c r="F30" s="9"/>
    </row>
    <row r="31" spans="1:6" x14ac:dyDescent="0.25">
      <c r="A31" s="8" t="s">
        <v>23365</v>
      </c>
      <c r="B31" s="1" t="s">
        <v>23366</v>
      </c>
      <c r="C31" s="1" t="s">
        <v>1</v>
      </c>
      <c r="D31" s="1"/>
      <c r="E31" s="1"/>
      <c r="F31" s="9"/>
    </row>
    <row r="32" spans="1:6" x14ac:dyDescent="0.25">
      <c r="A32" s="8" t="s">
        <v>23367</v>
      </c>
      <c r="B32" s="1" t="s">
        <v>23368</v>
      </c>
      <c r="C32" s="1" t="s">
        <v>14</v>
      </c>
      <c r="D32" s="1"/>
      <c r="E32" s="1"/>
      <c r="F32" s="9"/>
    </row>
    <row r="33" spans="1:6" x14ac:dyDescent="0.25">
      <c r="A33" s="8" t="s">
        <v>23369</v>
      </c>
      <c r="B33" s="1" t="s">
        <v>23370</v>
      </c>
      <c r="C33" s="1" t="s">
        <v>1</v>
      </c>
      <c r="D33" s="1"/>
      <c r="E33" s="1"/>
      <c r="F33" s="9"/>
    </row>
    <row r="34" spans="1:6" x14ac:dyDescent="0.25">
      <c r="A34" s="8" t="s">
        <v>23371</v>
      </c>
      <c r="B34" s="1" t="s">
        <v>23372</v>
      </c>
      <c r="C34" s="1" t="s">
        <v>14</v>
      </c>
      <c r="D34" s="1"/>
      <c r="E34" s="1"/>
      <c r="F34" s="9"/>
    </row>
    <row r="35" spans="1:6" x14ac:dyDescent="0.25">
      <c r="A35" s="8" t="s">
        <v>23373</v>
      </c>
      <c r="B35" s="1" t="s">
        <v>23374</v>
      </c>
      <c r="C35" s="1" t="s">
        <v>14</v>
      </c>
      <c r="D35" s="1"/>
      <c r="E35" s="1"/>
      <c r="F35" s="9"/>
    </row>
    <row r="36" spans="1:6" x14ac:dyDescent="0.25">
      <c r="A36" s="8" t="s">
        <v>23375</v>
      </c>
      <c r="B36" s="1" t="s">
        <v>23376</v>
      </c>
      <c r="C36" s="1" t="s">
        <v>14</v>
      </c>
      <c r="D36" s="1"/>
      <c r="E36" s="1"/>
      <c r="F36" s="9"/>
    </row>
    <row r="37" spans="1:6" x14ac:dyDescent="0.25">
      <c r="A37" s="8" t="s">
        <v>23377</v>
      </c>
      <c r="B37" s="1" t="s">
        <v>23378</v>
      </c>
      <c r="C37" s="1" t="s">
        <v>14</v>
      </c>
      <c r="D37" s="1"/>
      <c r="E37" s="1"/>
      <c r="F37" s="9"/>
    </row>
    <row r="38" spans="1:6" x14ac:dyDescent="0.25">
      <c r="A38" s="8" t="s">
        <v>23379</v>
      </c>
      <c r="B38" s="1" t="s">
        <v>23380</v>
      </c>
      <c r="C38" s="1" t="s">
        <v>1</v>
      </c>
      <c r="D38" s="1"/>
      <c r="E38" s="1"/>
      <c r="F38" s="9"/>
    </row>
    <row r="39" spans="1:6" x14ac:dyDescent="0.25">
      <c r="A39" s="8" t="s">
        <v>23381</v>
      </c>
      <c r="B39" s="1" t="s">
        <v>23382</v>
      </c>
      <c r="C39" s="1" t="s">
        <v>1</v>
      </c>
      <c r="D39" s="1"/>
      <c r="E39" s="1"/>
      <c r="F39" s="9"/>
    </row>
    <row r="40" spans="1:6" x14ac:dyDescent="0.25">
      <c r="A40" s="8" t="s">
        <v>23383</v>
      </c>
      <c r="B40" s="1" t="s">
        <v>23384</v>
      </c>
      <c r="C40" s="1" t="s">
        <v>1</v>
      </c>
      <c r="D40" s="1"/>
      <c r="E40" s="1"/>
      <c r="F40" s="9"/>
    </row>
    <row r="41" spans="1:6" x14ac:dyDescent="0.25">
      <c r="A41" s="8" t="s">
        <v>23385</v>
      </c>
      <c r="B41" s="1" t="s">
        <v>23386</v>
      </c>
      <c r="C41" s="1" t="s">
        <v>1</v>
      </c>
      <c r="D41" s="1"/>
      <c r="E41" s="1"/>
      <c r="F41" s="9"/>
    </row>
    <row r="42" spans="1:6" x14ac:dyDescent="0.25">
      <c r="A42" s="8" t="s">
        <v>23387</v>
      </c>
      <c r="B42" s="1" t="s">
        <v>23388</v>
      </c>
      <c r="C42" s="1" t="s">
        <v>1</v>
      </c>
      <c r="D42" s="1"/>
      <c r="E42" s="1"/>
      <c r="F42" s="9"/>
    </row>
    <row r="43" spans="1:6" x14ac:dyDescent="0.25">
      <c r="A43" s="8" t="s">
        <v>23389</v>
      </c>
      <c r="B43" s="1" t="s">
        <v>23390</v>
      </c>
      <c r="C43" s="1" t="s">
        <v>1</v>
      </c>
      <c r="D43" s="1"/>
      <c r="E43" s="1"/>
      <c r="F43" s="9"/>
    </row>
    <row r="44" spans="1:6" x14ac:dyDescent="0.25">
      <c r="A44" s="8" t="s">
        <v>23391</v>
      </c>
      <c r="B44" s="1" t="s">
        <v>23392</v>
      </c>
      <c r="C44" s="1" t="s">
        <v>14</v>
      </c>
      <c r="D44" s="1"/>
      <c r="E44" s="1"/>
      <c r="F44" s="9"/>
    </row>
    <row r="45" spans="1:6" x14ac:dyDescent="0.25">
      <c r="A45" s="8" t="s">
        <v>23393</v>
      </c>
      <c r="B45" s="1" t="s">
        <v>23394</v>
      </c>
      <c r="C45" s="1" t="s">
        <v>1</v>
      </c>
      <c r="D45" s="1"/>
      <c r="E45" s="1"/>
      <c r="F45" s="9"/>
    </row>
    <row r="46" spans="1:6" x14ac:dyDescent="0.25">
      <c r="A46" s="8" t="s">
        <v>23395</v>
      </c>
      <c r="B46" s="1" t="s">
        <v>23396</v>
      </c>
      <c r="C46" s="1" t="s">
        <v>1</v>
      </c>
      <c r="D46" s="1"/>
      <c r="E46" s="1"/>
      <c r="F46" s="9"/>
    </row>
    <row r="47" spans="1:6" x14ac:dyDescent="0.25">
      <c r="A47" s="8" t="s">
        <v>23397</v>
      </c>
      <c r="B47" s="1" t="s">
        <v>23398</v>
      </c>
      <c r="C47" s="1" t="s">
        <v>1</v>
      </c>
      <c r="D47" s="1"/>
      <c r="E47" s="1"/>
      <c r="F47" s="9"/>
    </row>
    <row r="48" spans="1:6" x14ac:dyDescent="0.25">
      <c r="A48" s="8" t="s">
        <v>23399</v>
      </c>
      <c r="B48" s="1" t="s">
        <v>23400</v>
      </c>
      <c r="C48" s="1" t="s">
        <v>1</v>
      </c>
      <c r="D48" s="1"/>
      <c r="E48" s="1"/>
      <c r="F48" s="9"/>
    </row>
    <row r="49" spans="1:6" x14ac:dyDescent="0.25">
      <c r="A49" s="8" t="s">
        <v>23401</v>
      </c>
      <c r="B49" s="1" t="s">
        <v>23402</v>
      </c>
      <c r="C49" s="1" t="s">
        <v>14</v>
      </c>
      <c r="D49" s="1"/>
      <c r="E49" s="1"/>
      <c r="F49" s="9"/>
    </row>
    <row r="50" spans="1:6" x14ac:dyDescent="0.25">
      <c r="A50" s="8" t="s">
        <v>23403</v>
      </c>
      <c r="B50" s="1" t="s">
        <v>23404</v>
      </c>
      <c r="C50" s="1" t="s">
        <v>14</v>
      </c>
      <c r="D50" s="1"/>
      <c r="E50" s="1"/>
      <c r="F50" s="9"/>
    </row>
    <row r="51" spans="1:6" x14ac:dyDescent="0.25">
      <c r="A51" s="8" t="s">
        <v>23405</v>
      </c>
      <c r="B51" s="1" t="s">
        <v>23406</v>
      </c>
      <c r="C51" s="1" t="s">
        <v>1</v>
      </c>
      <c r="D51" s="1"/>
      <c r="E51" s="1"/>
      <c r="F51" s="9"/>
    </row>
    <row r="52" spans="1:6" x14ac:dyDescent="0.25">
      <c r="A52" s="8" t="s">
        <v>23407</v>
      </c>
      <c r="B52" s="1" t="s">
        <v>7634</v>
      </c>
      <c r="C52" s="1" t="s">
        <v>14</v>
      </c>
      <c r="D52" s="1"/>
      <c r="E52" s="1"/>
      <c r="F52" s="9"/>
    </row>
    <row r="53" spans="1:6" x14ac:dyDescent="0.25">
      <c r="A53" s="8" t="s">
        <v>23408</v>
      </c>
      <c r="B53" s="1" t="s">
        <v>23409</v>
      </c>
      <c r="C53" s="1" t="s">
        <v>14</v>
      </c>
      <c r="D53" s="1"/>
      <c r="E53" s="1"/>
      <c r="F53" s="9"/>
    </row>
    <row r="54" spans="1:6" x14ac:dyDescent="0.25">
      <c r="A54" s="8" t="s">
        <v>23410</v>
      </c>
      <c r="B54" s="1" t="s">
        <v>23411</v>
      </c>
      <c r="C54" s="1" t="s">
        <v>14</v>
      </c>
      <c r="D54" s="1"/>
      <c r="E54" s="1"/>
      <c r="F54" s="9"/>
    </row>
    <row r="55" spans="1:6" x14ac:dyDescent="0.25">
      <c r="A55" s="8" t="s">
        <v>23412</v>
      </c>
      <c r="B55" s="1" t="s">
        <v>23413</v>
      </c>
      <c r="C55" s="1" t="s">
        <v>14</v>
      </c>
      <c r="D55" s="1"/>
      <c r="E55" s="1"/>
      <c r="F55" s="9"/>
    </row>
    <row r="56" spans="1:6" x14ac:dyDescent="0.25">
      <c r="A56" s="8" t="s">
        <v>23414</v>
      </c>
      <c r="B56" s="1" t="s">
        <v>23415</v>
      </c>
      <c r="C56" s="1" t="s">
        <v>14</v>
      </c>
      <c r="D56" s="1"/>
      <c r="E56" s="1"/>
      <c r="F56" s="9"/>
    </row>
    <row r="57" spans="1:6" x14ac:dyDescent="0.25">
      <c r="A57" s="8" t="s">
        <v>23416</v>
      </c>
      <c r="B57" s="1" t="s">
        <v>23417</v>
      </c>
      <c r="C57" s="1" t="s">
        <v>14</v>
      </c>
      <c r="D57" s="1"/>
      <c r="E57" s="1"/>
      <c r="F57" s="9"/>
    </row>
    <row r="58" spans="1:6" x14ac:dyDescent="0.25">
      <c r="A58" s="8" t="s">
        <v>23418</v>
      </c>
      <c r="B58" s="1" t="s">
        <v>23419</v>
      </c>
      <c r="C58" s="1" t="s">
        <v>14</v>
      </c>
      <c r="D58" s="1"/>
      <c r="E58" s="1"/>
      <c r="F58" s="9"/>
    </row>
    <row r="59" spans="1:6" x14ac:dyDescent="0.25">
      <c r="A59" s="8" t="s">
        <v>23420</v>
      </c>
      <c r="B59" s="1" t="s">
        <v>23421</v>
      </c>
      <c r="C59" s="1" t="s">
        <v>1</v>
      </c>
      <c r="D59" s="1"/>
      <c r="E59" s="1"/>
      <c r="F59" s="9"/>
    </row>
    <row r="60" spans="1:6" x14ac:dyDescent="0.25">
      <c r="A60" s="8" t="s">
        <v>23422</v>
      </c>
      <c r="B60" s="1" t="s">
        <v>23423</v>
      </c>
      <c r="C60" s="1" t="s">
        <v>14</v>
      </c>
      <c r="D60" s="1"/>
      <c r="E60" s="1"/>
      <c r="F60" s="9"/>
    </row>
    <row r="61" spans="1:6" ht="15.75" thickBot="1" x14ac:dyDescent="0.3">
      <c r="A61" s="10" t="s">
        <v>23424</v>
      </c>
      <c r="B61" s="11" t="s">
        <v>15248</v>
      </c>
      <c r="C61" s="11" t="s">
        <v>14</v>
      </c>
      <c r="D61" s="11"/>
      <c r="E61" s="11"/>
      <c r="F61" s="12"/>
    </row>
    <row r="62" spans="1:6" x14ac:dyDescent="0.25">
      <c r="A62" s="13" t="s">
        <v>23425</v>
      </c>
      <c r="B62" s="2" t="s">
        <v>23426</v>
      </c>
      <c r="C62" s="2" t="s">
        <v>1</v>
      </c>
      <c r="D62" s="2"/>
      <c r="E62" s="2"/>
      <c r="F62" s="14"/>
    </row>
    <row r="63" spans="1:6" x14ac:dyDescent="0.25">
      <c r="A63" s="8" t="s">
        <v>23427</v>
      </c>
      <c r="B63" s="1" t="s">
        <v>23428</v>
      </c>
      <c r="C63" s="1" t="s">
        <v>1</v>
      </c>
      <c r="D63" s="1"/>
      <c r="E63" s="1"/>
      <c r="F63" s="9"/>
    </row>
    <row r="64" spans="1:6" x14ac:dyDescent="0.25">
      <c r="A64" s="8" t="s">
        <v>23429</v>
      </c>
      <c r="B64" s="1" t="s">
        <v>23430</v>
      </c>
      <c r="C64" s="1" t="s">
        <v>1</v>
      </c>
      <c r="D64" s="1"/>
      <c r="E64" s="1"/>
      <c r="F64" s="9"/>
    </row>
    <row r="65" spans="1:6" x14ac:dyDescent="0.25">
      <c r="A65" s="8" t="s">
        <v>23431</v>
      </c>
      <c r="B65" s="1" t="s">
        <v>23432</v>
      </c>
      <c r="C65" s="1" t="s">
        <v>1</v>
      </c>
      <c r="D65" s="1"/>
      <c r="E65" s="1"/>
      <c r="F65" s="9"/>
    </row>
    <row r="66" spans="1:6" x14ac:dyDescent="0.25">
      <c r="A66" s="8" t="s">
        <v>23433</v>
      </c>
      <c r="B66" s="1" t="s">
        <v>23434</v>
      </c>
      <c r="C66" s="1" t="s">
        <v>1</v>
      </c>
      <c r="D66" s="1"/>
      <c r="E66" s="1"/>
      <c r="F66" s="9"/>
    </row>
    <row r="67" spans="1:6" x14ac:dyDescent="0.25">
      <c r="A67" s="8" t="s">
        <v>23435</v>
      </c>
      <c r="B67" s="1" t="s">
        <v>23436</v>
      </c>
      <c r="C67" s="1" t="s">
        <v>1</v>
      </c>
      <c r="D67" s="1"/>
      <c r="E67" s="1"/>
      <c r="F67" s="9"/>
    </row>
    <row r="68" spans="1:6" x14ac:dyDescent="0.25">
      <c r="A68" s="8" t="s">
        <v>23437</v>
      </c>
      <c r="B68" s="1" t="s">
        <v>23438</v>
      </c>
      <c r="C68" s="1" t="s">
        <v>1</v>
      </c>
      <c r="D68" s="1"/>
      <c r="E68" s="1"/>
      <c r="F68" s="9"/>
    </row>
    <row r="69" spans="1:6" x14ac:dyDescent="0.25">
      <c r="A69" s="8" t="s">
        <v>23439</v>
      </c>
      <c r="B69" s="1" t="s">
        <v>23440</v>
      </c>
      <c r="C69" s="1" t="s">
        <v>14</v>
      </c>
      <c r="D69" s="1"/>
      <c r="E69" s="1"/>
      <c r="F69" s="9"/>
    </row>
    <row r="70" spans="1:6" x14ac:dyDescent="0.25">
      <c r="A70" s="8" t="s">
        <v>23441</v>
      </c>
      <c r="B70" s="1" t="s">
        <v>6128</v>
      </c>
      <c r="C70" s="1" t="s">
        <v>14</v>
      </c>
      <c r="D70" s="1"/>
      <c r="E70" s="1"/>
      <c r="F70" s="9"/>
    </row>
    <row r="71" spans="1:6" x14ac:dyDescent="0.25">
      <c r="A71" s="8" t="s">
        <v>23442</v>
      </c>
      <c r="B71" s="1" t="s">
        <v>23443</v>
      </c>
      <c r="C71" s="1" t="s">
        <v>1</v>
      </c>
      <c r="D71" s="1"/>
      <c r="E71" s="1"/>
      <c r="F71" s="9"/>
    </row>
    <row r="72" spans="1:6" x14ac:dyDescent="0.25">
      <c r="A72" s="8" t="s">
        <v>23444</v>
      </c>
      <c r="B72" s="1" t="s">
        <v>23445</v>
      </c>
      <c r="C72" s="1" t="s">
        <v>14</v>
      </c>
      <c r="D72" s="1"/>
      <c r="E72" s="1"/>
      <c r="F72" s="9"/>
    </row>
    <row r="73" spans="1:6" x14ac:dyDescent="0.25">
      <c r="A73" s="8" t="s">
        <v>23446</v>
      </c>
      <c r="B73" s="1" t="s">
        <v>23447</v>
      </c>
      <c r="C73" s="1" t="s">
        <v>14</v>
      </c>
      <c r="D73" s="1"/>
      <c r="E73" s="1"/>
      <c r="F73" s="9"/>
    </row>
    <row r="74" spans="1:6" x14ac:dyDescent="0.25">
      <c r="A74" s="8" t="s">
        <v>23448</v>
      </c>
      <c r="B74" s="1" t="s">
        <v>23449</v>
      </c>
      <c r="C74" s="1" t="s">
        <v>1</v>
      </c>
      <c r="D74" s="1"/>
      <c r="E74" s="1"/>
      <c r="F74" s="9"/>
    </row>
    <row r="75" spans="1:6" x14ac:dyDescent="0.25">
      <c r="A75" s="8" t="s">
        <v>23450</v>
      </c>
      <c r="B75" s="1" t="s">
        <v>23451</v>
      </c>
      <c r="C75" s="1" t="s">
        <v>14</v>
      </c>
      <c r="D75" s="1"/>
      <c r="E75" s="1"/>
      <c r="F75" s="9"/>
    </row>
    <row r="76" spans="1:6" x14ac:dyDescent="0.25">
      <c r="A76" s="8" t="s">
        <v>23452</v>
      </c>
      <c r="B76" s="1" t="s">
        <v>23453</v>
      </c>
      <c r="C76" s="1" t="s">
        <v>14</v>
      </c>
      <c r="D76" s="1"/>
      <c r="E76" s="1"/>
      <c r="F76" s="9"/>
    </row>
    <row r="77" spans="1:6" x14ac:dyDescent="0.25">
      <c r="A77" s="8" t="s">
        <v>23454</v>
      </c>
      <c r="B77" s="1" t="s">
        <v>23455</v>
      </c>
      <c r="C77" s="1" t="s">
        <v>14</v>
      </c>
      <c r="D77" s="1"/>
      <c r="E77" s="1"/>
      <c r="F77" s="9"/>
    </row>
    <row r="78" spans="1:6" x14ac:dyDescent="0.25">
      <c r="A78" s="8" t="s">
        <v>23456</v>
      </c>
      <c r="B78" s="1" t="s">
        <v>23457</v>
      </c>
      <c r="C78" s="1" t="s">
        <v>14</v>
      </c>
      <c r="D78" s="1"/>
      <c r="E78" s="1"/>
      <c r="F78" s="9"/>
    </row>
    <row r="79" spans="1:6" x14ac:dyDescent="0.25">
      <c r="A79" s="8" t="s">
        <v>23458</v>
      </c>
      <c r="B79" s="1" t="s">
        <v>23459</v>
      </c>
      <c r="C79" s="1" t="s">
        <v>14</v>
      </c>
      <c r="D79" s="1"/>
      <c r="E79" s="1"/>
      <c r="F79" s="9"/>
    </row>
    <row r="80" spans="1:6" x14ac:dyDescent="0.25">
      <c r="A80" s="8" t="s">
        <v>23460</v>
      </c>
      <c r="B80" s="1" t="s">
        <v>23461</v>
      </c>
      <c r="C80" s="1" t="s">
        <v>14</v>
      </c>
      <c r="D80" s="1"/>
      <c r="E80" s="1"/>
      <c r="F80" s="9"/>
    </row>
    <row r="81" spans="1:6" x14ac:dyDescent="0.25">
      <c r="A81" s="8" t="s">
        <v>23462</v>
      </c>
      <c r="B81" s="1" t="s">
        <v>16664</v>
      </c>
      <c r="C81" s="1" t="s">
        <v>14</v>
      </c>
      <c r="D81" s="1"/>
      <c r="E81" s="1"/>
      <c r="F81" s="9"/>
    </row>
    <row r="82" spans="1:6" x14ac:dyDescent="0.25">
      <c r="A82" s="8" t="s">
        <v>23463</v>
      </c>
      <c r="B82" s="1" t="s">
        <v>23464</v>
      </c>
      <c r="C82" s="1" t="s">
        <v>1</v>
      </c>
      <c r="D82" s="1"/>
      <c r="E82" s="1"/>
      <c r="F82" s="9"/>
    </row>
    <row r="83" spans="1:6" x14ac:dyDescent="0.25">
      <c r="A83" s="8" t="s">
        <v>23465</v>
      </c>
      <c r="B83" s="1" t="s">
        <v>23466</v>
      </c>
      <c r="C83" s="1" t="s">
        <v>14</v>
      </c>
      <c r="D83" s="1"/>
      <c r="E83" s="1"/>
      <c r="F83" s="9"/>
    </row>
    <row r="84" spans="1:6" x14ac:dyDescent="0.25">
      <c r="A84" s="8" t="s">
        <v>23467</v>
      </c>
      <c r="B84" s="1" t="s">
        <v>16420</v>
      </c>
      <c r="C84" s="1" t="s">
        <v>1</v>
      </c>
      <c r="D84" s="1"/>
      <c r="E84" s="1"/>
      <c r="F84" s="9"/>
    </row>
    <row r="85" spans="1:6" x14ac:dyDescent="0.25">
      <c r="A85" s="8" t="s">
        <v>23468</v>
      </c>
      <c r="B85" s="1" t="s">
        <v>23469</v>
      </c>
      <c r="C85" s="1" t="s">
        <v>1</v>
      </c>
      <c r="D85" s="1"/>
      <c r="E85" s="1"/>
      <c r="F85" s="9"/>
    </row>
    <row r="86" spans="1:6" x14ac:dyDescent="0.25">
      <c r="A86" s="8" t="s">
        <v>23470</v>
      </c>
      <c r="B86" s="1" t="s">
        <v>23471</v>
      </c>
      <c r="C86" s="1" t="s">
        <v>1</v>
      </c>
      <c r="D86" s="1"/>
      <c r="E86" s="1"/>
      <c r="F86" s="9"/>
    </row>
    <row r="87" spans="1:6" x14ac:dyDescent="0.25">
      <c r="A87" s="8" t="s">
        <v>23472</v>
      </c>
      <c r="B87" s="1" t="s">
        <v>23473</v>
      </c>
      <c r="C87" s="1" t="s">
        <v>1</v>
      </c>
      <c r="D87" s="1"/>
      <c r="E87" s="1"/>
      <c r="F87" s="9"/>
    </row>
    <row r="88" spans="1:6" x14ac:dyDescent="0.25">
      <c r="A88" s="8" t="s">
        <v>23474</v>
      </c>
      <c r="B88" s="1" t="s">
        <v>23475</v>
      </c>
      <c r="C88" s="1" t="s">
        <v>14</v>
      </c>
      <c r="D88" s="1"/>
      <c r="E88" s="1"/>
      <c r="F88" s="9"/>
    </row>
    <row r="89" spans="1:6" x14ac:dyDescent="0.25">
      <c r="A89" s="8" t="s">
        <v>23476</v>
      </c>
      <c r="B89" s="1" t="s">
        <v>23477</v>
      </c>
      <c r="C89" s="1" t="s">
        <v>14</v>
      </c>
      <c r="D89" s="1"/>
      <c r="E89" s="1"/>
      <c r="F89" s="9"/>
    </row>
    <row r="90" spans="1:6" x14ac:dyDescent="0.25">
      <c r="A90" s="8" t="s">
        <v>23478</v>
      </c>
      <c r="B90" s="1" t="s">
        <v>23479</v>
      </c>
      <c r="C90" s="1" t="s">
        <v>14</v>
      </c>
      <c r="D90" s="1"/>
      <c r="E90" s="1"/>
      <c r="F90" s="9"/>
    </row>
    <row r="91" spans="1:6" x14ac:dyDescent="0.25">
      <c r="A91" s="8" t="s">
        <v>23480</v>
      </c>
      <c r="B91" s="1" t="s">
        <v>23481</v>
      </c>
      <c r="C91" s="1" t="s">
        <v>1</v>
      </c>
      <c r="D91" s="1"/>
      <c r="E91" s="1"/>
      <c r="F91" s="9"/>
    </row>
    <row r="92" spans="1:6" x14ac:dyDescent="0.25">
      <c r="A92" s="8" t="s">
        <v>23482</v>
      </c>
      <c r="B92" s="1" t="s">
        <v>23483</v>
      </c>
      <c r="C92" s="1" t="s">
        <v>14</v>
      </c>
      <c r="D92" s="1"/>
      <c r="E92" s="1"/>
      <c r="F92" s="9"/>
    </row>
    <row r="93" spans="1:6" x14ac:dyDescent="0.25">
      <c r="A93" s="8" t="s">
        <v>23484</v>
      </c>
      <c r="B93" s="1" t="s">
        <v>23485</v>
      </c>
      <c r="C93" s="1" t="s">
        <v>14</v>
      </c>
      <c r="D93" s="1"/>
      <c r="E93" s="1"/>
      <c r="F93" s="9"/>
    </row>
    <row r="94" spans="1:6" x14ac:dyDescent="0.25">
      <c r="A94" s="8" t="s">
        <v>23486</v>
      </c>
      <c r="B94" s="1" t="s">
        <v>23487</v>
      </c>
      <c r="C94" s="1" t="s">
        <v>14</v>
      </c>
      <c r="D94" s="1"/>
      <c r="E94" s="1"/>
      <c r="F94" s="9"/>
    </row>
    <row r="95" spans="1:6" x14ac:dyDescent="0.25">
      <c r="A95" s="8" t="s">
        <v>23488</v>
      </c>
      <c r="B95" s="1" t="s">
        <v>23489</v>
      </c>
      <c r="C95" s="1" t="s">
        <v>1</v>
      </c>
      <c r="D95" s="1"/>
      <c r="E95" s="1"/>
      <c r="F95" s="9"/>
    </row>
    <row r="96" spans="1:6" x14ac:dyDescent="0.25">
      <c r="A96" s="8" t="s">
        <v>23490</v>
      </c>
      <c r="B96" s="1" t="s">
        <v>23491</v>
      </c>
      <c r="C96" s="1" t="s">
        <v>14</v>
      </c>
      <c r="D96" s="1"/>
      <c r="E96" s="1"/>
      <c r="F96" s="9"/>
    </row>
    <row r="97" spans="1:6" x14ac:dyDescent="0.25">
      <c r="A97" s="8" t="s">
        <v>23492</v>
      </c>
      <c r="B97" s="1" t="s">
        <v>23493</v>
      </c>
      <c r="C97" s="1" t="s">
        <v>14</v>
      </c>
      <c r="D97" s="1"/>
      <c r="E97" s="1"/>
      <c r="F97" s="9"/>
    </row>
    <row r="98" spans="1:6" x14ac:dyDescent="0.25">
      <c r="A98" s="8" t="s">
        <v>23494</v>
      </c>
      <c r="B98" s="1" t="s">
        <v>23495</v>
      </c>
      <c r="C98" s="1" t="s">
        <v>1</v>
      </c>
      <c r="D98" s="1"/>
      <c r="E98" s="1"/>
      <c r="F98" s="9"/>
    </row>
    <row r="99" spans="1:6" x14ac:dyDescent="0.25">
      <c r="A99" s="8" t="s">
        <v>23496</v>
      </c>
      <c r="B99" s="1" t="s">
        <v>23497</v>
      </c>
      <c r="C99" s="1" t="s">
        <v>14</v>
      </c>
      <c r="D99" s="1"/>
      <c r="E99" s="1"/>
      <c r="F99" s="9"/>
    </row>
    <row r="100" spans="1:6" x14ac:dyDescent="0.25">
      <c r="A100" s="8" t="s">
        <v>23498</v>
      </c>
      <c r="B100" s="1" t="s">
        <v>23499</v>
      </c>
      <c r="C100" s="1" t="s">
        <v>14</v>
      </c>
      <c r="D100" s="1"/>
      <c r="E100" s="1"/>
      <c r="F100" s="9"/>
    </row>
    <row r="101" spans="1:6" x14ac:dyDescent="0.25">
      <c r="A101" s="8" t="s">
        <v>23500</v>
      </c>
      <c r="B101" s="1" t="s">
        <v>23501</v>
      </c>
      <c r="C101" s="1" t="s">
        <v>14</v>
      </c>
      <c r="D101" s="1"/>
      <c r="E101" s="1"/>
      <c r="F101" s="9"/>
    </row>
    <row r="102" spans="1:6" x14ac:dyDescent="0.25">
      <c r="A102" s="8" t="s">
        <v>23502</v>
      </c>
      <c r="B102" s="1" t="s">
        <v>23503</v>
      </c>
      <c r="C102" s="1" t="s">
        <v>14</v>
      </c>
      <c r="D102" s="1"/>
      <c r="E102" s="1"/>
      <c r="F102" s="9"/>
    </row>
    <row r="103" spans="1:6" x14ac:dyDescent="0.25">
      <c r="A103" s="8" t="s">
        <v>23504</v>
      </c>
      <c r="B103" s="1" t="s">
        <v>23505</v>
      </c>
      <c r="C103" s="1" t="s">
        <v>1</v>
      </c>
      <c r="D103" s="1"/>
      <c r="E103" s="1"/>
      <c r="F103" s="9"/>
    </row>
    <row r="104" spans="1:6" x14ac:dyDescent="0.25">
      <c r="A104" s="8" t="s">
        <v>23506</v>
      </c>
      <c r="B104" s="1" t="s">
        <v>23507</v>
      </c>
      <c r="C104" s="1" t="s">
        <v>14</v>
      </c>
      <c r="D104" s="1"/>
      <c r="E104" s="1"/>
      <c r="F104" s="9"/>
    </row>
    <row r="105" spans="1:6" x14ac:dyDescent="0.25">
      <c r="A105" s="8" t="s">
        <v>23508</v>
      </c>
      <c r="B105" s="1" t="s">
        <v>23509</v>
      </c>
      <c r="C105" s="1" t="s">
        <v>1</v>
      </c>
      <c r="D105" s="1"/>
      <c r="E105" s="1"/>
      <c r="F105" s="9"/>
    </row>
    <row r="106" spans="1:6" x14ac:dyDescent="0.25">
      <c r="A106" s="8" t="s">
        <v>23510</v>
      </c>
      <c r="B106" s="1" t="s">
        <v>23511</v>
      </c>
      <c r="C106" s="1" t="s">
        <v>14</v>
      </c>
      <c r="D106" s="1"/>
      <c r="E106" s="1"/>
      <c r="F106" s="9"/>
    </row>
    <row r="107" spans="1:6" x14ac:dyDescent="0.25">
      <c r="A107" s="8" t="s">
        <v>23512</v>
      </c>
      <c r="B107" s="1" t="s">
        <v>23513</v>
      </c>
      <c r="C107" s="1" t="s">
        <v>1</v>
      </c>
      <c r="D107" s="1"/>
      <c r="E107" s="1"/>
      <c r="F107" s="9"/>
    </row>
    <row r="108" spans="1:6" x14ac:dyDescent="0.25">
      <c r="A108" s="8" t="s">
        <v>23514</v>
      </c>
      <c r="B108" s="1" t="s">
        <v>23515</v>
      </c>
      <c r="C108" s="1" t="s">
        <v>1</v>
      </c>
      <c r="D108" s="1"/>
      <c r="E108" s="1"/>
      <c r="F108" s="9"/>
    </row>
    <row r="109" spans="1:6" x14ac:dyDescent="0.25">
      <c r="A109" s="8" t="s">
        <v>23516</v>
      </c>
      <c r="B109" s="1" t="s">
        <v>23517</v>
      </c>
      <c r="C109" s="1" t="s">
        <v>14</v>
      </c>
      <c r="D109" s="1"/>
      <c r="E109" s="1"/>
      <c r="F109" s="9"/>
    </row>
    <row r="110" spans="1:6" x14ac:dyDescent="0.25">
      <c r="A110" s="8" t="s">
        <v>23518</v>
      </c>
      <c r="B110" s="1" t="s">
        <v>23519</v>
      </c>
      <c r="C110" s="1" t="s">
        <v>14</v>
      </c>
      <c r="D110" s="1"/>
      <c r="E110" s="1"/>
      <c r="F110" s="9"/>
    </row>
    <row r="111" spans="1:6" x14ac:dyDescent="0.25">
      <c r="A111" s="8" t="s">
        <v>23520</v>
      </c>
      <c r="B111" s="1" t="s">
        <v>23521</v>
      </c>
      <c r="C111" s="1" t="s">
        <v>14</v>
      </c>
      <c r="D111" s="1"/>
      <c r="E111" s="1"/>
      <c r="F111" s="9"/>
    </row>
    <row r="112" spans="1:6" ht="15.75" thickBot="1" x14ac:dyDescent="0.3">
      <c r="A112" s="10" t="s">
        <v>23522</v>
      </c>
      <c r="B112" s="11" t="s">
        <v>23523</v>
      </c>
      <c r="C112" s="11" t="s">
        <v>14</v>
      </c>
      <c r="D112" s="11"/>
      <c r="E112" s="11"/>
      <c r="F112" s="12"/>
    </row>
    <row r="113" spans="1:6" x14ac:dyDescent="0.25">
      <c r="A113" s="8" t="s">
        <v>23524</v>
      </c>
      <c r="B113" s="1" t="s">
        <v>23525</v>
      </c>
      <c r="C113" s="1" t="s">
        <v>1</v>
      </c>
      <c r="D113" s="1"/>
      <c r="E113" s="1"/>
      <c r="F113" s="9"/>
    </row>
    <row r="114" spans="1:6" x14ac:dyDescent="0.25">
      <c r="A114" s="8" t="s">
        <v>23526</v>
      </c>
      <c r="B114" s="1" t="s">
        <v>23527</v>
      </c>
      <c r="C114" s="1" t="s">
        <v>1</v>
      </c>
      <c r="D114" s="1"/>
      <c r="E114" s="1"/>
      <c r="F114" s="9"/>
    </row>
    <row r="115" spans="1:6" x14ac:dyDescent="0.25">
      <c r="A115" s="8" t="s">
        <v>23528</v>
      </c>
      <c r="B115" s="1" t="s">
        <v>23529</v>
      </c>
      <c r="C115" s="1" t="s">
        <v>1</v>
      </c>
      <c r="D115" s="1"/>
      <c r="E115" s="1"/>
      <c r="F115" s="9"/>
    </row>
    <row r="116" spans="1:6" x14ac:dyDescent="0.25">
      <c r="A116" s="8" t="s">
        <v>23530</v>
      </c>
      <c r="B116" s="1" t="s">
        <v>23531</v>
      </c>
      <c r="C116" s="1" t="s">
        <v>1</v>
      </c>
      <c r="D116" s="1"/>
      <c r="E116" s="1"/>
      <c r="F116" s="9"/>
    </row>
    <row r="117" spans="1:6" x14ac:dyDescent="0.25">
      <c r="A117" s="8" t="s">
        <v>23532</v>
      </c>
      <c r="B117" s="1" t="s">
        <v>23533</v>
      </c>
      <c r="C117" s="1" t="s">
        <v>1</v>
      </c>
      <c r="D117" s="1"/>
      <c r="E117" s="1"/>
      <c r="F117" s="9"/>
    </row>
    <row r="118" spans="1:6" x14ac:dyDescent="0.25">
      <c r="A118" s="8" t="s">
        <v>23534</v>
      </c>
      <c r="B118" s="1" t="s">
        <v>23535</v>
      </c>
      <c r="C118" s="1" t="s">
        <v>14</v>
      </c>
      <c r="D118" s="1"/>
      <c r="E118" s="1"/>
      <c r="F118" s="9"/>
    </row>
    <row r="119" spans="1:6" x14ac:dyDescent="0.25">
      <c r="A119" s="8" t="s">
        <v>23536</v>
      </c>
      <c r="B119" s="1" t="s">
        <v>23537</v>
      </c>
      <c r="C119" s="1" t="s">
        <v>14</v>
      </c>
      <c r="D119" s="1"/>
      <c r="E119" s="1"/>
      <c r="F119" s="9"/>
    </row>
    <row r="120" spans="1:6" x14ac:dyDescent="0.25">
      <c r="A120" s="8" t="s">
        <v>23538</v>
      </c>
      <c r="B120" s="1" t="s">
        <v>23539</v>
      </c>
      <c r="C120" s="1" t="s">
        <v>14</v>
      </c>
      <c r="D120" s="1"/>
      <c r="E120" s="1"/>
      <c r="F120" s="9"/>
    </row>
    <row r="121" spans="1:6" x14ac:dyDescent="0.25">
      <c r="A121" s="8" t="s">
        <v>23540</v>
      </c>
      <c r="B121" s="1" t="s">
        <v>23541</v>
      </c>
      <c r="C121" s="1" t="s">
        <v>14</v>
      </c>
      <c r="D121" s="1"/>
      <c r="E121" s="1"/>
      <c r="F121" s="9"/>
    </row>
    <row r="122" spans="1:6" x14ac:dyDescent="0.25">
      <c r="A122" s="8" t="s">
        <v>23542</v>
      </c>
      <c r="B122" s="1" t="s">
        <v>23543</v>
      </c>
      <c r="C122" s="1" t="s">
        <v>14</v>
      </c>
      <c r="D122" s="1"/>
      <c r="E122" s="1"/>
      <c r="F122" s="9"/>
    </row>
    <row r="123" spans="1:6" x14ac:dyDescent="0.25">
      <c r="A123" s="8" t="s">
        <v>23544</v>
      </c>
      <c r="B123" s="1" t="s">
        <v>23545</v>
      </c>
      <c r="C123" s="1" t="s">
        <v>14</v>
      </c>
      <c r="D123" s="1"/>
      <c r="E123" s="1"/>
      <c r="F123" s="9"/>
    </row>
    <row r="124" spans="1:6" x14ac:dyDescent="0.25">
      <c r="A124" s="8" t="s">
        <v>23546</v>
      </c>
      <c r="B124" s="1" t="s">
        <v>23547</v>
      </c>
      <c r="C124" s="1" t="s">
        <v>14</v>
      </c>
      <c r="D124" s="1"/>
      <c r="E124" s="1"/>
      <c r="F124" s="9"/>
    </row>
    <row r="125" spans="1:6" x14ac:dyDescent="0.25">
      <c r="A125" s="8" t="s">
        <v>23548</v>
      </c>
      <c r="B125" s="1" t="s">
        <v>23549</v>
      </c>
      <c r="C125" s="1" t="s">
        <v>1</v>
      </c>
      <c r="D125" s="1"/>
      <c r="E125" s="1"/>
      <c r="F125" s="9"/>
    </row>
    <row r="126" spans="1:6" x14ac:dyDescent="0.25">
      <c r="A126" s="8" t="s">
        <v>23550</v>
      </c>
      <c r="B126" s="1" t="s">
        <v>23551</v>
      </c>
      <c r="C126" s="1" t="s">
        <v>1</v>
      </c>
      <c r="D126" s="1"/>
      <c r="E126" s="1"/>
      <c r="F126" s="9"/>
    </row>
    <row r="127" spans="1:6" x14ac:dyDescent="0.25">
      <c r="A127" s="8" t="s">
        <v>23552</v>
      </c>
      <c r="B127" s="1" t="s">
        <v>23553</v>
      </c>
      <c r="C127" s="1" t="s">
        <v>1</v>
      </c>
      <c r="D127" s="1"/>
      <c r="E127" s="1"/>
      <c r="F127" s="9"/>
    </row>
    <row r="128" spans="1:6" x14ac:dyDescent="0.25">
      <c r="A128" s="8" t="s">
        <v>23554</v>
      </c>
      <c r="B128" s="1" t="s">
        <v>23555</v>
      </c>
      <c r="C128" s="1" t="s">
        <v>1</v>
      </c>
      <c r="D128" s="1"/>
      <c r="E128" s="1"/>
      <c r="F128" s="9"/>
    </row>
    <row r="129" spans="1:6" x14ac:dyDescent="0.25">
      <c r="A129" s="8" t="s">
        <v>23556</v>
      </c>
      <c r="B129" s="1" t="s">
        <v>23557</v>
      </c>
      <c r="C129" s="1" t="s">
        <v>1</v>
      </c>
      <c r="D129" s="1"/>
      <c r="E129" s="1"/>
      <c r="F129" s="9"/>
    </row>
    <row r="130" spans="1:6" x14ac:dyDescent="0.25">
      <c r="A130" s="8" t="s">
        <v>23558</v>
      </c>
      <c r="B130" s="1" t="s">
        <v>23559</v>
      </c>
      <c r="C130" s="1" t="s">
        <v>1</v>
      </c>
      <c r="D130" s="1"/>
      <c r="E130" s="1"/>
      <c r="F130" s="9"/>
    </row>
    <row r="131" spans="1:6" x14ac:dyDescent="0.25">
      <c r="A131" s="8" t="s">
        <v>23560</v>
      </c>
      <c r="B131" s="1" t="s">
        <v>23561</v>
      </c>
      <c r="C131" s="1" t="s">
        <v>1</v>
      </c>
      <c r="D131" s="1"/>
      <c r="E131" s="1"/>
      <c r="F131" s="9"/>
    </row>
    <row r="132" spans="1:6" x14ac:dyDescent="0.25">
      <c r="A132" s="8" t="s">
        <v>23562</v>
      </c>
      <c r="B132" s="1" t="s">
        <v>23563</v>
      </c>
      <c r="C132" s="1" t="s">
        <v>1</v>
      </c>
      <c r="D132" s="1"/>
      <c r="E132" s="1"/>
      <c r="F132" s="9"/>
    </row>
    <row r="133" spans="1:6" x14ac:dyDescent="0.25">
      <c r="A133" s="8" t="s">
        <v>23564</v>
      </c>
      <c r="B133" s="1" t="s">
        <v>23565</v>
      </c>
      <c r="C133" s="1" t="s">
        <v>1</v>
      </c>
      <c r="D133" s="1"/>
      <c r="E133" s="1"/>
      <c r="F133" s="9"/>
    </row>
    <row r="134" spans="1:6" x14ac:dyDescent="0.25">
      <c r="A134" s="8" t="s">
        <v>23566</v>
      </c>
      <c r="B134" s="1" t="s">
        <v>23567</v>
      </c>
      <c r="C134" s="1" t="s">
        <v>1</v>
      </c>
      <c r="D134" s="1"/>
      <c r="E134" s="1"/>
      <c r="F134" s="9"/>
    </row>
    <row r="135" spans="1:6" x14ac:dyDescent="0.25">
      <c r="A135" s="8" t="s">
        <v>23568</v>
      </c>
      <c r="B135" s="1" t="s">
        <v>23569</v>
      </c>
      <c r="C135" s="1" t="s">
        <v>1</v>
      </c>
      <c r="D135" s="1"/>
      <c r="E135" s="1"/>
      <c r="F135" s="9"/>
    </row>
    <row r="136" spans="1:6" x14ac:dyDescent="0.25">
      <c r="A136" s="8" t="s">
        <v>23570</v>
      </c>
      <c r="B136" s="1" t="s">
        <v>23571</v>
      </c>
      <c r="C136" s="1" t="s">
        <v>1</v>
      </c>
      <c r="D136" s="1"/>
      <c r="E136" s="1"/>
      <c r="F136" s="9"/>
    </row>
    <row r="137" spans="1:6" x14ac:dyDescent="0.25">
      <c r="A137" s="8" t="s">
        <v>23572</v>
      </c>
      <c r="B137" s="1" t="s">
        <v>23573</v>
      </c>
      <c r="C137" s="1" t="s">
        <v>14</v>
      </c>
      <c r="D137" s="1"/>
      <c r="E137" s="1"/>
      <c r="F137" s="9"/>
    </row>
    <row r="138" spans="1:6" x14ac:dyDescent="0.25">
      <c r="A138" s="8" t="s">
        <v>23574</v>
      </c>
      <c r="B138" s="1" t="s">
        <v>23575</v>
      </c>
      <c r="C138" s="1" t="s">
        <v>14</v>
      </c>
      <c r="D138" s="1"/>
      <c r="E138" s="1"/>
      <c r="F138" s="9"/>
    </row>
    <row r="139" spans="1:6" x14ac:dyDescent="0.25">
      <c r="A139" s="8" t="s">
        <v>23576</v>
      </c>
      <c r="B139" s="1" t="s">
        <v>23577</v>
      </c>
      <c r="C139" s="1" t="s">
        <v>14</v>
      </c>
      <c r="D139" s="1"/>
      <c r="E139" s="1"/>
      <c r="F139" s="9"/>
    </row>
    <row r="140" spans="1:6" x14ac:dyDescent="0.25">
      <c r="A140" s="8" t="s">
        <v>23578</v>
      </c>
      <c r="B140" s="1" t="s">
        <v>23579</v>
      </c>
      <c r="C140" s="1" t="s">
        <v>1</v>
      </c>
      <c r="D140" s="1"/>
      <c r="E140" s="1"/>
      <c r="F140" s="9"/>
    </row>
    <row r="141" spans="1:6" x14ac:dyDescent="0.25">
      <c r="A141" s="8" t="s">
        <v>23580</v>
      </c>
      <c r="B141" s="1" t="s">
        <v>23581</v>
      </c>
      <c r="C141" s="1" t="s">
        <v>1</v>
      </c>
      <c r="D141" s="1"/>
      <c r="E141" s="1"/>
      <c r="F141" s="9"/>
    </row>
    <row r="142" spans="1:6" x14ac:dyDescent="0.25">
      <c r="A142" s="8" t="s">
        <v>23582</v>
      </c>
      <c r="B142" s="1" t="s">
        <v>23583</v>
      </c>
      <c r="C142" s="1" t="s">
        <v>1</v>
      </c>
      <c r="D142" s="1"/>
      <c r="E142" s="1"/>
      <c r="F142" s="9"/>
    </row>
    <row r="143" spans="1:6" x14ac:dyDescent="0.25">
      <c r="A143" s="8" t="s">
        <v>23584</v>
      </c>
      <c r="B143" s="1" t="s">
        <v>23585</v>
      </c>
      <c r="C143" s="1" t="s">
        <v>14</v>
      </c>
      <c r="D143" s="1"/>
      <c r="E143" s="1"/>
      <c r="F143" s="9"/>
    </row>
    <row r="144" spans="1:6" x14ac:dyDescent="0.25">
      <c r="A144" s="8" t="s">
        <v>23586</v>
      </c>
      <c r="B144" s="1" t="s">
        <v>23587</v>
      </c>
      <c r="C144" s="1" t="s">
        <v>14</v>
      </c>
      <c r="D144" s="1"/>
      <c r="E144" s="1"/>
      <c r="F144" s="9"/>
    </row>
    <row r="145" spans="1:6" x14ac:dyDescent="0.25">
      <c r="A145" s="8" t="s">
        <v>23588</v>
      </c>
      <c r="B145" s="1" t="s">
        <v>2341</v>
      </c>
      <c r="C145" s="1" t="s">
        <v>14</v>
      </c>
      <c r="D145" s="1"/>
      <c r="E145" s="1"/>
      <c r="F145" s="9"/>
    </row>
    <row r="146" spans="1:6" x14ac:dyDescent="0.25">
      <c r="A146" s="8" t="s">
        <v>23589</v>
      </c>
      <c r="B146" s="1" t="s">
        <v>4151</v>
      </c>
      <c r="C146" s="1" t="s">
        <v>14</v>
      </c>
      <c r="D146" s="1"/>
      <c r="E146" s="1"/>
      <c r="F146" s="9"/>
    </row>
    <row r="147" spans="1:6" x14ac:dyDescent="0.25">
      <c r="A147" s="8" t="s">
        <v>23590</v>
      </c>
      <c r="B147" s="1" t="s">
        <v>4549</v>
      </c>
      <c r="C147" s="1" t="s">
        <v>14</v>
      </c>
      <c r="D147" s="1"/>
      <c r="E147" s="1"/>
      <c r="F147" s="9"/>
    </row>
    <row r="148" spans="1:6" x14ac:dyDescent="0.25">
      <c r="A148" s="8" t="s">
        <v>23591</v>
      </c>
      <c r="B148" s="1" t="s">
        <v>6008</v>
      </c>
      <c r="C148" s="1" t="s">
        <v>14</v>
      </c>
      <c r="D148" s="1"/>
      <c r="E148" s="1"/>
      <c r="F148" s="9"/>
    </row>
    <row r="149" spans="1:6" x14ac:dyDescent="0.25">
      <c r="A149" s="8" t="s">
        <v>23592</v>
      </c>
      <c r="B149" s="1" t="s">
        <v>6010</v>
      </c>
      <c r="C149" s="1" t="s">
        <v>14</v>
      </c>
      <c r="D149" s="1"/>
      <c r="E149" s="1"/>
      <c r="F149" s="9"/>
    </row>
    <row r="150" spans="1:6" x14ac:dyDescent="0.25">
      <c r="A150" s="8" t="s">
        <v>23593</v>
      </c>
      <c r="B150" s="1" t="s">
        <v>6212</v>
      </c>
      <c r="C150" s="1" t="s">
        <v>14</v>
      </c>
      <c r="D150" s="1"/>
      <c r="E150" s="1"/>
      <c r="F150" s="9"/>
    </row>
    <row r="151" spans="1:6" x14ac:dyDescent="0.25">
      <c r="A151" s="8" t="s">
        <v>23594</v>
      </c>
      <c r="B151" s="1" t="s">
        <v>6214</v>
      </c>
      <c r="C151" s="1" t="s">
        <v>14</v>
      </c>
      <c r="D151" s="1"/>
      <c r="E151" s="1"/>
      <c r="F151" s="9"/>
    </row>
    <row r="152" spans="1:6" x14ac:dyDescent="0.25">
      <c r="A152" s="8" t="s">
        <v>23595</v>
      </c>
      <c r="B152" s="1" t="s">
        <v>6312</v>
      </c>
      <c r="C152" s="1" t="s">
        <v>14</v>
      </c>
      <c r="D152" s="1"/>
      <c r="E152" s="1"/>
      <c r="F152" s="9"/>
    </row>
    <row r="153" spans="1:6" x14ac:dyDescent="0.25">
      <c r="A153" s="8" t="s">
        <v>23596</v>
      </c>
      <c r="B153" s="1" t="s">
        <v>23031</v>
      </c>
      <c r="C153" s="1" t="s">
        <v>14</v>
      </c>
      <c r="D153" s="1"/>
      <c r="E153" s="1"/>
      <c r="F153" s="9"/>
    </row>
    <row r="154" spans="1:6" x14ac:dyDescent="0.25">
      <c r="A154" s="8" t="s">
        <v>23597</v>
      </c>
      <c r="B154" s="1" t="s">
        <v>23035</v>
      </c>
      <c r="C154" s="1" t="s">
        <v>14</v>
      </c>
      <c r="D154" s="1"/>
      <c r="E154" s="1"/>
      <c r="F154" s="9"/>
    </row>
    <row r="155" spans="1:6" x14ac:dyDescent="0.25">
      <c r="A155" s="8" t="s">
        <v>23598</v>
      </c>
      <c r="B155" s="1" t="s">
        <v>23096</v>
      </c>
      <c r="C155" s="1" t="s">
        <v>14</v>
      </c>
      <c r="D155" s="1"/>
      <c r="E155" s="1"/>
      <c r="F155" s="9"/>
    </row>
    <row r="156" spans="1:6" x14ac:dyDescent="0.25">
      <c r="A156" s="8" t="s">
        <v>23599</v>
      </c>
      <c r="B156" s="1" t="s">
        <v>7975</v>
      </c>
      <c r="C156" s="1" t="s">
        <v>14</v>
      </c>
      <c r="D156" s="1"/>
      <c r="E156" s="1"/>
      <c r="F156" s="9"/>
    </row>
    <row r="157" spans="1:6" x14ac:dyDescent="0.25">
      <c r="A157" s="8" t="s">
        <v>23600</v>
      </c>
      <c r="B157" s="1" t="s">
        <v>23154</v>
      </c>
      <c r="C157" s="1" t="s">
        <v>14</v>
      </c>
      <c r="D157" s="1"/>
      <c r="E157" s="1"/>
      <c r="F157" s="9"/>
    </row>
    <row r="158" spans="1:6" x14ac:dyDescent="0.25">
      <c r="A158" s="8" t="s">
        <v>23601</v>
      </c>
      <c r="B158" s="1" t="s">
        <v>8848</v>
      </c>
      <c r="C158" s="1" t="s">
        <v>14</v>
      </c>
      <c r="D158" s="1"/>
      <c r="E158" s="1"/>
      <c r="F158" s="9"/>
    </row>
    <row r="159" spans="1:6" x14ac:dyDescent="0.25">
      <c r="A159" s="8" t="s">
        <v>23602</v>
      </c>
      <c r="B159" s="1" t="s">
        <v>8538</v>
      </c>
      <c r="C159" s="1" t="s">
        <v>14</v>
      </c>
      <c r="D159" s="1"/>
      <c r="E159" s="1"/>
      <c r="F159" s="9"/>
    </row>
    <row r="160" spans="1:6" x14ac:dyDescent="0.25">
      <c r="A160" s="8" t="s">
        <v>23603</v>
      </c>
      <c r="B160" s="1" t="s">
        <v>328</v>
      </c>
      <c r="C160" s="1" t="s">
        <v>14</v>
      </c>
      <c r="D160" s="1"/>
      <c r="E160" s="1"/>
      <c r="F160" s="9"/>
    </row>
    <row r="161" spans="1:6" x14ac:dyDescent="0.25">
      <c r="A161" s="8" t="s">
        <v>23604</v>
      </c>
      <c r="B161" s="1" t="s">
        <v>2257</v>
      </c>
      <c r="C161" s="1" t="s">
        <v>14</v>
      </c>
      <c r="D161" s="1"/>
      <c r="E161" s="1"/>
      <c r="F161" s="9"/>
    </row>
    <row r="162" spans="1:6" x14ac:dyDescent="0.25">
      <c r="A162" s="8" t="s">
        <v>23605</v>
      </c>
      <c r="B162" s="1" t="s">
        <v>2712</v>
      </c>
      <c r="C162" s="1" t="s">
        <v>14</v>
      </c>
      <c r="D162" s="1"/>
      <c r="E162" s="1"/>
      <c r="F162" s="9"/>
    </row>
    <row r="163" spans="1:6" x14ac:dyDescent="0.25">
      <c r="A163" s="8" t="s">
        <v>23606</v>
      </c>
      <c r="B163" s="1" t="s">
        <v>18834</v>
      </c>
      <c r="C163" s="1" t="s">
        <v>14</v>
      </c>
      <c r="D163" s="1"/>
      <c r="E163" s="1"/>
      <c r="F163" s="9"/>
    </row>
    <row r="164" spans="1:6" x14ac:dyDescent="0.25">
      <c r="A164" s="8" t="s">
        <v>23607</v>
      </c>
      <c r="B164" s="1" t="s">
        <v>3932</v>
      </c>
      <c r="C164" s="1" t="s">
        <v>14</v>
      </c>
      <c r="D164" s="1"/>
      <c r="E164" s="1"/>
      <c r="F164" s="9"/>
    </row>
    <row r="165" spans="1:6" x14ac:dyDescent="0.25">
      <c r="A165" s="8" t="s">
        <v>23608</v>
      </c>
      <c r="B165" s="1" t="s">
        <v>6048</v>
      </c>
      <c r="C165" s="1" t="s">
        <v>14</v>
      </c>
      <c r="D165" s="1"/>
      <c r="E165" s="1"/>
      <c r="F165" s="9"/>
    </row>
    <row r="166" spans="1:6" x14ac:dyDescent="0.25">
      <c r="A166" s="8" t="s">
        <v>23609</v>
      </c>
      <c r="B166" s="1" t="s">
        <v>6256</v>
      </c>
      <c r="C166" s="1" t="s">
        <v>14</v>
      </c>
      <c r="D166" s="1"/>
      <c r="E166" s="1"/>
      <c r="F166" s="9"/>
    </row>
    <row r="167" spans="1:6" x14ac:dyDescent="0.25">
      <c r="A167" s="8" t="s">
        <v>23610</v>
      </c>
      <c r="B167" s="1" t="s">
        <v>6258</v>
      </c>
      <c r="C167" s="1" t="s">
        <v>14</v>
      </c>
      <c r="D167" s="1"/>
      <c r="E167" s="1"/>
      <c r="F167" s="9"/>
    </row>
    <row r="168" spans="1:6" x14ac:dyDescent="0.25">
      <c r="A168" s="8" t="s">
        <v>23611</v>
      </c>
      <c r="B168" s="1" t="s">
        <v>7067</v>
      </c>
      <c r="C168" s="1" t="s">
        <v>14</v>
      </c>
      <c r="D168" s="1"/>
      <c r="E168" s="1"/>
      <c r="F168" s="9"/>
    </row>
    <row r="169" spans="1:6" x14ac:dyDescent="0.25">
      <c r="A169" s="8" t="s">
        <v>23612</v>
      </c>
      <c r="B169" s="1" t="s">
        <v>8691</v>
      </c>
      <c r="C169" s="1" t="s">
        <v>14</v>
      </c>
      <c r="D169" s="1"/>
      <c r="E169" s="1"/>
      <c r="F169" s="9"/>
    </row>
    <row r="170" spans="1:6" x14ac:dyDescent="0.25">
      <c r="A170" s="8" t="s">
        <v>23613</v>
      </c>
      <c r="B170" s="1" t="s">
        <v>11671</v>
      </c>
      <c r="C170" s="1" t="s">
        <v>14</v>
      </c>
      <c r="D170" s="1"/>
      <c r="E170" s="1"/>
      <c r="F170" s="9"/>
    </row>
    <row r="171" spans="1:6" x14ac:dyDescent="0.25">
      <c r="A171" s="8" t="s">
        <v>23614</v>
      </c>
      <c r="B171" s="1" t="s">
        <v>6900</v>
      </c>
      <c r="C171" s="1" t="s">
        <v>14</v>
      </c>
      <c r="D171" s="1"/>
      <c r="E171" s="1"/>
      <c r="F171" s="9"/>
    </row>
    <row r="172" spans="1:6" ht="15.75" thickBot="1" x14ac:dyDescent="0.3">
      <c r="A172" s="10" t="s">
        <v>23615</v>
      </c>
      <c r="B172" s="11" t="s">
        <v>8121</v>
      </c>
      <c r="C172" s="11" t="s">
        <v>14</v>
      </c>
      <c r="D172" s="11"/>
      <c r="E172" s="11"/>
      <c r="F172" s="12"/>
    </row>
    <row r="173" spans="1:6" x14ac:dyDescent="0.25">
      <c r="A173" s="8" t="s">
        <v>23616</v>
      </c>
      <c r="B173" s="1" t="s">
        <v>23617</v>
      </c>
      <c r="C173" s="1" t="s">
        <v>1</v>
      </c>
      <c r="D173" s="1"/>
      <c r="E173" s="1"/>
      <c r="F173" s="9"/>
    </row>
    <row r="174" spans="1:6" x14ac:dyDescent="0.25">
      <c r="A174" s="8" t="s">
        <v>23618</v>
      </c>
      <c r="B174" s="1" t="s">
        <v>23619</v>
      </c>
      <c r="C174" s="1" t="s">
        <v>14</v>
      </c>
      <c r="D174" s="1"/>
      <c r="E174" s="1"/>
      <c r="F174" s="9"/>
    </row>
    <row r="175" spans="1:6" x14ac:dyDescent="0.25">
      <c r="A175" s="8" t="s">
        <v>23620</v>
      </c>
      <c r="B175" s="1" t="s">
        <v>23621</v>
      </c>
      <c r="C175" s="1" t="s">
        <v>14</v>
      </c>
      <c r="D175" s="1"/>
      <c r="E175" s="1"/>
      <c r="F175" s="9"/>
    </row>
    <row r="176" spans="1:6" x14ac:dyDescent="0.25">
      <c r="A176" s="8" t="s">
        <v>23622</v>
      </c>
      <c r="B176" s="1" t="s">
        <v>23623</v>
      </c>
      <c r="C176" s="1" t="s">
        <v>14</v>
      </c>
      <c r="D176" s="1"/>
      <c r="E176" s="1"/>
      <c r="F176" s="9"/>
    </row>
    <row r="177" spans="1:6" x14ac:dyDescent="0.25">
      <c r="A177" s="8" t="s">
        <v>23624</v>
      </c>
      <c r="B177" s="1" t="s">
        <v>23625</v>
      </c>
      <c r="C177" s="1" t="s">
        <v>14</v>
      </c>
      <c r="D177" s="1"/>
      <c r="E177" s="1"/>
      <c r="F177" s="9"/>
    </row>
    <row r="178" spans="1:6" x14ac:dyDescent="0.25">
      <c r="A178" s="8" t="s">
        <v>23626</v>
      </c>
      <c r="B178" s="1" t="s">
        <v>23627</v>
      </c>
      <c r="C178" s="1" t="s">
        <v>1</v>
      </c>
      <c r="D178" s="1"/>
      <c r="E178" s="1"/>
      <c r="F178" s="9"/>
    </row>
    <row r="179" spans="1:6" x14ac:dyDescent="0.25">
      <c r="A179" s="8" t="s">
        <v>23628</v>
      </c>
      <c r="B179" s="1" t="s">
        <v>23629</v>
      </c>
      <c r="C179" s="1" t="s">
        <v>14</v>
      </c>
      <c r="D179" s="1"/>
      <c r="E179" s="1"/>
      <c r="F179" s="9"/>
    </row>
    <row r="180" spans="1:6" x14ac:dyDescent="0.25">
      <c r="A180" s="8" t="s">
        <v>23630</v>
      </c>
      <c r="B180" s="1" t="s">
        <v>23631</v>
      </c>
      <c r="C180" s="1" t="s">
        <v>14</v>
      </c>
      <c r="D180" s="1"/>
      <c r="E180" s="1"/>
      <c r="F180" s="9"/>
    </row>
    <row r="181" spans="1:6" x14ac:dyDescent="0.25">
      <c r="A181" s="8" t="s">
        <v>23632</v>
      </c>
      <c r="B181" s="1" t="s">
        <v>23633</v>
      </c>
      <c r="C181" s="1" t="s">
        <v>14</v>
      </c>
      <c r="D181" s="1"/>
      <c r="E181" s="1"/>
      <c r="F181" s="9"/>
    </row>
    <row r="182" spans="1:6" x14ac:dyDescent="0.25">
      <c r="A182" s="8" t="s">
        <v>23634</v>
      </c>
      <c r="B182" s="1" t="s">
        <v>23635</v>
      </c>
      <c r="C182" s="1" t="s">
        <v>1</v>
      </c>
      <c r="D182" s="1"/>
      <c r="E182" s="1"/>
      <c r="F182" s="9"/>
    </row>
    <row r="183" spans="1:6" x14ac:dyDescent="0.25">
      <c r="A183" s="8" t="s">
        <v>23636</v>
      </c>
      <c r="B183" s="1" t="s">
        <v>23637</v>
      </c>
      <c r="C183" s="1" t="s">
        <v>14</v>
      </c>
      <c r="D183" s="1"/>
      <c r="E183" s="1"/>
      <c r="F183" s="9"/>
    </row>
    <row r="184" spans="1:6" x14ac:dyDescent="0.25">
      <c r="A184" s="8" t="s">
        <v>23638</v>
      </c>
      <c r="B184" s="1" t="s">
        <v>23639</v>
      </c>
      <c r="C184" s="1" t="s">
        <v>1</v>
      </c>
      <c r="D184" s="1"/>
      <c r="E184" s="1"/>
      <c r="F184" s="9"/>
    </row>
    <row r="185" spans="1:6" x14ac:dyDescent="0.25">
      <c r="A185" s="8" t="s">
        <v>23640</v>
      </c>
      <c r="B185" s="1" t="s">
        <v>23641</v>
      </c>
      <c r="C185" s="1" t="s">
        <v>14</v>
      </c>
      <c r="D185" s="1"/>
      <c r="E185" s="1"/>
      <c r="F185" s="9"/>
    </row>
    <row r="186" spans="1:6" x14ac:dyDescent="0.25">
      <c r="A186" s="8" t="s">
        <v>23642</v>
      </c>
      <c r="B186" s="1" t="s">
        <v>23643</v>
      </c>
      <c r="C186" s="1" t="s">
        <v>14</v>
      </c>
      <c r="D186" s="1"/>
      <c r="E186" s="1"/>
      <c r="F186" s="9"/>
    </row>
    <row r="187" spans="1:6" x14ac:dyDescent="0.25">
      <c r="A187" s="8" t="s">
        <v>23644</v>
      </c>
      <c r="B187" s="1" t="s">
        <v>23645</v>
      </c>
      <c r="C187" s="1" t="s">
        <v>14</v>
      </c>
      <c r="D187" s="1"/>
      <c r="E187" s="1"/>
      <c r="F187" s="9"/>
    </row>
    <row r="188" spans="1:6" x14ac:dyDescent="0.25">
      <c r="A188" s="8" t="s">
        <v>23646</v>
      </c>
      <c r="B188" s="1" t="s">
        <v>23647</v>
      </c>
      <c r="C188" s="1" t="s">
        <v>14</v>
      </c>
      <c r="D188" s="1"/>
      <c r="E188" s="1"/>
      <c r="F188" s="9"/>
    </row>
    <row r="189" spans="1:6" x14ac:dyDescent="0.25">
      <c r="A189" s="8" t="s">
        <v>23648</v>
      </c>
      <c r="B189" s="1" t="s">
        <v>23649</v>
      </c>
      <c r="C189" s="1" t="s">
        <v>14</v>
      </c>
      <c r="D189" s="1"/>
      <c r="E189" s="1"/>
      <c r="F189" s="9"/>
    </row>
    <row r="190" spans="1:6" x14ac:dyDescent="0.25">
      <c r="A190" s="8" t="s">
        <v>23650</v>
      </c>
      <c r="B190" s="1" t="s">
        <v>23651</v>
      </c>
      <c r="C190" s="1" t="s">
        <v>1</v>
      </c>
      <c r="D190" s="1"/>
      <c r="E190" s="1"/>
      <c r="F190" s="9"/>
    </row>
    <row r="191" spans="1:6" x14ac:dyDescent="0.25">
      <c r="A191" s="8" t="s">
        <v>23652</v>
      </c>
      <c r="B191" s="1" t="s">
        <v>23653</v>
      </c>
      <c r="C191" s="1" t="s">
        <v>14</v>
      </c>
      <c r="D191" s="1"/>
      <c r="E191" s="1"/>
      <c r="F191" s="9"/>
    </row>
    <row r="192" spans="1:6" x14ac:dyDescent="0.25">
      <c r="A192" s="8" t="s">
        <v>23654</v>
      </c>
      <c r="B192" s="1" t="s">
        <v>23655</v>
      </c>
      <c r="C192" s="1" t="s">
        <v>1</v>
      </c>
      <c r="D192" s="1"/>
      <c r="E192" s="1"/>
      <c r="F192" s="9"/>
    </row>
    <row r="193" spans="1:6" x14ac:dyDescent="0.25">
      <c r="A193" s="8" t="s">
        <v>23656</v>
      </c>
      <c r="B193" s="1" t="s">
        <v>23657</v>
      </c>
      <c r="C193" s="1" t="s">
        <v>1</v>
      </c>
      <c r="D193" s="1"/>
      <c r="E193" s="1"/>
      <c r="F193" s="9"/>
    </row>
    <row r="194" spans="1:6" x14ac:dyDescent="0.25">
      <c r="A194" s="8" t="s">
        <v>23658</v>
      </c>
      <c r="B194" s="1" t="s">
        <v>23659</v>
      </c>
      <c r="C194" s="1" t="s">
        <v>1</v>
      </c>
      <c r="D194" s="1"/>
      <c r="E194" s="1"/>
      <c r="F194" s="9"/>
    </row>
    <row r="195" spans="1:6" x14ac:dyDescent="0.25">
      <c r="A195" s="8" t="s">
        <v>23660</v>
      </c>
      <c r="B195" s="1" t="s">
        <v>23661</v>
      </c>
      <c r="C195" s="1" t="s">
        <v>14</v>
      </c>
      <c r="D195" s="1"/>
      <c r="E195" s="1"/>
      <c r="F195" s="9"/>
    </row>
    <row r="196" spans="1:6" x14ac:dyDescent="0.25">
      <c r="A196" s="8" t="s">
        <v>23662</v>
      </c>
      <c r="B196" s="1" t="s">
        <v>23663</v>
      </c>
      <c r="C196" s="1" t="s">
        <v>1</v>
      </c>
      <c r="D196" s="1"/>
      <c r="E196" s="1"/>
      <c r="F196" s="9"/>
    </row>
    <row r="197" spans="1:6" x14ac:dyDescent="0.25">
      <c r="A197" s="8" t="s">
        <v>23664</v>
      </c>
      <c r="B197" s="1" t="s">
        <v>23665</v>
      </c>
      <c r="C197" s="1" t="s">
        <v>1</v>
      </c>
      <c r="D197" s="1"/>
      <c r="E197" s="1"/>
      <c r="F197" s="9"/>
    </row>
    <row r="198" spans="1:6" x14ac:dyDescent="0.25">
      <c r="A198" s="8" t="s">
        <v>23666</v>
      </c>
      <c r="B198" s="1" t="s">
        <v>23667</v>
      </c>
      <c r="C198" s="1" t="s">
        <v>1</v>
      </c>
      <c r="D198" s="1"/>
      <c r="E198" s="1"/>
      <c r="F198" s="9"/>
    </row>
    <row r="199" spans="1:6" x14ac:dyDescent="0.25">
      <c r="A199" s="8" t="s">
        <v>23668</v>
      </c>
      <c r="B199" s="1" t="s">
        <v>23669</v>
      </c>
      <c r="C199" s="1" t="s">
        <v>14</v>
      </c>
      <c r="D199" s="1"/>
      <c r="E199" s="1"/>
      <c r="F199" s="9"/>
    </row>
    <row r="200" spans="1:6" x14ac:dyDescent="0.25">
      <c r="A200" s="8" t="s">
        <v>23670</v>
      </c>
      <c r="B200" s="1" t="s">
        <v>23671</v>
      </c>
      <c r="C200" s="1" t="s">
        <v>14</v>
      </c>
      <c r="D200" s="1"/>
      <c r="E200" s="1"/>
      <c r="F200" s="9"/>
    </row>
    <row r="201" spans="1:6" x14ac:dyDescent="0.25">
      <c r="A201" s="8" t="s">
        <v>23672</v>
      </c>
      <c r="B201" s="1" t="s">
        <v>23673</v>
      </c>
      <c r="C201" s="1" t="s">
        <v>14</v>
      </c>
      <c r="D201" s="1"/>
      <c r="E201" s="1"/>
      <c r="F201" s="9"/>
    </row>
    <row r="202" spans="1:6" x14ac:dyDescent="0.25">
      <c r="A202" s="8" t="s">
        <v>23674</v>
      </c>
      <c r="B202" s="1" t="s">
        <v>23675</v>
      </c>
      <c r="C202" s="1" t="s">
        <v>1</v>
      </c>
      <c r="D202" s="1"/>
      <c r="E202" s="1"/>
      <c r="F202" s="9"/>
    </row>
    <row r="203" spans="1:6" x14ac:dyDescent="0.25">
      <c r="A203" s="8" t="s">
        <v>23676</v>
      </c>
      <c r="B203" s="1" t="s">
        <v>23677</v>
      </c>
      <c r="C203" s="1" t="s">
        <v>1</v>
      </c>
      <c r="D203" s="1"/>
      <c r="E203" s="1"/>
      <c r="F203" s="9"/>
    </row>
    <row r="204" spans="1:6" x14ac:dyDescent="0.25">
      <c r="A204" s="8" t="s">
        <v>23678</v>
      </c>
      <c r="B204" s="1" t="s">
        <v>23679</v>
      </c>
      <c r="C204" s="1" t="s">
        <v>1</v>
      </c>
      <c r="D204" s="1"/>
      <c r="E204" s="1"/>
      <c r="F204" s="9"/>
    </row>
    <row r="205" spans="1:6" x14ac:dyDescent="0.25">
      <c r="A205" s="8" t="s">
        <v>23680</v>
      </c>
      <c r="B205" s="1" t="s">
        <v>23681</v>
      </c>
      <c r="C205" s="1" t="s">
        <v>14</v>
      </c>
      <c r="D205" s="1"/>
      <c r="E205" s="1"/>
      <c r="F205" s="9"/>
    </row>
    <row r="206" spans="1:6" x14ac:dyDescent="0.25">
      <c r="A206" s="8" t="s">
        <v>23682</v>
      </c>
      <c r="B206" s="1" t="s">
        <v>23683</v>
      </c>
      <c r="C206" s="1" t="s">
        <v>14</v>
      </c>
      <c r="D206" s="1"/>
      <c r="E206" s="1"/>
      <c r="F206" s="9"/>
    </row>
    <row r="207" spans="1:6" x14ac:dyDescent="0.25">
      <c r="A207" s="8" t="s">
        <v>23684</v>
      </c>
      <c r="B207" s="1" t="s">
        <v>23685</v>
      </c>
      <c r="C207" s="1" t="s">
        <v>14</v>
      </c>
      <c r="D207" s="1"/>
      <c r="E207" s="1"/>
      <c r="F207" s="9"/>
    </row>
    <row r="208" spans="1:6" x14ac:dyDescent="0.25">
      <c r="A208" s="8" t="s">
        <v>23686</v>
      </c>
      <c r="B208" s="1" t="s">
        <v>23687</v>
      </c>
      <c r="C208" s="1" t="s">
        <v>14</v>
      </c>
      <c r="D208" s="1"/>
      <c r="E208" s="1"/>
      <c r="F208" s="9"/>
    </row>
    <row r="209" spans="1:6" x14ac:dyDescent="0.25">
      <c r="A209" s="8" t="s">
        <v>23688</v>
      </c>
      <c r="B209" s="1" t="s">
        <v>23689</v>
      </c>
      <c r="C209" s="1" t="s">
        <v>14</v>
      </c>
      <c r="D209" s="1"/>
      <c r="E209" s="1"/>
      <c r="F209" s="9"/>
    </row>
    <row r="210" spans="1:6" x14ac:dyDescent="0.25">
      <c r="A210" s="8" t="s">
        <v>23690</v>
      </c>
      <c r="B210" s="1" t="s">
        <v>23691</v>
      </c>
      <c r="C210" s="1" t="s">
        <v>14</v>
      </c>
      <c r="D210" s="1"/>
      <c r="E210" s="1"/>
      <c r="F210" s="9"/>
    </row>
    <row r="211" spans="1:6" x14ac:dyDescent="0.25">
      <c r="A211" s="8" t="s">
        <v>23692</v>
      </c>
      <c r="B211" s="1" t="s">
        <v>23693</v>
      </c>
      <c r="C211" s="1" t="s">
        <v>14</v>
      </c>
      <c r="D211" s="1"/>
      <c r="E211" s="1"/>
      <c r="F211" s="9"/>
    </row>
    <row r="212" spans="1:6" x14ac:dyDescent="0.25">
      <c r="A212" s="8" t="s">
        <v>23694</v>
      </c>
      <c r="B212" s="1" t="s">
        <v>23695</v>
      </c>
      <c r="C212" s="1" t="s">
        <v>14</v>
      </c>
      <c r="D212" s="1"/>
      <c r="E212" s="1"/>
      <c r="F212" s="9"/>
    </row>
    <row r="213" spans="1:6" x14ac:dyDescent="0.25">
      <c r="A213" s="8" t="s">
        <v>23696</v>
      </c>
      <c r="B213" s="1" t="s">
        <v>23697</v>
      </c>
      <c r="C213" s="1" t="s">
        <v>14</v>
      </c>
      <c r="D213" s="1"/>
      <c r="E213" s="1"/>
      <c r="F213" s="9"/>
    </row>
    <row r="214" spans="1:6" x14ac:dyDescent="0.25">
      <c r="A214" s="8" t="s">
        <v>23698</v>
      </c>
      <c r="B214" s="1" t="s">
        <v>23699</v>
      </c>
      <c r="C214" s="1" t="s">
        <v>1</v>
      </c>
      <c r="D214" s="1"/>
      <c r="E214" s="1"/>
      <c r="F214" s="9"/>
    </row>
    <row r="215" spans="1:6" x14ac:dyDescent="0.25">
      <c r="A215" s="8" t="s">
        <v>23700</v>
      </c>
      <c r="B215" s="1" t="s">
        <v>23701</v>
      </c>
      <c r="C215" s="1" t="s">
        <v>14</v>
      </c>
      <c r="D215" s="1"/>
      <c r="E215" s="1"/>
      <c r="F215" s="9"/>
    </row>
    <row r="216" spans="1:6" x14ac:dyDescent="0.25">
      <c r="A216" s="8" t="s">
        <v>23702</v>
      </c>
      <c r="B216" s="1" t="s">
        <v>23703</v>
      </c>
      <c r="C216" s="1" t="s">
        <v>14</v>
      </c>
      <c r="D216" s="1"/>
      <c r="E216" s="1"/>
      <c r="F216" s="9"/>
    </row>
    <row r="217" spans="1:6" x14ac:dyDescent="0.25">
      <c r="A217" s="8" t="s">
        <v>23704</v>
      </c>
      <c r="B217" s="1" t="s">
        <v>23705</v>
      </c>
      <c r="C217" s="1" t="s">
        <v>14</v>
      </c>
      <c r="D217" s="1"/>
      <c r="E217" s="1"/>
      <c r="F217" s="9"/>
    </row>
    <row r="218" spans="1:6" x14ac:dyDescent="0.25">
      <c r="A218" s="8" t="s">
        <v>23706</v>
      </c>
      <c r="B218" s="1" t="s">
        <v>23707</v>
      </c>
      <c r="C218" s="1" t="s">
        <v>14</v>
      </c>
      <c r="D218" s="1"/>
      <c r="E218" s="1"/>
      <c r="F218" s="9"/>
    </row>
    <row r="219" spans="1:6" x14ac:dyDescent="0.25">
      <c r="A219" s="8" t="s">
        <v>23708</v>
      </c>
      <c r="B219" s="1" t="s">
        <v>23709</v>
      </c>
      <c r="C219" s="1" t="s">
        <v>14</v>
      </c>
      <c r="D219" s="1"/>
      <c r="E219" s="1"/>
      <c r="F219" s="9"/>
    </row>
    <row r="220" spans="1:6" x14ac:dyDescent="0.25">
      <c r="A220" s="8" t="s">
        <v>23710</v>
      </c>
      <c r="B220" s="1" t="s">
        <v>23711</v>
      </c>
      <c r="C220" s="1" t="s">
        <v>14</v>
      </c>
      <c r="D220" s="1"/>
      <c r="E220" s="1"/>
      <c r="F220" s="9"/>
    </row>
    <row r="221" spans="1:6" x14ac:dyDescent="0.25">
      <c r="A221" s="8" t="s">
        <v>23712</v>
      </c>
      <c r="B221" s="1" t="s">
        <v>23713</v>
      </c>
      <c r="C221" s="1" t="s">
        <v>14</v>
      </c>
      <c r="D221" s="1"/>
      <c r="E221" s="1"/>
      <c r="F221" s="9"/>
    </row>
    <row r="222" spans="1:6" x14ac:dyDescent="0.25">
      <c r="A222" s="8" t="s">
        <v>23714</v>
      </c>
      <c r="B222" s="1" t="s">
        <v>23715</v>
      </c>
      <c r="C222" s="1" t="s">
        <v>1</v>
      </c>
      <c r="D222" s="1"/>
      <c r="E222" s="1"/>
      <c r="F222" s="9"/>
    </row>
    <row r="223" spans="1:6" x14ac:dyDescent="0.25">
      <c r="A223" s="8" t="s">
        <v>23716</v>
      </c>
      <c r="B223" s="1" t="s">
        <v>23717</v>
      </c>
      <c r="C223" s="1" t="s">
        <v>1</v>
      </c>
      <c r="D223" s="1"/>
      <c r="E223" s="1"/>
      <c r="F223" s="9"/>
    </row>
    <row r="224" spans="1:6" ht="15.75" thickBot="1" x14ac:dyDescent="0.3">
      <c r="A224" s="16" t="s">
        <v>23718</v>
      </c>
      <c r="B224" s="15" t="s">
        <v>23719</v>
      </c>
      <c r="C224" s="15" t="s">
        <v>1</v>
      </c>
      <c r="D224" s="15"/>
      <c r="E224" s="15"/>
      <c r="F224" s="17"/>
    </row>
    <row r="225" spans="1:6" x14ac:dyDescent="0.25">
      <c r="A225" s="5" t="s">
        <v>26498</v>
      </c>
      <c r="B225" s="6" t="s">
        <v>26499</v>
      </c>
      <c r="C225" s="6" t="s">
        <v>1</v>
      </c>
      <c r="D225" s="6"/>
      <c r="E225" s="6"/>
      <c r="F225" s="7"/>
    </row>
    <row r="226" spans="1:6" x14ac:dyDescent="0.25">
      <c r="A226" s="8" t="s">
        <v>26500</v>
      </c>
      <c r="B226" s="1" t="s">
        <v>26501</v>
      </c>
      <c r="C226" s="1" t="s">
        <v>1</v>
      </c>
      <c r="D226" s="1"/>
      <c r="E226" s="1"/>
      <c r="F226" s="9"/>
    </row>
    <row r="227" spans="1:6" x14ac:dyDescent="0.25">
      <c r="A227" s="8" t="s">
        <v>26502</v>
      </c>
      <c r="B227" s="1" t="s">
        <v>26503</v>
      </c>
      <c r="C227" s="1" t="s">
        <v>1</v>
      </c>
      <c r="D227" s="1"/>
      <c r="E227" s="1"/>
      <c r="F227" s="9"/>
    </row>
    <row r="228" spans="1:6" x14ac:dyDescent="0.25">
      <c r="A228" s="8" t="s">
        <v>26504</v>
      </c>
      <c r="B228" s="1" t="s">
        <v>26505</v>
      </c>
      <c r="C228" s="1" t="s">
        <v>1</v>
      </c>
      <c r="D228" s="1"/>
      <c r="E228" s="1"/>
      <c r="F228" s="9"/>
    </row>
    <row r="229" spans="1:6" x14ac:dyDescent="0.25">
      <c r="A229" s="8" t="s">
        <v>26506</v>
      </c>
      <c r="B229" s="1" t="s">
        <v>26507</v>
      </c>
      <c r="C229" s="1" t="s">
        <v>1</v>
      </c>
      <c r="D229" s="1"/>
      <c r="E229" s="1"/>
      <c r="F229" s="9"/>
    </row>
    <row r="230" spans="1:6" x14ac:dyDescent="0.25">
      <c r="A230" s="8" t="s">
        <v>26508</v>
      </c>
      <c r="B230" s="1" t="s">
        <v>26509</v>
      </c>
      <c r="C230" s="1" t="s">
        <v>1</v>
      </c>
      <c r="D230" s="1"/>
      <c r="E230" s="1"/>
      <c r="F230" s="9"/>
    </row>
    <row r="231" spans="1:6" x14ac:dyDescent="0.25">
      <c r="A231" s="8" t="s">
        <v>26510</v>
      </c>
      <c r="B231" s="1" t="s">
        <v>26511</v>
      </c>
      <c r="C231" s="1" t="s">
        <v>14</v>
      </c>
      <c r="D231" s="1"/>
      <c r="E231" s="1"/>
      <c r="F231" s="9"/>
    </row>
    <row r="232" spans="1:6" x14ac:dyDescent="0.25">
      <c r="A232" s="8" t="s">
        <v>26512</v>
      </c>
      <c r="B232" s="1" t="s">
        <v>26513</v>
      </c>
      <c r="C232" s="1" t="s">
        <v>1</v>
      </c>
      <c r="D232" s="1"/>
      <c r="E232" s="1"/>
      <c r="F232" s="9"/>
    </row>
    <row r="233" spans="1:6" x14ac:dyDescent="0.25">
      <c r="A233" s="8" t="s">
        <v>26514</v>
      </c>
      <c r="B233" s="1" t="s">
        <v>26515</v>
      </c>
      <c r="C233" s="1" t="s">
        <v>1</v>
      </c>
      <c r="D233" s="1"/>
      <c r="E233" s="1"/>
      <c r="F233" s="9"/>
    </row>
    <row r="234" spans="1:6" x14ac:dyDescent="0.25">
      <c r="A234" s="8" t="s">
        <v>26516</v>
      </c>
      <c r="B234" s="1" t="s">
        <v>26517</v>
      </c>
      <c r="C234" s="1" t="s">
        <v>1</v>
      </c>
      <c r="D234" s="1"/>
      <c r="E234" s="1"/>
      <c r="F234" s="9"/>
    </row>
    <row r="235" spans="1:6" x14ac:dyDescent="0.25">
      <c r="A235" s="8" t="s">
        <v>26518</v>
      </c>
      <c r="B235" s="1" t="s">
        <v>26519</v>
      </c>
      <c r="C235" s="1" t="s">
        <v>1</v>
      </c>
      <c r="D235" s="1"/>
      <c r="E235" s="1"/>
      <c r="F235" s="9"/>
    </row>
    <row r="236" spans="1:6" x14ac:dyDescent="0.25">
      <c r="A236" s="8" t="s">
        <v>26520</v>
      </c>
      <c r="B236" s="1" t="s">
        <v>26521</v>
      </c>
      <c r="C236" s="1" t="s">
        <v>1</v>
      </c>
      <c r="D236" s="1"/>
      <c r="E236" s="1"/>
      <c r="F236" s="9"/>
    </row>
    <row r="237" spans="1:6" x14ac:dyDescent="0.25">
      <c r="A237" s="8" t="s">
        <v>26522</v>
      </c>
      <c r="B237" s="1" t="s">
        <v>26523</v>
      </c>
      <c r="C237" s="1" t="s">
        <v>1</v>
      </c>
      <c r="D237" s="1"/>
      <c r="E237" s="1"/>
      <c r="F237" s="9"/>
    </row>
    <row r="238" spans="1:6" x14ac:dyDescent="0.25">
      <c r="A238" s="8" t="s">
        <v>26524</v>
      </c>
      <c r="B238" s="1" t="s">
        <v>26525</v>
      </c>
      <c r="C238" s="1" t="s">
        <v>14</v>
      </c>
      <c r="D238" s="1"/>
      <c r="E238" s="1"/>
      <c r="F238" s="9"/>
    </row>
    <row r="239" spans="1:6" x14ac:dyDescent="0.25">
      <c r="A239" s="8" t="s">
        <v>26526</v>
      </c>
      <c r="B239" s="1" t="s">
        <v>26527</v>
      </c>
      <c r="C239" s="1" t="s">
        <v>14</v>
      </c>
      <c r="D239" s="1"/>
      <c r="E239" s="1"/>
      <c r="F239" s="9"/>
    </row>
    <row r="240" spans="1:6" x14ac:dyDescent="0.25">
      <c r="A240" s="8" t="s">
        <v>26528</v>
      </c>
      <c r="B240" s="1" t="s">
        <v>26529</v>
      </c>
      <c r="C240" s="1" t="s">
        <v>1</v>
      </c>
      <c r="D240" s="1"/>
      <c r="E240" s="1"/>
      <c r="F240" s="9"/>
    </row>
    <row r="241" spans="1:6" x14ac:dyDescent="0.25">
      <c r="A241" s="8" t="s">
        <v>26530</v>
      </c>
      <c r="B241" s="1" t="s">
        <v>26531</v>
      </c>
      <c r="C241" s="1" t="s">
        <v>14</v>
      </c>
      <c r="D241" s="1"/>
      <c r="E241" s="1"/>
      <c r="F241" s="9"/>
    </row>
    <row r="242" spans="1:6" x14ac:dyDescent="0.25">
      <c r="A242" s="8" t="s">
        <v>26532</v>
      </c>
      <c r="B242" s="1" t="s">
        <v>26533</v>
      </c>
      <c r="C242" s="1" t="s">
        <v>1</v>
      </c>
      <c r="D242" s="1"/>
      <c r="E242" s="1"/>
      <c r="F242" s="9"/>
    </row>
    <row r="243" spans="1:6" x14ac:dyDescent="0.25">
      <c r="A243" s="8" t="s">
        <v>26534</v>
      </c>
      <c r="B243" s="1" t="s">
        <v>26535</v>
      </c>
      <c r="C243" s="1" t="s">
        <v>14</v>
      </c>
      <c r="D243" s="1"/>
      <c r="E243" s="1"/>
      <c r="F243" s="9"/>
    </row>
    <row r="244" spans="1:6" x14ac:dyDescent="0.25">
      <c r="A244" s="8" t="s">
        <v>26536</v>
      </c>
      <c r="B244" s="1" t="s">
        <v>26537</v>
      </c>
      <c r="C244" s="1" t="s">
        <v>14</v>
      </c>
      <c r="D244" s="1"/>
      <c r="E244" s="1"/>
      <c r="F244" s="9"/>
    </row>
    <row r="245" spans="1:6" x14ac:dyDescent="0.25">
      <c r="A245" s="8" t="s">
        <v>26538</v>
      </c>
      <c r="B245" s="1" t="s">
        <v>26539</v>
      </c>
      <c r="C245" s="1" t="s">
        <v>14</v>
      </c>
      <c r="D245" s="1"/>
      <c r="E245" s="1"/>
      <c r="F245" s="9"/>
    </row>
    <row r="246" spans="1:6" x14ac:dyDescent="0.25">
      <c r="A246" s="8" t="s">
        <v>26540</v>
      </c>
      <c r="B246" s="1" t="s">
        <v>26541</v>
      </c>
      <c r="C246" s="1" t="s">
        <v>14</v>
      </c>
      <c r="D246" s="1"/>
      <c r="E246" s="1"/>
      <c r="F246" s="9"/>
    </row>
    <row r="247" spans="1:6" x14ac:dyDescent="0.25">
      <c r="A247" s="8" t="s">
        <v>26542</v>
      </c>
      <c r="B247" s="1" t="s">
        <v>26543</v>
      </c>
      <c r="C247" s="1" t="s">
        <v>1</v>
      </c>
      <c r="D247" s="1"/>
      <c r="E247" s="1"/>
      <c r="F247" s="9"/>
    </row>
    <row r="248" spans="1:6" x14ac:dyDescent="0.25">
      <c r="A248" s="8" t="s">
        <v>26544</v>
      </c>
      <c r="B248" s="1" t="s">
        <v>26545</v>
      </c>
      <c r="C248" s="1" t="s">
        <v>14</v>
      </c>
      <c r="D248" s="1"/>
      <c r="E248" s="1"/>
      <c r="F248" s="9"/>
    </row>
    <row r="249" spans="1:6" x14ac:dyDescent="0.25">
      <c r="A249" s="8" t="s">
        <v>26546</v>
      </c>
      <c r="B249" s="1" t="s">
        <v>26547</v>
      </c>
      <c r="C249" s="1" t="s">
        <v>14</v>
      </c>
      <c r="D249" s="1"/>
      <c r="E249" s="1"/>
      <c r="F249" s="9"/>
    </row>
    <row r="250" spans="1:6" x14ac:dyDescent="0.25">
      <c r="A250" s="8" t="s">
        <v>26548</v>
      </c>
      <c r="B250" s="1" t="s">
        <v>26549</v>
      </c>
      <c r="C250" s="1" t="s">
        <v>1</v>
      </c>
      <c r="D250" s="1"/>
      <c r="E250" s="1"/>
      <c r="F250" s="9"/>
    </row>
    <row r="251" spans="1:6" x14ac:dyDescent="0.25">
      <c r="A251" s="8" t="s">
        <v>26550</v>
      </c>
      <c r="B251" s="1" t="s">
        <v>26551</v>
      </c>
      <c r="C251" s="1" t="s">
        <v>1</v>
      </c>
      <c r="D251" s="1"/>
      <c r="E251" s="1"/>
      <c r="F251" s="9"/>
    </row>
    <row r="252" spans="1:6" x14ac:dyDescent="0.25">
      <c r="A252" s="8" t="s">
        <v>26552</v>
      </c>
      <c r="B252" s="1" t="s">
        <v>26553</v>
      </c>
      <c r="C252" s="1" t="s">
        <v>1</v>
      </c>
      <c r="D252" s="1"/>
      <c r="E252" s="1"/>
      <c r="F252" s="9"/>
    </row>
    <row r="253" spans="1:6" x14ac:dyDescent="0.25">
      <c r="A253" s="8" t="s">
        <v>26554</v>
      </c>
      <c r="B253" s="1" t="s">
        <v>26555</v>
      </c>
      <c r="C253" s="1" t="s">
        <v>14</v>
      </c>
      <c r="D253" s="1"/>
      <c r="E253" s="1"/>
      <c r="F253" s="9"/>
    </row>
    <row r="254" spans="1:6" x14ac:dyDescent="0.25">
      <c r="A254" s="8" t="s">
        <v>26556</v>
      </c>
      <c r="B254" s="1" t="s">
        <v>26557</v>
      </c>
      <c r="C254" s="1" t="s">
        <v>14</v>
      </c>
      <c r="D254" s="1"/>
      <c r="E254" s="1"/>
      <c r="F254" s="9"/>
    </row>
    <row r="255" spans="1:6" x14ac:dyDescent="0.25">
      <c r="A255" s="8" t="s">
        <v>26558</v>
      </c>
      <c r="B255" s="1" t="s">
        <v>26559</v>
      </c>
      <c r="C255" s="1" t="s">
        <v>14</v>
      </c>
      <c r="D255" s="1"/>
      <c r="E255" s="1"/>
      <c r="F255" s="9"/>
    </row>
    <row r="256" spans="1:6" x14ac:dyDescent="0.25">
      <c r="A256" s="8" t="s">
        <v>26560</v>
      </c>
      <c r="B256" s="1" t="s">
        <v>26561</v>
      </c>
      <c r="C256" s="1" t="s">
        <v>14</v>
      </c>
      <c r="D256" s="1"/>
      <c r="E256" s="1"/>
      <c r="F256" s="9"/>
    </row>
    <row r="257" spans="1:6" x14ac:dyDescent="0.25">
      <c r="A257" s="8" t="s">
        <v>26562</v>
      </c>
      <c r="B257" s="1" t="s">
        <v>26563</v>
      </c>
      <c r="C257" s="1" t="s">
        <v>14</v>
      </c>
      <c r="D257" s="1"/>
      <c r="E257" s="1"/>
      <c r="F257" s="9"/>
    </row>
    <row r="258" spans="1:6" x14ac:dyDescent="0.25">
      <c r="A258" s="8" t="s">
        <v>26564</v>
      </c>
      <c r="B258" s="1" t="s">
        <v>26565</v>
      </c>
      <c r="C258" s="1" t="s">
        <v>14</v>
      </c>
      <c r="D258" s="1"/>
      <c r="E258" s="1"/>
      <c r="F258" s="9"/>
    </row>
    <row r="259" spans="1:6" x14ac:dyDescent="0.25">
      <c r="A259" s="8" t="s">
        <v>26566</v>
      </c>
      <c r="B259" s="1" t="s">
        <v>26567</v>
      </c>
      <c r="C259" s="1" t="s">
        <v>1</v>
      </c>
      <c r="D259" s="1"/>
      <c r="E259" s="1"/>
      <c r="F259" s="9"/>
    </row>
    <row r="260" spans="1:6" x14ac:dyDescent="0.25">
      <c r="A260" s="8" t="s">
        <v>26568</v>
      </c>
      <c r="B260" s="1" t="s">
        <v>26569</v>
      </c>
      <c r="C260" s="1" t="s">
        <v>14</v>
      </c>
      <c r="D260" s="1"/>
      <c r="E260" s="1"/>
      <c r="F260" s="9"/>
    </row>
    <row r="261" spans="1:6" x14ac:dyDescent="0.25">
      <c r="A261" s="8" t="s">
        <v>26570</v>
      </c>
      <c r="B261" s="1" t="s">
        <v>26571</v>
      </c>
      <c r="C261" s="1" t="s">
        <v>14</v>
      </c>
      <c r="D261" s="1"/>
      <c r="E261" s="1"/>
      <c r="F261" s="9"/>
    </row>
    <row r="262" spans="1:6" x14ac:dyDescent="0.25">
      <c r="A262" s="8" t="s">
        <v>26572</v>
      </c>
      <c r="B262" s="1" t="s">
        <v>26573</v>
      </c>
      <c r="C262" s="1" t="s">
        <v>14</v>
      </c>
      <c r="D262" s="1"/>
      <c r="E262" s="1"/>
      <c r="F262" s="9"/>
    </row>
    <row r="263" spans="1:6" x14ac:dyDescent="0.25">
      <c r="A263" s="8" t="s">
        <v>26574</v>
      </c>
      <c r="B263" s="1" t="s">
        <v>26575</v>
      </c>
      <c r="C263" s="1" t="s">
        <v>14</v>
      </c>
      <c r="D263" s="1"/>
      <c r="E263" s="1"/>
      <c r="F263" s="9"/>
    </row>
    <row r="264" spans="1:6" x14ac:dyDescent="0.25">
      <c r="A264" s="8" t="s">
        <v>26576</v>
      </c>
      <c r="B264" s="1" t="s">
        <v>26577</v>
      </c>
      <c r="C264" s="1" t="s">
        <v>14</v>
      </c>
      <c r="D264" s="1"/>
      <c r="E264" s="1"/>
      <c r="F264" s="9"/>
    </row>
    <row r="265" spans="1:6" x14ac:dyDescent="0.25">
      <c r="A265" s="8" t="s">
        <v>26578</v>
      </c>
      <c r="B265" s="1" t="s">
        <v>26579</v>
      </c>
      <c r="C265" s="1" t="s">
        <v>14</v>
      </c>
      <c r="D265" s="1"/>
      <c r="E265" s="1"/>
      <c r="F265" s="9"/>
    </row>
    <row r="266" spans="1:6" x14ac:dyDescent="0.25">
      <c r="A266" s="8" t="s">
        <v>26580</v>
      </c>
      <c r="B266" s="1" t="s">
        <v>26581</v>
      </c>
      <c r="C266" s="1" t="s">
        <v>14</v>
      </c>
      <c r="D266" s="1"/>
      <c r="E266" s="1"/>
      <c r="F266" s="9"/>
    </row>
    <row r="267" spans="1:6" x14ac:dyDescent="0.25">
      <c r="A267" s="8" t="s">
        <v>26582</v>
      </c>
      <c r="B267" s="1" t="s">
        <v>26583</v>
      </c>
      <c r="C267" s="1" t="s">
        <v>14</v>
      </c>
      <c r="D267" s="1"/>
      <c r="E267" s="1"/>
      <c r="F267" s="9"/>
    </row>
    <row r="268" spans="1:6" x14ac:dyDescent="0.25">
      <c r="A268" s="8" t="s">
        <v>26584</v>
      </c>
      <c r="B268" s="1" t="s">
        <v>26585</v>
      </c>
      <c r="C268" s="1" t="s">
        <v>14</v>
      </c>
      <c r="D268" s="1"/>
      <c r="E268" s="1"/>
      <c r="F268" s="9"/>
    </row>
    <row r="269" spans="1:6" ht="15.75" thickBot="1" x14ac:dyDescent="0.3">
      <c r="A269" s="10" t="s">
        <v>26586</v>
      </c>
      <c r="B269" s="11" t="s">
        <v>26587</v>
      </c>
      <c r="C269" s="11" t="s">
        <v>14</v>
      </c>
      <c r="D269" s="11"/>
      <c r="E269" s="11"/>
      <c r="F269" s="12"/>
    </row>
  </sheetData>
  <autoFilter ref="A1:F1"/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0.1406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21" t="s">
        <v>1180</v>
      </c>
      <c r="B1" s="22" t="s">
        <v>1181</v>
      </c>
      <c r="C1" s="22" t="s">
        <v>1182</v>
      </c>
      <c r="D1" s="22" t="s">
        <v>1183</v>
      </c>
      <c r="E1" s="22" t="s">
        <v>1185</v>
      </c>
      <c r="F1" s="23" t="s">
        <v>1184</v>
      </c>
      <c r="G1" s="24" t="s">
        <v>24179</v>
      </c>
      <c r="H1">
        <f>COUNTA(A:A)-1</f>
        <v>400</v>
      </c>
    </row>
    <row r="2" spans="1:8" x14ac:dyDescent="0.25">
      <c r="A2" s="13" t="s">
        <v>22579</v>
      </c>
      <c r="B2" s="2" t="s">
        <v>22580</v>
      </c>
      <c r="C2" s="2" t="s">
        <v>1</v>
      </c>
      <c r="D2" s="2" t="s">
        <v>10649</v>
      </c>
      <c r="E2" s="2"/>
      <c r="F2" s="14"/>
    </row>
    <row r="3" spans="1:8" x14ac:dyDescent="0.25">
      <c r="A3" s="8" t="s">
        <v>22581</v>
      </c>
      <c r="B3" s="1" t="s">
        <v>22582</v>
      </c>
      <c r="C3" s="1" t="s">
        <v>14</v>
      </c>
      <c r="D3" s="1" t="s">
        <v>10649</v>
      </c>
      <c r="E3" s="1"/>
      <c r="F3" s="9"/>
    </row>
    <row r="4" spans="1:8" x14ac:dyDescent="0.25">
      <c r="A4" s="8" t="s">
        <v>22583</v>
      </c>
      <c r="B4" s="1" t="s">
        <v>22584</v>
      </c>
      <c r="C4" s="1" t="s">
        <v>1</v>
      </c>
      <c r="D4" s="1" t="s">
        <v>10649</v>
      </c>
      <c r="E4" s="1"/>
      <c r="F4" s="9"/>
    </row>
    <row r="5" spans="1:8" x14ac:dyDescent="0.25">
      <c r="A5" s="8" t="s">
        <v>22585</v>
      </c>
      <c r="B5" s="1" t="s">
        <v>22586</v>
      </c>
      <c r="C5" s="1" t="s">
        <v>1</v>
      </c>
      <c r="D5" s="1" t="s">
        <v>10649</v>
      </c>
      <c r="E5" s="1"/>
      <c r="F5" s="9"/>
    </row>
    <row r="6" spans="1:8" x14ac:dyDescent="0.25">
      <c r="A6" s="8" t="s">
        <v>22587</v>
      </c>
      <c r="B6" s="1" t="s">
        <v>22588</v>
      </c>
      <c r="C6" s="1" t="s">
        <v>1</v>
      </c>
      <c r="D6" s="1" t="s">
        <v>10649</v>
      </c>
      <c r="E6" s="1"/>
      <c r="F6" s="9"/>
    </row>
    <row r="7" spans="1:8" x14ac:dyDescent="0.25">
      <c r="A7" s="8" t="s">
        <v>22589</v>
      </c>
      <c r="B7" s="1" t="s">
        <v>22590</v>
      </c>
      <c r="C7" s="1" t="s">
        <v>1</v>
      </c>
      <c r="D7" s="1" t="s">
        <v>10649</v>
      </c>
      <c r="E7" s="1"/>
      <c r="F7" s="9"/>
    </row>
    <row r="8" spans="1:8" x14ac:dyDescent="0.25">
      <c r="A8" s="8" t="s">
        <v>22591</v>
      </c>
      <c r="B8" s="1" t="s">
        <v>22592</v>
      </c>
      <c r="C8" s="1" t="s">
        <v>14</v>
      </c>
      <c r="D8" s="1" t="s">
        <v>10649</v>
      </c>
      <c r="E8" s="1"/>
      <c r="F8" s="9"/>
    </row>
    <row r="9" spans="1:8" x14ac:dyDescent="0.25">
      <c r="A9" s="8" t="s">
        <v>22593</v>
      </c>
      <c r="B9" s="1" t="s">
        <v>22594</v>
      </c>
      <c r="C9" s="1" t="s">
        <v>14</v>
      </c>
      <c r="D9" s="1" t="s">
        <v>10649</v>
      </c>
      <c r="E9" s="1"/>
      <c r="F9" s="9"/>
    </row>
    <row r="10" spans="1:8" x14ac:dyDescent="0.25">
      <c r="A10" s="8" t="s">
        <v>22595</v>
      </c>
      <c r="B10" s="1" t="s">
        <v>19069</v>
      </c>
      <c r="C10" s="1" t="s">
        <v>14</v>
      </c>
      <c r="D10" s="1" t="s">
        <v>10649</v>
      </c>
      <c r="E10" s="1"/>
      <c r="F10" s="9"/>
    </row>
    <row r="11" spans="1:8" x14ac:dyDescent="0.25">
      <c r="A11" s="8" t="s">
        <v>22596</v>
      </c>
      <c r="B11" s="1" t="s">
        <v>22597</v>
      </c>
      <c r="C11" s="1" t="s">
        <v>14</v>
      </c>
      <c r="D11" s="1" t="s">
        <v>10649</v>
      </c>
      <c r="E11" s="1"/>
      <c r="F11" s="9"/>
    </row>
    <row r="12" spans="1:8" x14ac:dyDescent="0.25">
      <c r="A12" s="8" t="s">
        <v>22598</v>
      </c>
      <c r="B12" s="1" t="s">
        <v>16543</v>
      </c>
      <c r="C12" s="1" t="s">
        <v>1</v>
      </c>
      <c r="D12" s="1" t="s">
        <v>10649</v>
      </c>
      <c r="E12" s="1"/>
      <c r="F12" s="9"/>
    </row>
    <row r="13" spans="1:8" x14ac:dyDescent="0.25">
      <c r="A13" s="8" t="s">
        <v>22599</v>
      </c>
      <c r="B13" s="1" t="s">
        <v>22600</v>
      </c>
      <c r="C13" s="1" t="s">
        <v>14</v>
      </c>
      <c r="D13" s="1" t="s">
        <v>10649</v>
      </c>
      <c r="E13" s="1"/>
      <c r="F13" s="9"/>
    </row>
    <row r="14" spans="1:8" x14ac:dyDescent="0.25">
      <c r="A14" s="8" t="s">
        <v>22601</v>
      </c>
      <c r="B14" s="1" t="s">
        <v>22602</v>
      </c>
      <c r="C14" s="1" t="s">
        <v>1</v>
      </c>
      <c r="D14" s="1" t="s">
        <v>10649</v>
      </c>
      <c r="E14" s="1"/>
      <c r="F14" s="9"/>
    </row>
    <row r="15" spans="1:8" x14ac:dyDescent="0.25">
      <c r="A15" s="8" t="s">
        <v>22603</v>
      </c>
      <c r="B15" s="1" t="s">
        <v>22604</v>
      </c>
      <c r="C15" s="1" t="s">
        <v>14</v>
      </c>
      <c r="D15" s="1" t="s">
        <v>10649</v>
      </c>
      <c r="E15" s="1"/>
      <c r="F15" s="9"/>
    </row>
    <row r="16" spans="1:8" x14ac:dyDescent="0.25">
      <c r="A16" s="8" t="s">
        <v>22605</v>
      </c>
      <c r="B16" s="1" t="s">
        <v>22606</v>
      </c>
      <c r="C16" s="1" t="s">
        <v>14</v>
      </c>
      <c r="D16" s="1" t="s">
        <v>10649</v>
      </c>
      <c r="E16" s="1"/>
      <c r="F16" s="9"/>
    </row>
    <row r="17" spans="1:6" x14ac:dyDescent="0.25">
      <c r="A17" s="8" t="s">
        <v>22607</v>
      </c>
      <c r="B17" s="1" t="s">
        <v>22608</v>
      </c>
      <c r="C17" s="1" t="s">
        <v>14</v>
      </c>
      <c r="D17" s="1" t="s">
        <v>10649</v>
      </c>
      <c r="E17" s="1"/>
      <c r="F17" s="9"/>
    </row>
    <row r="18" spans="1:6" x14ac:dyDescent="0.25">
      <c r="A18" s="8" t="s">
        <v>22609</v>
      </c>
      <c r="B18" s="1" t="s">
        <v>15166</v>
      </c>
      <c r="C18" s="1" t="s">
        <v>14</v>
      </c>
      <c r="D18" s="1" t="s">
        <v>10649</v>
      </c>
      <c r="E18" s="1"/>
      <c r="F18" s="9"/>
    </row>
    <row r="19" spans="1:6" x14ac:dyDescent="0.25">
      <c r="A19" s="8" t="s">
        <v>22610</v>
      </c>
      <c r="B19" s="1" t="s">
        <v>14804</v>
      </c>
      <c r="C19" s="1" t="s">
        <v>14</v>
      </c>
      <c r="D19" s="1" t="s">
        <v>10649</v>
      </c>
      <c r="E19" s="1"/>
      <c r="F19" s="9"/>
    </row>
    <row r="20" spans="1:6" x14ac:dyDescent="0.25">
      <c r="A20" s="8" t="s">
        <v>22611</v>
      </c>
      <c r="B20" s="1" t="s">
        <v>22612</v>
      </c>
      <c r="C20" s="1" t="s">
        <v>14</v>
      </c>
      <c r="D20" s="1" t="s">
        <v>10649</v>
      </c>
      <c r="E20" s="1"/>
      <c r="F20" s="9"/>
    </row>
    <row r="21" spans="1:6" x14ac:dyDescent="0.25">
      <c r="A21" s="8" t="s">
        <v>22613</v>
      </c>
      <c r="B21" s="1" t="s">
        <v>22614</v>
      </c>
      <c r="C21" s="1" t="s">
        <v>14</v>
      </c>
      <c r="D21" s="1" t="s">
        <v>10649</v>
      </c>
      <c r="E21" s="1"/>
      <c r="F21" s="9"/>
    </row>
    <row r="22" spans="1:6" x14ac:dyDescent="0.25">
      <c r="A22" s="8" t="s">
        <v>22615</v>
      </c>
      <c r="B22" s="1" t="s">
        <v>22616</v>
      </c>
      <c r="C22" s="1" t="s">
        <v>1</v>
      </c>
      <c r="D22" s="1" t="s">
        <v>10649</v>
      </c>
      <c r="E22" s="1"/>
      <c r="F22" s="9"/>
    </row>
    <row r="23" spans="1:6" x14ac:dyDescent="0.25">
      <c r="A23" s="8" t="s">
        <v>22617</v>
      </c>
      <c r="B23" s="1" t="s">
        <v>13179</v>
      </c>
      <c r="C23" s="1" t="s">
        <v>1</v>
      </c>
      <c r="D23" s="1" t="s">
        <v>10649</v>
      </c>
      <c r="E23" s="1"/>
      <c r="F23" s="9"/>
    </row>
    <row r="24" spans="1:6" x14ac:dyDescent="0.25">
      <c r="A24" s="8" t="s">
        <v>22618</v>
      </c>
      <c r="B24" s="1" t="s">
        <v>15952</v>
      </c>
      <c r="C24" s="1" t="s">
        <v>1</v>
      </c>
      <c r="D24" s="1" t="s">
        <v>10649</v>
      </c>
      <c r="E24" s="1"/>
      <c r="F24" s="9"/>
    </row>
    <row r="25" spans="1:6" x14ac:dyDescent="0.25">
      <c r="A25" s="8" t="s">
        <v>22619</v>
      </c>
      <c r="B25" s="1" t="s">
        <v>22620</v>
      </c>
      <c r="C25" s="1" t="s">
        <v>1</v>
      </c>
      <c r="D25" s="1" t="s">
        <v>10649</v>
      </c>
      <c r="E25" s="1"/>
      <c r="F25" s="9"/>
    </row>
    <row r="26" spans="1:6" x14ac:dyDescent="0.25">
      <c r="A26" s="8" t="s">
        <v>22621</v>
      </c>
      <c r="B26" s="1" t="s">
        <v>19868</v>
      </c>
      <c r="C26" s="1" t="s">
        <v>1</v>
      </c>
      <c r="D26" s="1" t="s">
        <v>10649</v>
      </c>
      <c r="E26" s="1"/>
      <c r="F26" s="9"/>
    </row>
    <row r="27" spans="1:6" x14ac:dyDescent="0.25">
      <c r="A27" s="8" t="s">
        <v>22622</v>
      </c>
      <c r="B27" s="1" t="s">
        <v>21455</v>
      </c>
      <c r="C27" s="1" t="s">
        <v>1</v>
      </c>
      <c r="D27" s="1" t="s">
        <v>10649</v>
      </c>
      <c r="E27" s="1"/>
      <c r="F27" s="9"/>
    </row>
    <row r="28" spans="1:6" x14ac:dyDescent="0.25">
      <c r="A28" s="8" t="s">
        <v>22623</v>
      </c>
      <c r="B28" s="1" t="s">
        <v>22624</v>
      </c>
      <c r="C28" s="1" t="s">
        <v>1</v>
      </c>
      <c r="D28" s="1" t="s">
        <v>10649</v>
      </c>
      <c r="E28" s="1"/>
      <c r="F28" s="9"/>
    </row>
    <row r="29" spans="1:6" x14ac:dyDescent="0.25">
      <c r="A29" s="8" t="s">
        <v>22625</v>
      </c>
      <c r="B29" s="1" t="s">
        <v>14331</v>
      </c>
      <c r="C29" s="1" t="s">
        <v>14</v>
      </c>
      <c r="D29" s="1" t="s">
        <v>10649</v>
      </c>
      <c r="E29" s="1"/>
      <c r="F29" s="9"/>
    </row>
    <row r="30" spans="1:6" x14ac:dyDescent="0.25">
      <c r="A30" s="8" t="s">
        <v>22626</v>
      </c>
      <c r="B30" s="1" t="s">
        <v>22627</v>
      </c>
      <c r="C30" s="1" t="s">
        <v>14</v>
      </c>
      <c r="D30" s="1" t="s">
        <v>10649</v>
      </c>
      <c r="E30" s="1"/>
      <c r="F30" s="9"/>
    </row>
    <row r="31" spans="1:6" ht="15.75" thickBot="1" x14ac:dyDescent="0.3">
      <c r="A31" s="10" t="s">
        <v>22628</v>
      </c>
      <c r="B31" s="11" t="s">
        <v>19140</v>
      </c>
      <c r="C31" s="11" t="s">
        <v>1</v>
      </c>
      <c r="D31" s="11" t="s">
        <v>10649</v>
      </c>
      <c r="E31" s="11"/>
      <c r="F31" s="12"/>
    </row>
    <row r="32" spans="1:6" x14ac:dyDescent="0.25">
      <c r="A32" s="13" t="s">
        <v>22629</v>
      </c>
      <c r="B32" s="2" t="s">
        <v>22630</v>
      </c>
      <c r="C32" s="2" t="s">
        <v>14</v>
      </c>
      <c r="D32" s="2"/>
      <c r="E32" s="2"/>
      <c r="F32" s="14"/>
    </row>
    <row r="33" spans="1:6" x14ac:dyDescent="0.25">
      <c r="A33" s="8" t="s">
        <v>22631</v>
      </c>
      <c r="B33" s="1" t="s">
        <v>22632</v>
      </c>
      <c r="C33" s="1" t="s">
        <v>14</v>
      </c>
      <c r="D33" s="1"/>
      <c r="E33" s="1"/>
      <c r="F33" s="9"/>
    </row>
    <row r="34" spans="1:6" x14ac:dyDescent="0.25">
      <c r="A34" s="8" t="s">
        <v>22633</v>
      </c>
      <c r="B34" s="1" t="s">
        <v>22634</v>
      </c>
      <c r="C34" s="1" t="s">
        <v>1</v>
      </c>
      <c r="D34" s="1"/>
      <c r="E34" s="1"/>
      <c r="F34" s="9"/>
    </row>
    <row r="35" spans="1:6" x14ac:dyDescent="0.25">
      <c r="A35" s="8" t="s">
        <v>22635</v>
      </c>
      <c r="B35" s="1" t="s">
        <v>22636</v>
      </c>
      <c r="C35" s="1" t="s">
        <v>14</v>
      </c>
      <c r="D35" s="1"/>
      <c r="E35" s="1"/>
      <c r="F35" s="9"/>
    </row>
    <row r="36" spans="1:6" x14ac:dyDescent="0.25">
      <c r="A36" s="8" t="s">
        <v>22637</v>
      </c>
      <c r="B36" s="1" t="s">
        <v>22638</v>
      </c>
      <c r="C36" s="1" t="s">
        <v>14</v>
      </c>
      <c r="D36" s="1"/>
      <c r="E36" s="1"/>
      <c r="F36" s="9"/>
    </row>
    <row r="37" spans="1:6" x14ac:dyDescent="0.25">
      <c r="A37" s="8" t="s">
        <v>22639</v>
      </c>
      <c r="B37" s="1" t="s">
        <v>22640</v>
      </c>
      <c r="C37" s="1" t="s">
        <v>14</v>
      </c>
      <c r="D37" s="1"/>
      <c r="E37" s="1"/>
      <c r="F37" s="9"/>
    </row>
    <row r="38" spans="1:6" x14ac:dyDescent="0.25">
      <c r="A38" s="8" t="s">
        <v>22641</v>
      </c>
      <c r="B38" s="1" t="s">
        <v>22642</v>
      </c>
      <c r="C38" s="1" t="s">
        <v>14</v>
      </c>
      <c r="D38" s="1"/>
      <c r="E38" s="1"/>
      <c r="F38" s="9"/>
    </row>
    <row r="39" spans="1:6" x14ac:dyDescent="0.25">
      <c r="A39" s="8" t="s">
        <v>22643</v>
      </c>
      <c r="B39" s="1" t="s">
        <v>22644</v>
      </c>
      <c r="C39" s="1" t="s">
        <v>14</v>
      </c>
      <c r="D39" s="1"/>
      <c r="E39" s="1"/>
      <c r="F39" s="9"/>
    </row>
    <row r="40" spans="1:6" x14ac:dyDescent="0.25">
      <c r="A40" s="8" t="s">
        <v>22645</v>
      </c>
      <c r="B40" s="1" t="s">
        <v>22646</v>
      </c>
      <c r="C40" s="1" t="s">
        <v>14</v>
      </c>
      <c r="D40" s="1"/>
      <c r="E40" s="1"/>
      <c r="F40" s="9"/>
    </row>
    <row r="41" spans="1:6" x14ac:dyDescent="0.25">
      <c r="A41" s="8" t="s">
        <v>22647</v>
      </c>
      <c r="B41" s="1" t="s">
        <v>22648</v>
      </c>
      <c r="C41" s="1" t="s">
        <v>1</v>
      </c>
      <c r="D41" s="1"/>
      <c r="E41" s="1"/>
      <c r="F41" s="9"/>
    </row>
    <row r="42" spans="1:6" x14ac:dyDescent="0.25">
      <c r="A42" s="8" t="s">
        <v>22649</v>
      </c>
      <c r="B42" s="1" t="s">
        <v>22650</v>
      </c>
      <c r="C42" s="1" t="s">
        <v>1</v>
      </c>
      <c r="D42" s="1"/>
      <c r="E42" s="1"/>
      <c r="F42" s="9"/>
    </row>
    <row r="43" spans="1:6" x14ac:dyDescent="0.25">
      <c r="A43" s="8" t="s">
        <v>22651</v>
      </c>
      <c r="B43" s="1" t="s">
        <v>15170</v>
      </c>
      <c r="C43" s="1" t="s">
        <v>14</v>
      </c>
      <c r="D43" s="1"/>
      <c r="E43" s="1"/>
      <c r="F43" s="9"/>
    </row>
    <row r="44" spans="1:6" x14ac:dyDescent="0.25">
      <c r="A44" s="8" t="s">
        <v>22652</v>
      </c>
      <c r="B44" s="1" t="s">
        <v>22653</v>
      </c>
      <c r="C44" s="1" t="s">
        <v>14</v>
      </c>
      <c r="D44" s="1"/>
      <c r="E44" s="1"/>
      <c r="F44" s="9"/>
    </row>
    <row r="45" spans="1:6" x14ac:dyDescent="0.25">
      <c r="A45" s="8" t="s">
        <v>22654</v>
      </c>
      <c r="B45" s="1" t="s">
        <v>22655</v>
      </c>
      <c r="C45" s="1" t="s">
        <v>14</v>
      </c>
      <c r="D45" s="1"/>
      <c r="E45" s="1"/>
      <c r="F45" s="9"/>
    </row>
    <row r="46" spans="1:6" x14ac:dyDescent="0.25">
      <c r="A46" s="8" t="s">
        <v>22656</v>
      </c>
      <c r="B46" s="1" t="s">
        <v>22657</v>
      </c>
      <c r="C46" s="1" t="s">
        <v>14</v>
      </c>
      <c r="D46" s="1"/>
      <c r="E46" s="1"/>
      <c r="F46" s="9"/>
    </row>
    <row r="47" spans="1:6" x14ac:dyDescent="0.25">
      <c r="A47" s="8" t="s">
        <v>22658</v>
      </c>
      <c r="B47" s="1" t="s">
        <v>22659</v>
      </c>
      <c r="C47" s="1" t="s">
        <v>14</v>
      </c>
      <c r="D47" s="1"/>
      <c r="E47" s="1"/>
      <c r="F47" s="9"/>
    </row>
    <row r="48" spans="1:6" x14ac:dyDescent="0.25">
      <c r="A48" s="8" t="s">
        <v>22660</v>
      </c>
      <c r="B48" s="1" t="s">
        <v>22661</v>
      </c>
      <c r="C48" s="1" t="s">
        <v>14</v>
      </c>
      <c r="D48" s="1"/>
      <c r="E48" s="1"/>
      <c r="F48" s="9"/>
    </row>
    <row r="49" spans="1:6" x14ac:dyDescent="0.25">
      <c r="A49" s="8" t="s">
        <v>22662</v>
      </c>
      <c r="B49" s="1" t="s">
        <v>22663</v>
      </c>
      <c r="C49" s="1" t="s">
        <v>14</v>
      </c>
      <c r="D49" s="1"/>
      <c r="E49" s="1"/>
      <c r="F49" s="9"/>
    </row>
    <row r="50" spans="1:6" x14ac:dyDescent="0.25">
      <c r="A50" s="8" t="s">
        <v>22664</v>
      </c>
      <c r="B50" s="1" t="s">
        <v>22665</v>
      </c>
      <c r="C50" s="1" t="s">
        <v>14</v>
      </c>
      <c r="D50" s="1"/>
      <c r="E50" s="1"/>
      <c r="F50" s="9"/>
    </row>
    <row r="51" spans="1:6" x14ac:dyDescent="0.25">
      <c r="A51" s="8" t="s">
        <v>22666</v>
      </c>
      <c r="B51" s="1" t="s">
        <v>22667</v>
      </c>
      <c r="C51" s="1" t="s">
        <v>14</v>
      </c>
      <c r="D51" s="1"/>
      <c r="E51" s="1"/>
      <c r="F51" s="9"/>
    </row>
    <row r="52" spans="1:6" x14ac:dyDescent="0.25">
      <c r="A52" s="8" t="s">
        <v>22668</v>
      </c>
      <c r="B52" s="1" t="s">
        <v>22669</v>
      </c>
      <c r="C52" s="1" t="s">
        <v>14</v>
      </c>
      <c r="D52" s="1"/>
      <c r="E52" s="1"/>
      <c r="F52" s="9"/>
    </row>
    <row r="53" spans="1:6" x14ac:dyDescent="0.25">
      <c r="A53" s="8" t="s">
        <v>22670</v>
      </c>
      <c r="B53" s="1" t="s">
        <v>22671</v>
      </c>
      <c r="C53" s="1" t="s">
        <v>1</v>
      </c>
      <c r="D53" s="1"/>
      <c r="E53" s="1"/>
      <c r="F53" s="9"/>
    </row>
    <row r="54" spans="1:6" x14ac:dyDescent="0.25">
      <c r="A54" s="8" t="s">
        <v>22672</v>
      </c>
      <c r="B54" s="1" t="s">
        <v>22673</v>
      </c>
      <c r="C54" s="1" t="s">
        <v>14</v>
      </c>
      <c r="D54" s="1"/>
      <c r="E54" s="1"/>
      <c r="F54" s="9"/>
    </row>
    <row r="55" spans="1:6" x14ac:dyDescent="0.25">
      <c r="A55" s="8" t="s">
        <v>22674</v>
      </c>
      <c r="B55" s="1" t="s">
        <v>22675</v>
      </c>
      <c r="C55" s="1" t="s">
        <v>14</v>
      </c>
      <c r="D55" s="1"/>
      <c r="E55" s="1"/>
      <c r="F55" s="9"/>
    </row>
    <row r="56" spans="1:6" x14ac:dyDescent="0.25">
      <c r="A56" s="8" t="s">
        <v>22676</v>
      </c>
      <c r="B56" s="1" t="s">
        <v>22677</v>
      </c>
      <c r="C56" s="1" t="s">
        <v>14</v>
      </c>
      <c r="D56" s="1"/>
      <c r="E56" s="1"/>
      <c r="F56" s="9"/>
    </row>
    <row r="57" spans="1:6" x14ac:dyDescent="0.25">
      <c r="A57" s="8" t="s">
        <v>22678</v>
      </c>
      <c r="B57" s="1" t="s">
        <v>13181</v>
      </c>
      <c r="C57" s="1" t="s">
        <v>1</v>
      </c>
      <c r="D57" s="1"/>
      <c r="E57" s="1"/>
      <c r="F57" s="9"/>
    </row>
    <row r="58" spans="1:6" x14ac:dyDescent="0.25">
      <c r="A58" s="8" t="s">
        <v>22679</v>
      </c>
      <c r="B58" s="1" t="s">
        <v>22680</v>
      </c>
      <c r="C58" s="1" t="s">
        <v>1</v>
      </c>
      <c r="D58" s="1"/>
      <c r="E58" s="1"/>
      <c r="F58" s="9"/>
    </row>
    <row r="59" spans="1:6" x14ac:dyDescent="0.25">
      <c r="A59" s="8" t="s">
        <v>22681</v>
      </c>
      <c r="B59" s="1" t="s">
        <v>22682</v>
      </c>
      <c r="C59" s="1" t="s">
        <v>1</v>
      </c>
      <c r="D59" s="1"/>
      <c r="E59" s="1"/>
      <c r="F59" s="9"/>
    </row>
    <row r="60" spans="1:6" x14ac:dyDescent="0.25">
      <c r="A60" s="8" t="s">
        <v>22683</v>
      </c>
      <c r="B60" s="1" t="s">
        <v>22684</v>
      </c>
      <c r="C60" s="1" t="s">
        <v>1</v>
      </c>
      <c r="D60" s="1"/>
      <c r="E60" s="1"/>
      <c r="F60" s="9"/>
    </row>
    <row r="61" spans="1:6" x14ac:dyDescent="0.25">
      <c r="A61" s="8" t="s">
        <v>22685</v>
      </c>
      <c r="B61" s="1" t="s">
        <v>22686</v>
      </c>
      <c r="C61" s="1" t="s">
        <v>1</v>
      </c>
      <c r="D61" s="1"/>
      <c r="E61" s="1"/>
      <c r="F61" s="9"/>
    </row>
    <row r="62" spans="1:6" x14ac:dyDescent="0.25">
      <c r="A62" s="8" t="s">
        <v>22687</v>
      </c>
      <c r="B62" s="1" t="s">
        <v>22688</v>
      </c>
      <c r="C62" s="1" t="s">
        <v>14</v>
      </c>
      <c r="D62" s="1"/>
      <c r="E62" s="1"/>
      <c r="F62" s="9"/>
    </row>
    <row r="63" spans="1:6" x14ac:dyDescent="0.25">
      <c r="A63" s="8" t="s">
        <v>22689</v>
      </c>
      <c r="B63" s="1" t="s">
        <v>13170</v>
      </c>
      <c r="C63" s="1" t="s">
        <v>1</v>
      </c>
      <c r="D63" s="1"/>
      <c r="E63" s="1"/>
      <c r="F63" s="9"/>
    </row>
    <row r="64" spans="1:6" x14ac:dyDescent="0.25">
      <c r="A64" s="8" t="s">
        <v>22690</v>
      </c>
      <c r="B64" s="1" t="s">
        <v>22691</v>
      </c>
      <c r="C64" s="1" t="s">
        <v>1</v>
      </c>
      <c r="D64" s="1"/>
      <c r="E64" s="1"/>
      <c r="F64" s="9"/>
    </row>
    <row r="65" spans="1:6" x14ac:dyDescent="0.25">
      <c r="A65" s="8" t="s">
        <v>22692</v>
      </c>
      <c r="B65" s="1" t="s">
        <v>22693</v>
      </c>
      <c r="C65" s="1" t="s">
        <v>14</v>
      </c>
      <c r="D65" s="1"/>
      <c r="E65" s="1"/>
      <c r="F65" s="9"/>
    </row>
    <row r="66" spans="1:6" x14ac:dyDescent="0.25">
      <c r="A66" s="8" t="s">
        <v>22694</v>
      </c>
      <c r="B66" s="1" t="s">
        <v>14751</v>
      </c>
      <c r="C66" s="1" t="s">
        <v>14</v>
      </c>
      <c r="D66" s="1"/>
      <c r="E66" s="1"/>
      <c r="F66" s="9"/>
    </row>
    <row r="67" spans="1:6" x14ac:dyDescent="0.25">
      <c r="A67" s="8" t="s">
        <v>22695</v>
      </c>
      <c r="B67" s="1" t="s">
        <v>22696</v>
      </c>
      <c r="C67" s="1" t="s">
        <v>14</v>
      </c>
      <c r="D67" s="1"/>
      <c r="E67" s="1"/>
      <c r="F67" s="9"/>
    </row>
    <row r="68" spans="1:6" x14ac:dyDescent="0.25">
      <c r="A68" s="8" t="s">
        <v>22697</v>
      </c>
      <c r="B68" s="1" t="s">
        <v>22698</v>
      </c>
      <c r="C68" s="1" t="s">
        <v>14</v>
      </c>
      <c r="D68" s="1"/>
      <c r="E68" s="1"/>
      <c r="F68" s="9"/>
    </row>
    <row r="69" spans="1:6" x14ac:dyDescent="0.25">
      <c r="A69" s="8" t="s">
        <v>22699</v>
      </c>
      <c r="B69" s="1" t="s">
        <v>22700</v>
      </c>
      <c r="C69" s="1" t="s">
        <v>1</v>
      </c>
      <c r="D69" s="1"/>
      <c r="E69" s="1"/>
      <c r="F69" s="9"/>
    </row>
    <row r="70" spans="1:6" x14ac:dyDescent="0.25">
      <c r="A70" s="8" t="s">
        <v>22701</v>
      </c>
      <c r="B70" s="1" t="s">
        <v>22702</v>
      </c>
      <c r="C70" s="1" t="s">
        <v>14</v>
      </c>
      <c r="D70" s="1"/>
      <c r="E70" s="1"/>
      <c r="F70" s="9"/>
    </row>
    <row r="71" spans="1:6" x14ac:dyDescent="0.25">
      <c r="A71" s="8" t="s">
        <v>22703</v>
      </c>
      <c r="B71" s="1" t="s">
        <v>22704</v>
      </c>
      <c r="C71" s="1" t="s">
        <v>14</v>
      </c>
      <c r="D71" s="1"/>
      <c r="E71" s="1"/>
      <c r="F71" s="9"/>
    </row>
    <row r="72" spans="1:6" x14ac:dyDescent="0.25">
      <c r="A72" s="8" t="s">
        <v>22705</v>
      </c>
      <c r="B72" s="1" t="s">
        <v>22706</v>
      </c>
      <c r="C72" s="1" t="s">
        <v>14</v>
      </c>
      <c r="D72" s="1"/>
      <c r="E72" s="1"/>
      <c r="F72" s="9"/>
    </row>
    <row r="73" spans="1:6" x14ac:dyDescent="0.25">
      <c r="A73" s="8" t="s">
        <v>22707</v>
      </c>
      <c r="B73" s="1" t="s">
        <v>22708</v>
      </c>
      <c r="C73" s="1" t="s">
        <v>14</v>
      </c>
      <c r="D73" s="1"/>
      <c r="E73" s="1"/>
      <c r="F73" s="9"/>
    </row>
    <row r="74" spans="1:6" x14ac:dyDescent="0.25">
      <c r="A74" s="8" t="s">
        <v>22709</v>
      </c>
      <c r="B74" s="1" t="s">
        <v>22710</v>
      </c>
      <c r="C74" s="1" t="s">
        <v>14</v>
      </c>
      <c r="D74" s="1"/>
      <c r="E74" s="1"/>
      <c r="F74" s="9"/>
    </row>
    <row r="75" spans="1:6" x14ac:dyDescent="0.25">
      <c r="A75" s="8" t="s">
        <v>22711</v>
      </c>
      <c r="B75" s="1" t="s">
        <v>22712</v>
      </c>
      <c r="C75" s="1" t="s">
        <v>14</v>
      </c>
      <c r="D75" s="1"/>
      <c r="E75" s="1"/>
      <c r="F75" s="9"/>
    </row>
    <row r="76" spans="1:6" x14ac:dyDescent="0.25">
      <c r="A76" s="8" t="s">
        <v>22713</v>
      </c>
      <c r="B76" s="1" t="s">
        <v>22714</v>
      </c>
      <c r="C76" s="1" t="s">
        <v>1</v>
      </c>
      <c r="D76" s="1"/>
      <c r="E76" s="1"/>
      <c r="F76" s="9"/>
    </row>
    <row r="77" spans="1:6" x14ac:dyDescent="0.25">
      <c r="A77" s="8" t="s">
        <v>22715</v>
      </c>
      <c r="B77" s="1" t="s">
        <v>22716</v>
      </c>
      <c r="C77" s="1" t="s">
        <v>14</v>
      </c>
      <c r="D77" s="1"/>
      <c r="E77" s="1"/>
      <c r="F77" s="9"/>
    </row>
    <row r="78" spans="1:6" x14ac:dyDescent="0.25">
      <c r="A78" s="8" t="s">
        <v>22717</v>
      </c>
      <c r="B78" s="1" t="s">
        <v>22718</v>
      </c>
      <c r="C78" s="1" t="s">
        <v>14</v>
      </c>
      <c r="D78" s="1"/>
      <c r="E78" s="1"/>
      <c r="F78" s="9"/>
    </row>
    <row r="79" spans="1:6" x14ac:dyDescent="0.25">
      <c r="A79" s="8" t="s">
        <v>22719</v>
      </c>
      <c r="B79" s="1" t="s">
        <v>16556</v>
      </c>
      <c r="C79" s="1" t="s">
        <v>14</v>
      </c>
      <c r="D79" s="1"/>
      <c r="E79" s="1"/>
      <c r="F79" s="9"/>
    </row>
    <row r="80" spans="1:6" x14ac:dyDescent="0.25">
      <c r="A80" s="8" t="s">
        <v>22720</v>
      </c>
      <c r="B80" s="1" t="s">
        <v>22721</v>
      </c>
      <c r="C80" s="1" t="s">
        <v>1</v>
      </c>
      <c r="D80" s="1"/>
      <c r="E80" s="1"/>
      <c r="F80" s="9"/>
    </row>
    <row r="81" spans="1:6" x14ac:dyDescent="0.25">
      <c r="A81" s="8" t="s">
        <v>22722</v>
      </c>
      <c r="B81" s="1" t="s">
        <v>22723</v>
      </c>
      <c r="C81" s="1" t="s">
        <v>14</v>
      </c>
      <c r="D81" s="1"/>
      <c r="E81" s="1"/>
      <c r="F81" s="9"/>
    </row>
    <row r="82" spans="1:6" x14ac:dyDescent="0.25">
      <c r="A82" s="8" t="s">
        <v>22724</v>
      </c>
      <c r="B82" s="1" t="s">
        <v>22725</v>
      </c>
      <c r="C82" s="1" t="s">
        <v>14</v>
      </c>
      <c r="D82" s="1"/>
      <c r="E82" s="1"/>
      <c r="F82" s="9"/>
    </row>
    <row r="83" spans="1:6" x14ac:dyDescent="0.25">
      <c r="A83" s="8" t="s">
        <v>22726</v>
      </c>
      <c r="B83" s="1" t="s">
        <v>22727</v>
      </c>
      <c r="C83" s="1" t="s">
        <v>14</v>
      </c>
      <c r="D83" s="1"/>
      <c r="E83" s="1"/>
      <c r="F83" s="9"/>
    </row>
    <row r="84" spans="1:6" x14ac:dyDescent="0.25">
      <c r="A84" s="8" t="s">
        <v>22728</v>
      </c>
      <c r="B84" s="1" t="s">
        <v>22729</v>
      </c>
      <c r="C84" s="1" t="s">
        <v>14</v>
      </c>
      <c r="D84" s="1"/>
      <c r="E84" s="1"/>
      <c r="F84" s="9"/>
    </row>
    <row r="85" spans="1:6" x14ac:dyDescent="0.25">
      <c r="A85" s="8" t="s">
        <v>22730</v>
      </c>
      <c r="B85" s="1" t="s">
        <v>22731</v>
      </c>
      <c r="C85" s="1" t="s">
        <v>1</v>
      </c>
      <c r="D85" s="1"/>
      <c r="E85" s="1"/>
      <c r="F85" s="9"/>
    </row>
    <row r="86" spans="1:6" x14ac:dyDescent="0.25">
      <c r="A86" s="8" t="s">
        <v>22732</v>
      </c>
      <c r="B86" s="1" t="s">
        <v>22733</v>
      </c>
      <c r="C86" s="1" t="s">
        <v>14</v>
      </c>
      <c r="D86" s="1"/>
      <c r="E86" s="1"/>
      <c r="F86" s="9"/>
    </row>
    <row r="87" spans="1:6" x14ac:dyDescent="0.25">
      <c r="A87" s="8" t="s">
        <v>22734</v>
      </c>
      <c r="B87" s="1" t="s">
        <v>22735</v>
      </c>
      <c r="C87" s="1" t="s">
        <v>1</v>
      </c>
      <c r="D87" s="1"/>
      <c r="E87" s="1"/>
      <c r="F87" s="9"/>
    </row>
    <row r="88" spans="1:6" x14ac:dyDescent="0.25">
      <c r="A88" s="8" t="s">
        <v>22736</v>
      </c>
      <c r="B88" s="1" t="s">
        <v>22737</v>
      </c>
      <c r="C88" s="1" t="s">
        <v>1</v>
      </c>
      <c r="D88" s="1"/>
      <c r="E88" s="1"/>
      <c r="F88" s="9"/>
    </row>
    <row r="89" spans="1:6" x14ac:dyDescent="0.25">
      <c r="A89" s="8" t="s">
        <v>22738</v>
      </c>
      <c r="B89" s="1" t="s">
        <v>22739</v>
      </c>
      <c r="C89" s="1" t="s">
        <v>1</v>
      </c>
      <c r="D89" s="1"/>
      <c r="E89" s="1"/>
      <c r="F89" s="9"/>
    </row>
    <row r="90" spans="1:6" x14ac:dyDescent="0.25">
      <c r="A90" s="8" t="s">
        <v>22740</v>
      </c>
      <c r="B90" s="1" t="s">
        <v>22741</v>
      </c>
      <c r="C90" s="1" t="s">
        <v>1</v>
      </c>
      <c r="D90" s="1"/>
      <c r="E90" s="1"/>
      <c r="F90" s="9"/>
    </row>
    <row r="91" spans="1:6" ht="15.75" thickBot="1" x14ac:dyDescent="0.3">
      <c r="A91" s="10" t="s">
        <v>22742</v>
      </c>
      <c r="B91" s="11" t="s">
        <v>22743</v>
      </c>
      <c r="C91" s="11" t="s">
        <v>1</v>
      </c>
      <c r="D91" s="11"/>
      <c r="E91" s="11"/>
      <c r="F91" s="12"/>
    </row>
    <row r="92" spans="1:6" x14ac:dyDescent="0.25">
      <c r="A92" s="8" t="s">
        <v>22744</v>
      </c>
      <c r="B92" s="1" t="s">
        <v>22745</v>
      </c>
      <c r="C92" s="1" t="s">
        <v>14</v>
      </c>
      <c r="D92" s="1"/>
      <c r="E92" s="1"/>
      <c r="F92" s="9"/>
    </row>
    <row r="93" spans="1:6" x14ac:dyDescent="0.25">
      <c r="A93" s="8" t="s">
        <v>22746</v>
      </c>
      <c r="B93" s="1" t="s">
        <v>22747</v>
      </c>
      <c r="C93" s="1" t="s">
        <v>1</v>
      </c>
      <c r="D93" s="1"/>
      <c r="E93" s="1"/>
      <c r="F93" s="9"/>
    </row>
    <row r="94" spans="1:6" x14ac:dyDescent="0.25">
      <c r="A94" s="8" t="s">
        <v>22748</v>
      </c>
      <c r="B94" s="1" t="s">
        <v>22749</v>
      </c>
      <c r="C94" s="1" t="s">
        <v>14</v>
      </c>
      <c r="D94" s="1"/>
      <c r="E94" s="1"/>
      <c r="F94" s="9"/>
    </row>
    <row r="95" spans="1:6" x14ac:dyDescent="0.25">
      <c r="A95" s="8" t="s">
        <v>22750</v>
      </c>
      <c r="B95" s="1" t="s">
        <v>15176</v>
      </c>
      <c r="C95" s="1" t="s">
        <v>1</v>
      </c>
      <c r="D95" s="1"/>
      <c r="E95" s="1"/>
      <c r="F95" s="9"/>
    </row>
    <row r="96" spans="1:6" x14ac:dyDescent="0.25">
      <c r="A96" s="8" t="s">
        <v>22751</v>
      </c>
      <c r="B96" s="1" t="s">
        <v>22752</v>
      </c>
      <c r="C96" s="1" t="s">
        <v>14</v>
      </c>
      <c r="D96" s="1"/>
      <c r="E96" s="1"/>
      <c r="F96" s="9"/>
    </row>
    <row r="97" spans="1:6" x14ac:dyDescent="0.25">
      <c r="A97" s="8" t="s">
        <v>22753</v>
      </c>
      <c r="B97" s="1" t="s">
        <v>22754</v>
      </c>
      <c r="C97" s="1" t="s">
        <v>14</v>
      </c>
      <c r="D97" s="1"/>
      <c r="E97" s="1"/>
      <c r="F97" s="9"/>
    </row>
    <row r="98" spans="1:6" x14ac:dyDescent="0.25">
      <c r="A98" s="8" t="s">
        <v>22755</v>
      </c>
      <c r="B98" s="1" t="s">
        <v>22756</v>
      </c>
      <c r="C98" s="1" t="s">
        <v>14</v>
      </c>
      <c r="D98" s="1"/>
      <c r="E98" s="1"/>
      <c r="F98" s="9"/>
    </row>
    <row r="99" spans="1:6" x14ac:dyDescent="0.25">
      <c r="A99" s="8" t="s">
        <v>22757</v>
      </c>
      <c r="B99" s="1" t="s">
        <v>22758</v>
      </c>
      <c r="C99" s="1" t="s">
        <v>14</v>
      </c>
      <c r="D99" s="1"/>
      <c r="E99" s="1"/>
      <c r="F99" s="9"/>
    </row>
    <row r="100" spans="1:6" x14ac:dyDescent="0.25">
      <c r="A100" s="8" t="s">
        <v>22759</v>
      </c>
      <c r="B100" s="1" t="s">
        <v>22760</v>
      </c>
      <c r="C100" s="1" t="s">
        <v>14</v>
      </c>
      <c r="D100" s="1"/>
      <c r="E100" s="1"/>
      <c r="F100" s="9"/>
    </row>
    <row r="101" spans="1:6" x14ac:dyDescent="0.25">
      <c r="A101" s="8" t="s">
        <v>22761</v>
      </c>
      <c r="B101" s="1" t="s">
        <v>22762</v>
      </c>
      <c r="C101" s="1" t="s">
        <v>14</v>
      </c>
      <c r="D101" s="1"/>
      <c r="E101" s="1"/>
      <c r="F101" s="9"/>
    </row>
    <row r="102" spans="1:6" x14ac:dyDescent="0.25">
      <c r="A102" s="8" t="s">
        <v>22763</v>
      </c>
      <c r="B102" s="1" t="s">
        <v>22764</v>
      </c>
      <c r="C102" s="1" t="s">
        <v>14</v>
      </c>
      <c r="D102" s="1"/>
      <c r="E102" s="1"/>
      <c r="F102" s="9"/>
    </row>
    <row r="103" spans="1:6" x14ac:dyDescent="0.25">
      <c r="A103" s="8" t="s">
        <v>22765</v>
      </c>
      <c r="B103" s="1" t="s">
        <v>22766</v>
      </c>
      <c r="C103" s="1" t="s">
        <v>1</v>
      </c>
      <c r="D103" s="1"/>
      <c r="E103" s="1"/>
      <c r="F103" s="9"/>
    </row>
    <row r="104" spans="1:6" x14ac:dyDescent="0.25">
      <c r="A104" s="8" t="s">
        <v>22767</v>
      </c>
      <c r="B104" s="1" t="s">
        <v>22768</v>
      </c>
      <c r="C104" s="1" t="s">
        <v>14</v>
      </c>
      <c r="D104" s="1"/>
      <c r="E104" s="1"/>
      <c r="F104" s="9"/>
    </row>
    <row r="105" spans="1:6" x14ac:dyDescent="0.25">
      <c r="A105" s="8" t="s">
        <v>22769</v>
      </c>
      <c r="B105" s="1" t="s">
        <v>22770</v>
      </c>
      <c r="C105" s="1" t="s">
        <v>14</v>
      </c>
      <c r="D105" s="1"/>
      <c r="E105" s="1"/>
      <c r="F105" s="9"/>
    </row>
    <row r="106" spans="1:6" x14ac:dyDescent="0.25">
      <c r="A106" s="8" t="s">
        <v>22771</v>
      </c>
      <c r="B106" s="1" t="s">
        <v>22772</v>
      </c>
      <c r="C106" s="1" t="s">
        <v>14</v>
      </c>
      <c r="D106" s="1"/>
      <c r="E106" s="1"/>
      <c r="F106" s="9"/>
    </row>
    <row r="107" spans="1:6" x14ac:dyDescent="0.25">
      <c r="A107" s="8" t="s">
        <v>22773</v>
      </c>
      <c r="B107" s="1" t="s">
        <v>22774</v>
      </c>
      <c r="C107" s="1" t="s">
        <v>14</v>
      </c>
      <c r="D107" s="1"/>
      <c r="E107" s="1"/>
      <c r="F107" s="9"/>
    </row>
    <row r="108" spans="1:6" x14ac:dyDescent="0.25">
      <c r="A108" s="8" t="s">
        <v>22775</v>
      </c>
      <c r="B108" s="1" t="s">
        <v>22776</v>
      </c>
      <c r="C108" s="1" t="s">
        <v>14</v>
      </c>
      <c r="D108" s="1"/>
      <c r="E108" s="1"/>
      <c r="F108" s="9"/>
    </row>
    <row r="109" spans="1:6" x14ac:dyDescent="0.25">
      <c r="A109" s="8" t="s">
        <v>22777</v>
      </c>
      <c r="B109" s="1" t="s">
        <v>22778</v>
      </c>
      <c r="C109" s="1" t="s">
        <v>14</v>
      </c>
      <c r="D109" s="1"/>
      <c r="E109" s="1"/>
      <c r="F109" s="9"/>
    </row>
    <row r="110" spans="1:6" x14ac:dyDescent="0.25">
      <c r="A110" s="8" t="s">
        <v>22779</v>
      </c>
      <c r="B110" s="1" t="s">
        <v>14991</v>
      </c>
      <c r="C110" s="1" t="s">
        <v>14</v>
      </c>
      <c r="D110" s="1"/>
      <c r="E110" s="1"/>
      <c r="F110" s="9"/>
    </row>
    <row r="111" spans="1:6" x14ac:dyDescent="0.25">
      <c r="A111" s="8" t="s">
        <v>22780</v>
      </c>
      <c r="B111" s="1" t="s">
        <v>22781</v>
      </c>
      <c r="C111" s="1" t="s">
        <v>14</v>
      </c>
      <c r="D111" s="1"/>
      <c r="E111" s="1"/>
      <c r="F111" s="9"/>
    </row>
    <row r="112" spans="1:6" x14ac:dyDescent="0.25">
      <c r="A112" s="8" t="s">
        <v>22782</v>
      </c>
      <c r="B112" s="1" t="s">
        <v>22783</v>
      </c>
      <c r="C112" s="1" t="s">
        <v>14</v>
      </c>
      <c r="D112" s="1"/>
      <c r="E112" s="1"/>
      <c r="F112" s="9"/>
    </row>
    <row r="113" spans="1:6" x14ac:dyDescent="0.25">
      <c r="A113" s="8" t="s">
        <v>22784</v>
      </c>
      <c r="B113" s="1" t="s">
        <v>22785</v>
      </c>
      <c r="C113" s="1" t="s">
        <v>14</v>
      </c>
      <c r="D113" s="1"/>
      <c r="E113" s="1"/>
      <c r="F113" s="9"/>
    </row>
    <row r="114" spans="1:6" x14ac:dyDescent="0.25">
      <c r="A114" s="8" t="s">
        <v>22786</v>
      </c>
      <c r="B114" s="1" t="s">
        <v>22787</v>
      </c>
      <c r="C114" s="1" t="s">
        <v>14</v>
      </c>
      <c r="D114" s="1"/>
      <c r="E114" s="1"/>
      <c r="F114" s="9"/>
    </row>
    <row r="115" spans="1:6" x14ac:dyDescent="0.25">
      <c r="A115" s="8" t="s">
        <v>22788</v>
      </c>
      <c r="B115" s="1" t="s">
        <v>22789</v>
      </c>
      <c r="C115" s="1" t="s">
        <v>14</v>
      </c>
      <c r="D115" s="1"/>
      <c r="E115" s="1"/>
      <c r="F115" s="9"/>
    </row>
    <row r="116" spans="1:6" x14ac:dyDescent="0.25">
      <c r="A116" s="8" t="s">
        <v>22790</v>
      </c>
      <c r="B116" s="1" t="s">
        <v>22791</v>
      </c>
      <c r="C116" s="1" t="s">
        <v>1</v>
      </c>
      <c r="D116" s="1"/>
      <c r="E116" s="1"/>
      <c r="F116" s="9"/>
    </row>
    <row r="117" spans="1:6" x14ac:dyDescent="0.25">
      <c r="A117" s="8" t="s">
        <v>22792</v>
      </c>
      <c r="B117" s="1" t="s">
        <v>22793</v>
      </c>
      <c r="C117" s="1" t="s">
        <v>1</v>
      </c>
      <c r="D117" s="1"/>
      <c r="E117" s="1"/>
      <c r="F117" s="9"/>
    </row>
    <row r="118" spans="1:6" x14ac:dyDescent="0.25">
      <c r="A118" s="8" t="s">
        <v>22794</v>
      </c>
      <c r="B118" s="1" t="s">
        <v>22795</v>
      </c>
      <c r="C118" s="1" t="s">
        <v>1</v>
      </c>
      <c r="D118" s="1"/>
      <c r="E118" s="1"/>
      <c r="F118" s="9"/>
    </row>
    <row r="119" spans="1:6" x14ac:dyDescent="0.25">
      <c r="A119" s="8" t="s">
        <v>22796</v>
      </c>
      <c r="B119" s="1" t="s">
        <v>13183</v>
      </c>
      <c r="C119" s="1" t="s">
        <v>1</v>
      </c>
      <c r="D119" s="1"/>
      <c r="E119" s="1"/>
      <c r="F119" s="9"/>
    </row>
    <row r="120" spans="1:6" x14ac:dyDescent="0.25">
      <c r="A120" s="8" t="s">
        <v>22797</v>
      </c>
      <c r="B120" s="1" t="s">
        <v>22798</v>
      </c>
      <c r="C120" s="1" t="s">
        <v>1</v>
      </c>
      <c r="D120" s="1"/>
      <c r="E120" s="1"/>
      <c r="F120" s="9"/>
    </row>
    <row r="121" spans="1:6" x14ac:dyDescent="0.25">
      <c r="A121" s="8" t="s">
        <v>22799</v>
      </c>
      <c r="B121" s="1" t="s">
        <v>20322</v>
      </c>
      <c r="C121" s="1" t="s">
        <v>1</v>
      </c>
      <c r="D121" s="1"/>
      <c r="E121" s="1"/>
      <c r="F121" s="9"/>
    </row>
    <row r="122" spans="1:6" x14ac:dyDescent="0.25">
      <c r="A122" s="8" t="s">
        <v>22800</v>
      </c>
      <c r="B122" s="1" t="s">
        <v>18750</v>
      </c>
      <c r="C122" s="1" t="s">
        <v>1</v>
      </c>
      <c r="D122" s="1"/>
      <c r="E122" s="1"/>
      <c r="F122" s="9"/>
    </row>
    <row r="123" spans="1:6" x14ac:dyDescent="0.25">
      <c r="A123" s="8" t="s">
        <v>22801</v>
      </c>
      <c r="B123" s="1" t="s">
        <v>18752</v>
      </c>
      <c r="C123" s="1" t="s">
        <v>14</v>
      </c>
      <c r="D123" s="1"/>
      <c r="E123" s="1"/>
      <c r="F123" s="9"/>
    </row>
    <row r="124" spans="1:6" x14ac:dyDescent="0.25">
      <c r="A124" s="8" t="s">
        <v>22802</v>
      </c>
      <c r="B124" s="1" t="s">
        <v>22803</v>
      </c>
      <c r="C124" s="1" t="s">
        <v>14</v>
      </c>
      <c r="D124" s="1"/>
      <c r="E124" s="1"/>
      <c r="F124" s="9"/>
    </row>
    <row r="125" spans="1:6" x14ac:dyDescent="0.25">
      <c r="A125" s="8" t="s">
        <v>22804</v>
      </c>
      <c r="B125" s="1" t="s">
        <v>18756</v>
      </c>
      <c r="C125" s="1" t="s">
        <v>14</v>
      </c>
      <c r="D125" s="1"/>
      <c r="E125" s="1"/>
      <c r="F125" s="9"/>
    </row>
    <row r="126" spans="1:6" x14ac:dyDescent="0.25">
      <c r="A126" s="8" t="s">
        <v>22805</v>
      </c>
      <c r="B126" s="1" t="s">
        <v>22806</v>
      </c>
      <c r="C126" s="1" t="s">
        <v>1</v>
      </c>
      <c r="D126" s="1"/>
      <c r="E126" s="1"/>
      <c r="F126" s="9"/>
    </row>
    <row r="127" spans="1:6" x14ac:dyDescent="0.25">
      <c r="A127" s="8" t="s">
        <v>22807</v>
      </c>
      <c r="B127" s="1" t="s">
        <v>22808</v>
      </c>
      <c r="C127" s="1" t="s">
        <v>14</v>
      </c>
      <c r="D127" s="1"/>
      <c r="E127" s="1"/>
      <c r="F127" s="9"/>
    </row>
    <row r="128" spans="1:6" x14ac:dyDescent="0.25">
      <c r="A128" s="8" t="s">
        <v>22809</v>
      </c>
      <c r="B128" s="1" t="s">
        <v>14754</v>
      </c>
      <c r="C128" s="1" t="s">
        <v>1</v>
      </c>
      <c r="D128" s="1"/>
      <c r="E128" s="1"/>
      <c r="F128" s="9"/>
    </row>
    <row r="129" spans="1:6" x14ac:dyDescent="0.25">
      <c r="A129" s="8" t="s">
        <v>22810</v>
      </c>
      <c r="B129" s="1" t="s">
        <v>22811</v>
      </c>
      <c r="C129" s="1" t="s">
        <v>14</v>
      </c>
      <c r="D129" s="1"/>
      <c r="E129" s="1"/>
      <c r="F129" s="9"/>
    </row>
    <row r="130" spans="1:6" x14ac:dyDescent="0.25">
      <c r="A130" s="8" t="s">
        <v>22812</v>
      </c>
      <c r="B130" s="1" t="s">
        <v>14993</v>
      </c>
      <c r="C130" s="1" t="s">
        <v>1</v>
      </c>
      <c r="D130" s="1"/>
      <c r="E130" s="1"/>
      <c r="F130" s="9"/>
    </row>
    <row r="131" spans="1:6" x14ac:dyDescent="0.25">
      <c r="A131" s="8" t="s">
        <v>22813</v>
      </c>
      <c r="B131" s="1" t="s">
        <v>22814</v>
      </c>
      <c r="C131" s="1" t="s">
        <v>14</v>
      </c>
      <c r="D131" s="1"/>
      <c r="E131" s="1"/>
      <c r="F131" s="9"/>
    </row>
    <row r="132" spans="1:6" x14ac:dyDescent="0.25">
      <c r="A132" s="8" t="s">
        <v>22815</v>
      </c>
      <c r="B132" s="1" t="s">
        <v>22816</v>
      </c>
      <c r="C132" s="1" t="s">
        <v>14</v>
      </c>
      <c r="D132" s="1"/>
      <c r="E132" s="1"/>
      <c r="F132" s="9"/>
    </row>
    <row r="133" spans="1:6" x14ac:dyDescent="0.25">
      <c r="A133" s="8" t="s">
        <v>22817</v>
      </c>
      <c r="B133" s="1" t="s">
        <v>22818</v>
      </c>
      <c r="C133" s="1" t="s">
        <v>14</v>
      </c>
      <c r="D133" s="1"/>
      <c r="E133" s="1"/>
      <c r="F133" s="9"/>
    </row>
    <row r="134" spans="1:6" x14ac:dyDescent="0.25">
      <c r="A134" s="8" t="s">
        <v>22819</v>
      </c>
      <c r="B134" s="1" t="s">
        <v>22820</v>
      </c>
      <c r="C134" s="1" t="s">
        <v>14</v>
      </c>
      <c r="D134" s="1"/>
      <c r="E134" s="1"/>
      <c r="F134" s="9"/>
    </row>
    <row r="135" spans="1:6" x14ac:dyDescent="0.25">
      <c r="A135" s="8" t="s">
        <v>22821</v>
      </c>
      <c r="B135" s="1" t="s">
        <v>22822</v>
      </c>
      <c r="C135" s="1" t="s">
        <v>14</v>
      </c>
      <c r="D135" s="1"/>
      <c r="E135" s="1"/>
      <c r="F135" s="9"/>
    </row>
    <row r="136" spans="1:6" x14ac:dyDescent="0.25">
      <c r="A136" s="8" t="s">
        <v>22823</v>
      </c>
      <c r="B136" s="1" t="s">
        <v>22824</v>
      </c>
      <c r="C136" s="1" t="s">
        <v>14</v>
      </c>
      <c r="D136" s="1"/>
      <c r="E136" s="1"/>
      <c r="F136" s="9"/>
    </row>
    <row r="137" spans="1:6" x14ac:dyDescent="0.25">
      <c r="A137" s="8" t="s">
        <v>22825</v>
      </c>
      <c r="B137" s="1" t="s">
        <v>22826</v>
      </c>
      <c r="C137" s="1" t="s">
        <v>14</v>
      </c>
      <c r="D137" s="1"/>
      <c r="E137" s="1"/>
      <c r="F137" s="9"/>
    </row>
    <row r="138" spans="1:6" x14ac:dyDescent="0.25">
      <c r="A138" s="8" t="s">
        <v>22827</v>
      </c>
      <c r="B138" s="1" t="s">
        <v>22828</v>
      </c>
      <c r="C138" s="1" t="s">
        <v>14</v>
      </c>
      <c r="D138" s="1"/>
      <c r="E138" s="1"/>
      <c r="F138" s="9"/>
    </row>
    <row r="139" spans="1:6" x14ac:dyDescent="0.25">
      <c r="A139" s="8" t="s">
        <v>22829</v>
      </c>
      <c r="B139" s="1" t="s">
        <v>22830</v>
      </c>
      <c r="C139" s="1" t="s">
        <v>14</v>
      </c>
      <c r="D139" s="1"/>
      <c r="E139" s="1"/>
      <c r="F139" s="9"/>
    </row>
    <row r="140" spans="1:6" x14ac:dyDescent="0.25">
      <c r="A140" s="8" t="s">
        <v>22831</v>
      </c>
      <c r="B140" s="1" t="s">
        <v>22832</v>
      </c>
      <c r="C140" s="1" t="s">
        <v>1</v>
      </c>
      <c r="D140" s="1"/>
      <c r="E140" s="1"/>
      <c r="F140" s="9"/>
    </row>
    <row r="141" spans="1:6" x14ac:dyDescent="0.25">
      <c r="A141" s="8" t="s">
        <v>22833</v>
      </c>
      <c r="B141" s="1" t="s">
        <v>22834</v>
      </c>
      <c r="C141" s="1" t="s">
        <v>1</v>
      </c>
      <c r="D141" s="1"/>
      <c r="E141" s="1"/>
      <c r="F141" s="9"/>
    </row>
    <row r="142" spans="1:6" x14ac:dyDescent="0.25">
      <c r="A142" s="8" t="s">
        <v>22835</v>
      </c>
      <c r="B142" s="1" t="s">
        <v>22836</v>
      </c>
      <c r="C142" s="1" t="s">
        <v>14</v>
      </c>
      <c r="D142" s="1"/>
      <c r="E142" s="1"/>
      <c r="F142" s="9"/>
    </row>
    <row r="143" spans="1:6" x14ac:dyDescent="0.25">
      <c r="A143" s="8" t="s">
        <v>22837</v>
      </c>
      <c r="B143" s="1" t="s">
        <v>22838</v>
      </c>
      <c r="C143" s="1" t="s">
        <v>14</v>
      </c>
      <c r="D143" s="1"/>
      <c r="E143" s="1"/>
      <c r="F143" s="9"/>
    </row>
    <row r="144" spans="1:6" x14ac:dyDescent="0.25">
      <c r="A144" s="8" t="s">
        <v>22839</v>
      </c>
      <c r="B144" s="1" t="s">
        <v>22840</v>
      </c>
      <c r="C144" s="1" t="s">
        <v>14</v>
      </c>
      <c r="D144" s="1"/>
      <c r="E144" s="1"/>
      <c r="F144" s="9"/>
    </row>
    <row r="145" spans="1:6" x14ac:dyDescent="0.25">
      <c r="A145" s="8" t="s">
        <v>22841</v>
      </c>
      <c r="B145" s="1" t="s">
        <v>22842</v>
      </c>
      <c r="C145" s="1" t="s">
        <v>14</v>
      </c>
      <c r="D145" s="1"/>
      <c r="E145" s="1"/>
      <c r="F145" s="9"/>
    </row>
    <row r="146" spans="1:6" x14ac:dyDescent="0.25">
      <c r="A146" s="8" t="s">
        <v>22843</v>
      </c>
      <c r="B146" s="1" t="s">
        <v>22844</v>
      </c>
      <c r="C146" s="1" t="s">
        <v>14</v>
      </c>
      <c r="D146" s="1"/>
      <c r="E146" s="1"/>
      <c r="F146" s="9"/>
    </row>
    <row r="147" spans="1:6" x14ac:dyDescent="0.25">
      <c r="A147" s="8" t="s">
        <v>22845</v>
      </c>
      <c r="B147" s="1" t="s">
        <v>22846</v>
      </c>
      <c r="C147" s="1" t="s">
        <v>1</v>
      </c>
      <c r="D147" s="1"/>
      <c r="E147" s="1"/>
      <c r="F147" s="9"/>
    </row>
    <row r="148" spans="1:6" x14ac:dyDescent="0.25">
      <c r="A148" s="8" t="s">
        <v>22847</v>
      </c>
      <c r="B148" s="1" t="s">
        <v>22848</v>
      </c>
      <c r="C148" s="1" t="s">
        <v>1</v>
      </c>
      <c r="D148" s="1"/>
      <c r="E148" s="1"/>
      <c r="F148" s="9"/>
    </row>
    <row r="149" spans="1:6" x14ac:dyDescent="0.25">
      <c r="A149" s="8" t="s">
        <v>22849</v>
      </c>
      <c r="B149" s="1" t="s">
        <v>22850</v>
      </c>
      <c r="C149" s="1" t="s">
        <v>1</v>
      </c>
      <c r="D149" s="1"/>
      <c r="E149" s="1"/>
      <c r="F149" s="9"/>
    </row>
    <row r="150" spans="1:6" x14ac:dyDescent="0.25">
      <c r="A150" s="8" t="s">
        <v>22851</v>
      </c>
      <c r="B150" s="1" t="s">
        <v>22852</v>
      </c>
      <c r="C150" s="1" t="s">
        <v>1</v>
      </c>
      <c r="D150" s="1"/>
      <c r="E150" s="1"/>
      <c r="F150" s="9"/>
    </row>
    <row r="151" spans="1:6" ht="15.75" thickBot="1" x14ac:dyDescent="0.3">
      <c r="A151" s="10" t="s">
        <v>22853</v>
      </c>
      <c r="B151" s="11" t="s">
        <v>22854</v>
      </c>
      <c r="C151" s="11" t="s">
        <v>1</v>
      </c>
      <c r="D151" s="11"/>
      <c r="E151" s="11"/>
      <c r="F151" s="12"/>
    </row>
    <row r="152" spans="1:6" x14ac:dyDescent="0.25">
      <c r="A152" s="8" t="s">
        <v>22855</v>
      </c>
      <c r="B152" s="1" t="s">
        <v>22856</v>
      </c>
      <c r="C152" s="1" t="s">
        <v>14</v>
      </c>
      <c r="D152" s="1"/>
      <c r="E152" s="1"/>
      <c r="F152" s="9"/>
    </row>
    <row r="153" spans="1:6" x14ac:dyDescent="0.25">
      <c r="A153" s="8" t="s">
        <v>22857</v>
      </c>
      <c r="B153" s="1" t="s">
        <v>22858</v>
      </c>
      <c r="C153" s="1" t="s">
        <v>1</v>
      </c>
      <c r="D153" s="1"/>
      <c r="E153" s="1"/>
      <c r="F153" s="9"/>
    </row>
    <row r="154" spans="1:6" x14ac:dyDescent="0.25">
      <c r="A154" s="8" t="s">
        <v>22859</v>
      </c>
      <c r="B154" s="1" t="s">
        <v>22860</v>
      </c>
      <c r="C154" s="1" t="s">
        <v>14</v>
      </c>
      <c r="D154" s="1"/>
      <c r="E154" s="1"/>
      <c r="F154" s="9"/>
    </row>
    <row r="155" spans="1:6" x14ac:dyDescent="0.25">
      <c r="A155" s="8" t="s">
        <v>22861</v>
      </c>
      <c r="B155" s="1" t="s">
        <v>22862</v>
      </c>
      <c r="C155" s="1" t="s">
        <v>14</v>
      </c>
      <c r="D155" s="1"/>
      <c r="E155" s="1"/>
      <c r="F155" s="9"/>
    </row>
    <row r="156" spans="1:6" x14ac:dyDescent="0.25">
      <c r="A156" s="8" t="s">
        <v>22863</v>
      </c>
      <c r="B156" s="1" t="s">
        <v>22864</v>
      </c>
      <c r="C156" s="1" t="s">
        <v>14</v>
      </c>
      <c r="D156" s="1"/>
      <c r="E156" s="1"/>
      <c r="F156" s="9"/>
    </row>
    <row r="157" spans="1:6" x14ac:dyDescent="0.25">
      <c r="A157" s="8" t="s">
        <v>22865</v>
      </c>
      <c r="B157" s="1" t="s">
        <v>22866</v>
      </c>
      <c r="C157" s="1" t="s">
        <v>14</v>
      </c>
      <c r="D157" s="1"/>
      <c r="E157" s="1"/>
      <c r="F157" s="9"/>
    </row>
    <row r="158" spans="1:6" x14ac:dyDescent="0.25">
      <c r="A158" s="8" t="s">
        <v>22867</v>
      </c>
      <c r="B158" s="1" t="s">
        <v>22868</v>
      </c>
      <c r="C158" s="1" t="s">
        <v>14</v>
      </c>
      <c r="D158" s="1"/>
      <c r="E158" s="1"/>
      <c r="F158" s="9"/>
    </row>
    <row r="159" spans="1:6" x14ac:dyDescent="0.25">
      <c r="A159" s="8" t="s">
        <v>22869</v>
      </c>
      <c r="B159" s="1" t="s">
        <v>19185</v>
      </c>
      <c r="C159" s="1" t="s">
        <v>1</v>
      </c>
      <c r="D159" s="1"/>
      <c r="E159" s="1"/>
      <c r="F159" s="9"/>
    </row>
    <row r="160" spans="1:6" x14ac:dyDescent="0.25">
      <c r="A160" s="8" t="s">
        <v>22870</v>
      </c>
      <c r="B160" s="1" t="s">
        <v>22871</v>
      </c>
      <c r="C160" s="1" t="s">
        <v>14</v>
      </c>
      <c r="D160" s="1"/>
      <c r="E160" s="1"/>
      <c r="F160" s="9"/>
    </row>
    <row r="161" spans="1:6" x14ac:dyDescent="0.25">
      <c r="A161" s="8" t="s">
        <v>22872</v>
      </c>
      <c r="B161" s="1" t="s">
        <v>22873</v>
      </c>
      <c r="C161" s="1" t="s">
        <v>14</v>
      </c>
      <c r="D161" s="1"/>
      <c r="E161" s="1"/>
      <c r="F161" s="9"/>
    </row>
    <row r="162" spans="1:6" x14ac:dyDescent="0.25">
      <c r="A162" s="8" t="s">
        <v>22874</v>
      </c>
      <c r="B162" s="1" t="s">
        <v>18758</v>
      </c>
      <c r="C162" s="1" t="s">
        <v>14</v>
      </c>
      <c r="D162" s="1"/>
      <c r="E162" s="1"/>
      <c r="F162" s="9"/>
    </row>
    <row r="163" spans="1:6" x14ac:dyDescent="0.25">
      <c r="A163" s="8" t="s">
        <v>22875</v>
      </c>
      <c r="B163" s="1" t="s">
        <v>18760</v>
      </c>
      <c r="C163" s="1" t="s">
        <v>1</v>
      </c>
      <c r="D163" s="1"/>
      <c r="E163" s="1"/>
      <c r="F163" s="9"/>
    </row>
    <row r="164" spans="1:6" x14ac:dyDescent="0.25">
      <c r="A164" s="8" t="s">
        <v>22876</v>
      </c>
      <c r="B164" s="1" t="s">
        <v>18762</v>
      </c>
      <c r="C164" s="1" t="s">
        <v>14</v>
      </c>
      <c r="D164" s="1"/>
      <c r="E164" s="1"/>
      <c r="F164" s="9"/>
    </row>
    <row r="165" spans="1:6" x14ac:dyDescent="0.25">
      <c r="A165" s="8" t="s">
        <v>22877</v>
      </c>
      <c r="B165" s="1" t="s">
        <v>18764</v>
      </c>
      <c r="C165" s="1" t="s">
        <v>14</v>
      </c>
      <c r="D165" s="1"/>
      <c r="E165" s="1"/>
      <c r="F165" s="9"/>
    </row>
    <row r="166" spans="1:6" x14ac:dyDescent="0.25">
      <c r="A166" s="8" t="s">
        <v>22878</v>
      </c>
      <c r="B166" s="1" t="s">
        <v>22879</v>
      </c>
      <c r="C166" s="1" t="s">
        <v>14</v>
      </c>
      <c r="D166" s="1"/>
      <c r="E166" s="1"/>
      <c r="F166" s="9"/>
    </row>
    <row r="167" spans="1:6" x14ac:dyDescent="0.25">
      <c r="A167" s="8" t="s">
        <v>22880</v>
      </c>
      <c r="B167" s="1" t="s">
        <v>15179</v>
      </c>
      <c r="C167" s="1" t="s">
        <v>14</v>
      </c>
      <c r="D167" s="1"/>
      <c r="E167" s="1"/>
      <c r="F167" s="9"/>
    </row>
    <row r="168" spans="1:6" x14ac:dyDescent="0.25">
      <c r="A168" s="8" t="s">
        <v>22881</v>
      </c>
      <c r="B168" s="1" t="s">
        <v>22882</v>
      </c>
      <c r="C168" s="1" t="s">
        <v>14</v>
      </c>
      <c r="D168" s="1"/>
      <c r="E168" s="1"/>
      <c r="F168" s="9"/>
    </row>
    <row r="169" spans="1:6" x14ac:dyDescent="0.25">
      <c r="A169" s="8" t="s">
        <v>22883</v>
      </c>
      <c r="B169" s="1" t="s">
        <v>22884</v>
      </c>
      <c r="C169" s="1" t="s">
        <v>14</v>
      </c>
      <c r="D169" s="1"/>
      <c r="E169" s="1"/>
      <c r="F169" s="9"/>
    </row>
    <row r="170" spans="1:6" x14ac:dyDescent="0.25">
      <c r="A170" s="8" t="s">
        <v>22885</v>
      </c>
      <c r="B170" s="1" t="s">
        <v>22886</v>
      </c>
      <c r="C170" s="1" t="s">
        <v>14</v>
      </c>
      <c r="D170" s="1"/>
      <c r="E170" s="1"/>
      <c r="F170" s="9"/>
    </row>
    <row r="171" spans="1:6" x14ac:dyDescent="0.25">
      <c r="A171" s="8" t="s">
        <v>22887</v>
      </c>
      <c r="B171" s="1" t="s">
        <v>22888</v>
      </c>
      <c r="C171" s="1" t="s">
        <v>14</v>
      </c>
      <c r="D171" s="1"/>
      <c r="E171" s="1"/>
      <c r="F171" s="9"/>
    </row>
    <row r="172" spans="1:6" x14ac:dyDescent="0.25">
      <c r="A172" s="8" t="s">
        <v>22889</v>
      </c>
      <c r="B172" s="1" t="s">
        <v>14816</v>
      </c>
      <c r="C172" s="1" t="s">
        <v>14</v>
      </c>
      <c r="D172" s="1"/>
      <c r="E172" s="1"/>
      <c r="F172" s="9"/>
    </row>
    <row r="173" spans="1:6" x14ac:dyDescent="0.25">
      <c r="A173" s="8" t="s">
        <v>22890</v>
      </c>
      <c r="B173" s="1" t="s">
        <v>22891</v>
      </c>
      <c r="C173" s="1" t="s">
        <v>14</v>
      </c>
      <c r="D173" s="1"/>
      <c r="E173" s="1"/>
      <c r="F173" s="9"/>
    </row>
    <row r="174" spans="1:6" x14ac:dyDescent="0.25">
      <c r="A174" s="8" t="s">
        <v>22892</v>
      </c>
      <c r="B174" s="1" t="s">
        <v>22893</v>
      </c>
      <c r="C174" s="1" t="s">
        <v>14</v>
      </c>
      <c r="D174" s="1"/>
      <c r="E174" s="1"/>
      <c r="F174" s="9"/>
    </row>
    <row r="175" spans="1:6" x14ac:dyDescent="0.25">
      <c r="A175" s="8" t="s">
        <v>22894</v>
      </c>
      <c r="B175" s="1" t="s">
        <v>22895</v>
      </c>
      <c r="C175" s="1" t="s">
        <v>14</v>
      </c>
      <c r="D175" s="1"/>
      <c r="E175" s="1"/>
      <c r="F175" s="9"/>
    </row>
    <row r="176" spans="1:6" x14ac:dyDescent="0.25">
      <c r="A176" s="8" t="s">
        <v>22896</v>
      </c>
      <c r="B176" s="1" t="s">
        <v>15181</v>
      </c>
      <c r="C176" s="1" t="s">
        <v>1</v>
      </c>
      <c r="D176" s="1"/>
      <c r="E176" s="1"/>
      <c r="F176" s="9"/>
    </row>
    <row r="177" spans="1:6" x14ac:dyDescent="0.25">
      <c r="A177" s="8" t="s">
        <v>22897</v>
      </c>
      <c r="B177" s="1" t="s">
        <v>22898</v>
      </c>
      <c r="C177" s="1" t="s">
        <v>1</v>
      </c>
      <c r="D177" s="1"/>
      <c r="E177" s="1"/>
      <c r="F177" s="9"/>
    </row>
    <row r="178" spans="1:6" x14ac:dyDescent="0.25">
      <c r="A178" s="8" t="s">
        <v>22899</v>
      </c>
      <c r="B178" s="1" t="s">
        <v>22900</v>
      </c>
      <c r="C178" s="1" t="s">
        <v>1</v>
      </c>
      <c r="D178" s="1"/>
      <c r="E178" s="1"/>
      <c r="F178" s="9"/>
    </row>
    <row r="179" spans="1:6" x14ac:dyDescent="0.25">
      <c r="A179" s="8" t="s">
        <v>22901</v>
      </c>
      <c r="B179" s="1" t="s">
        <v>22902</v>
      </c>
      <c r="C179" s="1" t="s">
        <v>1</v>
      </c>
      <c r="D179" s="1"/>
      <c r="E179" s="1"/>
      <c r="F179" s="9"/>
    </row>
    <row r="180" spans="1:6" x14ac:dyDescent="0.25">
      <c r="A180" s="8" t="s">
        <v>22903</v>
      </c>
      <c r="B180" s="1" t="s">
        <v>22904</v>
      </c>
      <c r="C180" s="1" t="s">
        <v>1</v>
      </c>
      <c r="D180" s="1"/>
      <c r="E180" s="1"/>
      <c r="F180" s="9"/>
    </row>
    <row r="181" spans="1:6" x14ac:dyDescent="0.25">
      <c r="A181" s="8" t="s">
        <v>22905</v>
      </c>
      <c r="B181" s="1" t="s">
        <v>22906</v>
      </c>
      <c r="C181" s="1" t="s">
        <v>1</v>
      </c>
      <c r="D181" s="1"/>
      <c r="E181" s="1"/>
      <c r="F181" s="9"/>
    </row>
    <row r="182" spans="1:6" x14ac:dyDescent="0.25">
      <c r="A182" s="8" t="s">
        <v>22907</v>
      </c>
      <c r="B182" s="1" t="s">
        <v>22908</v>
      </c>
      <c r="C182" s="1" t="s">
        <v>14</v>
      </c>
      <c r="D182" s="1"/>
      <c r="E182" s="1"/>
      <c r="F182" s="9"/>
    </row>
    <row r="183" spans="1:6" x14ac:dyDescent="0.25">
      <c r="A183" s="8" t="s">
        <v>22909</v>
      </c>
      <c r="B183" s="1" t="s">
        <v>22910</v>
      </c>
      <c r="C183" s="1" t="s">
        <v>14</v>
      </c>
      <c r="D183" s="1"/>
      <c r="E183" s="1"/>
      <c r="F183" s="9"/>
    </row>
    <row r="184" spans="1:6" x14ac:dyDescent="0.25">
      <c r="A184" s="8" t="s">
        <v>22911</v>
      </c>
      <c r="B184" s="1" t="s">
        <v>22912</v>
      </c>
      <c r="C184" s="1" t="s">
        <v>14</v>
      </c>
      <c r="D184" s="1"/>
      <c r="E184" s="1"/>
      <c r="F184" s="9"/>
    </row>
    <row r="185" spans="1:6" x14ac:dyDescent="0.25">
      <c r="A185" s="8" t="s">
        <v>22913</v>
      </c>
      <c r="B185" s="1" t="s">
        <v>22914</v>
      </c>
      <c r="C185" s="1" t="s">
        <v>14</v>
      </c>
      <c r="D185" s="1"/>
      <c r="E185" s="1"/>
      <c r="F185" s="9"/>
    </row>
    <row r="186" spans="1:6" x14ac:dyDescent="0.25">
      <c r="A186" s="8" t="s">
        <v>22915</v>
      </c>
      <c r="B186" s="1" t="s">
        <v>19032</v>
      </c>
      <c r="C186" s="1" t="s">
        <v>1</v>
      </c>
      <c r="D186" s="1"/>
      <c r="E186" s="1"/>
      <c r="F186" s="9"/>
    </row>
    <row r="187" spans="1:6" x14ac:dyDescent="0.25">
      <c r="A187" s="8" t="s">
        <v>22916</v>
      </c>
      <c r="B187" s="1" t="s">
        <v>22917</v>
      </c>
      <c r="C187" s="1" t="s">
        <v>14</v>
      </c>
      <c r="D187" s="1"/>
      <c r="E187" s="1"/>
      <c r="F187" s="9"/>
    </row>
    <row r="188" spans="1:6" x14ac:dyDescent="0.25">
      <c r="A188" s="8" t="s">
        <v>22918</v>
      </c>
      <c r="B188" s="1" t="s">
        <v>22919</v>
      </c>
      <c r="C188" s="1" t="s">
        <v>14</v>
      </c>
      <c r="D188" s="1"/>
      <c r="E188" s="1"/>
      <c r="F188" s="9"/>
    </row>
    <row r="189" spans="1:6" x14ac:dyDescent="0.25">
      <c r="A189" s="8" t="s">
        <v>22920</v>
      </c>
      <c r="B189" s="1" t="s">
        <v>16565</v>
      </c>
      <c r="C189" s="1" t="s">
        <v>14</v>
      </c>
      <c r="D189" s="1"/>
      <c r="E189" s="1"/>
      <c r="F189" s="9"/>
    </row>
    <row r="190" spans="1:6" x14ac:dyDescent="0.25">
      <c r="A190" s="8" t="s">
        <v>22921</v>
      </c>
      <c r="B190" s="1" t="s">
        <v>22922</v>
      </c>
      <c r="C190" s="1" t="s">
        <v>14</v>
      </c>
      <c r="D190" s="1"/>
      <c r="E190" s="1"/>
      <c r="F190" s="9"/>
    </row>
    <row r="191" spans="1:6" x14ac:dyDescent="0.25">
      <c r="A191" s="8" t="s">
        <v>22923</v>
      </c>
      <c r="B191" s="1" t="s">
        <v>22924</v>
      </c>
      <c r="C191" s="1" t="s">
        <v>1</v>
      </c>
      <c r="D191" s="1"/>
      <c r="E191" s="1"/>
      <c r="F191" s="9"/>
    </row>
    <row r="192" spans="1:6" x14ac:dyDescent="0.25">
      <c r="A192" s="8" t="s">
        <v>22925</v>
      </c>
      <c r="B192" s="1" t="s">
        <v>22926</v>
      </c>
      <c r="C192" s="1" t="s">
        <v>14</v>
      </c>
      <c r="D192" s="1"/>
      <c r="E192" s="1"/>
      <c r="F192" s="9"/>
    </row>
    <row r="193" spans="1:6" x14ac:dyDescent="0.25">
      <c r="A193" s="8" t="s">
        <v>22927</v>
      </c>
      <c r="B193" s="1" t="s">
        <v>22928</v>
      </c>
      <c r="C193" s="1" t="s">
        <v>14</v>
      </c>
      <c r="D193" s="1"/>
      <c r="E193" s="1"/>
      <c r="F193" s="9"/>
    </row>
    <row r="194" spans="1:6" x14ac:dyDescent="0.25">
      <c r="A194" s="8" t="s">
        <v>22929</v>
      </c>
      <c r="B194" s="1" t="s">
        <v>22930</v>
      </c>
      <c r="C194" s="1" t="s">
        <v>1</v>
      </c>
      <c r="D194" s="1"/>
      <c r="E194" s="1"/>
      <c r="F194" s="9"/>
    </row>
    <row r="195" spans="1:6" x14ac:dyDescent="0.25">
      <c r="A195" s="8" t="s">
        <v>22931</v>
      </c>
      <c r="B195" s="1" t="s">
        <v>22932</v>
      </c>
      <c r="C195" s="1" t="s">
        <v>14</v>
      </c>
      <c r="D195" s="1"/>
      <c r="E195" s="1"/>
      <c r="F195" s="9"/>
    </row>
    <row r="196" spans="1:6" x14ac:dyDescent="0.25">
      <c r="A196" s="8" t="s">
        <v>22933</v>
      </c>
      <c r="B196" s="1" t="s">
        <v>22934</v>
      </c>
      <c r="C196" s="1" t="s">
        <v>14</v>
      </c>
      <c r="D196" s="1"/>
      <c r="E196" s="1"/>
      <c r="F196" s="9"/>
    </row>
    <row r="197" spans="1:6" x14ac:dyDescent="0.25">
      <c r="A197" s="8" t="s">
        <v>22935</v>
      </c>
      <c r="B197" s="1" t="s">
        <v>22936</v>
      </c>
      <c r="C197" s="1" t="s">
        <v>14</v>
      </c>
      <c r="D197" s="1"/>
      <c r="E197" s="1"/>
      <c r="F197" s="9"/>
    </row>
    <row r="198" spans="1:6" x14ac:dyDescent="0.25">
      <c r="A198" s="8" t="s">
        <v>22937</v>
      </c>
      <c r="B198" s="1" t="s">
        <v>22938</v>
      </c>
      <c r="C198" s="1" t="s">
        <v>14</v>
      </c>
      <c r="D198" s="1"/>
      <c r="E198" s="1"/>
      <c r="F198" s="9"/>
    </row>
    <row r="199" spans="1:6" x14ac:dyDescent="0.25">
      <c r="A199" s="8" t="s">
        <v>22939</v>
      </c>
      <c r="B199" s="1" t="s">
        <v>22940</v>
      </c>
      <c r="C199" s="1" t="s">
        <v>14</v>
      </c>
      <c r="D199" s="1"/>
      <c r="E199" s="1"/>
      <c r="F199" s="9"/>
    </row>
    <row r="200" spans="1:6" x14ac:dyDescent="0.25">
      <c r="A200" s="8" t="s">
        <v>22941</v>
      </c>
      <c r="B200" s="1" t="s">
        <v>22942</v>
      </c>
      <c r="C200" s="1" t="s">
        <v>14</v>
      </c>
      <c r="D200" s="1"/>
      <c r="E200" s="1"/>
      <c r="F200" s="9"/>
    </row>
    <row r="201" spans="1:6" x14ac:dyDescent="0.25">
      <c r="A201" s="8" t="s">
        <v>22943</v>
      </c>
      <c r="B201" s="1" t="s">
        <v>22944</v>
      </c>
      <c r="C201" s="1" t="s">
        <v>14</v>
      </c>
      <c r="D201" s="1"/>
      <c r="E201" s="1"/>
      <c r="F201" s="9"/>
    </row>
    <row r="202" spans="1:6" x14ac:dyDescent="0.25">
      <c r="A202" s="8" t="s">
        <v>22945</v>
      </c>
      <c r="B202" s="1" t="s">
        <v>22946</v>
      </c>
      <c r="C202" s="1" t="s">
        <v>1</v>
      </c>
      <c r="D202" s="1"/>
      <c r="E202" s="1"/>
      <c r="F202" s="9"/>
    </row>
    <row r="203" spans="1:6" x14ac:dyDescent="0.25">
      <c r="A203" s="8" t="s">
        <v>22947</v>
      </c>
      <c r="B203" s="1" t="s">
        <v>22948</v>
      </c>
      <c r="C203" s="1" t="s">
        <v>14</v>
      </c>
      <c r="D203" s="1"/>
      <c r="E203" s="1"/>
      <c r="F203" s="9"/>
    </row>
    <row r="204" spans="1:6" x14ac:dyDescent="0.25">
      <c r="A204" s="8" t="s">
        <v>22949</v>
      </c>
      <c r="B204" s="1" t="s">
        <v>22950</v>
      </c>
      <c r="C204" s="1" t="s">
        <v>14</v>
      </c>
      <c r="D204" s="1"/>
      <c r="E204" s="1"/>
      <c r="F204" s="9"/>
    </row>
    <row r="205" spans="1:6" x14ac:dyDescent="0.25">
      <c r="A205" s="8" t="s">
        <v>22951</v>
      </c>
      <c r="B205" s="1" t="s">
        <v>22952</v>
      </c>
      <c r="C205" s="1" t="s">
        <v>1</v>
      </c>
      <c r="D205" s="1"/>
      <c r="E205" s="1"/>
      <c r="F205" s="9"/>
    </row>
    <row r="206" spans="1:6" x14ac:dyDescent="0.25">
      <c r="A206" s="8" t="s">
        <v>22953</v>
      </c>
      <c r="B206" s="1" t="s">
        <v>22954</v>
      </c>
      <c r="C206" s="1" t="s">
        <v>1</v>
      </c>
      <c r="D206" s="1"/>
      <c r="E206" s="1"/>
      <c r="F206" s="9"/>
    </row>
    <row r="207" spans="1:6" x14ac:dyDescent="0.25">
      <c r="A207" s="8" t="s">
        <v>22955</v>
      </c>
      <c r="B207" s="1" t="s">
        <v>22956</v>
      </c>
      <c r="C207" s="1" t="s">
        <v>1</v>
      </c>
      <c r="D207" s="1"/>
      <c r="E207" s="1"/>
      <c r="F207" s="9"/>
    </row>
    <row r="208" spans="1:6" x14ac:dyDescent="0.25">
      <c r="A208" s="8" t="s">
        <v>22957</v>
      </c>
      <c r="B208" s="1" t="s">
        <v>22958</v>
      </c>
      <c r="C208" s="1" t="s">
        <v>1</v>
      </c>
      <c r="D208" s="1"/>
      <c r="E208" s="1"/>
      <c r="F208" s="9"/>
    </row>
    <row r="209" spans="1:6" x14ac:dyDescent="0.25">
      <c r="A209" s="8" t="s">
        <v>22959</v>
      </c>
      <c r="B209" s="1" t="s">
        <v>22960</v>
      </c>
      <c r="C209" s="1" t="s">
        <v>1</v>
      </c>
      <c r="D209" s="1"/>
      <c r="E209" s="1"/>
      <c r="F209" s="9"/>
    </row>
    <row r="210" spans="1:6" x14ac:dyDescent="0.25">
      <c r="A210" s="8" t="s">
        <v>22961</v>
      </c>
      <c r="B210" s="1" t="s">
        <v>22962</v>
      </c>
      <c r="C210" s="1" t="s">
        <v>1</v>
      </c>
      <c r="D210" s="1"/>
      <c r="E210" s="1"/>
      <c r="F210" s="9"/>
    </row>
    <row r="211" spans="1:6" ht="15.75" thickBot="1" x14ac:dyDescent="0.3">
      <c r="A211" s="10" t="s">
        <v>22963</v>
      </c>
      <c r="B211" s="11" t="s">
        <v>22964</v>
      </c>
      <c r="C211" s="11" t="s">
        <v>1</v>
      </c>
      <c r="D211" s="11"/>
      <c r="E211" s="11"/>
      <c r="F211" s="12"/>
    </row>
    <row r="212" spans="1:6" x14ac:dyDescent="0.25">
      <c r="A212" s="8" t="s">
        <v>22965</v>
      </c>
      <c r="B212" s="1" t="s">
        <v>22966</v>
      </c>
      <c r="C212" s="1" t="s">
        <v>14</v>
      </c>
      <c r="D212" s="1"/>
      <c r="E212" s="1"/>
      <c r="F212" s="9"/>
    </row>
    <row r="213" spans="1:6" x14ac:dyDescent="0.25">
      <c r="A213" s="8" t="s">
        <v>22967</v>
      </c>
      <c r="B213" s="1" t="s">
        <v>22968</v>
      </c>
      <c r="C213" s="1" t="s">
        <v>14</v>
      </c>
      <c r="D213" s="1"/>
      <c r="E213" s="1"/>
      <c r="F213" s="9"/>
    </row>
    <row r="214" spans="1:6" x14ac:dyDescent="0.25">
      <c r="A214" s="8" t="s">
        <v>22969</v>
      </c>
      <c r="B214" s="1" t="s">
        <v>22970</v>
      </c>
      <c r="C214" s="1" t="s">
        <v>14</v>
      </c>
      <c r="D214" s="1"/>
      <c r="E214" s="1"/>
      <c r="F214" s="9"/>
    </row>
    <row r="215" spans="1:6" x14ac:dyDescent="0.25">
      <c r="A215" s="8" t="s">
        <v>22971</v>
      </c>
      <c r="B215" s="1" t="s">
        <v>22972</v>
      </c>
      <c r="C215" s="1" t="s">
        <v>1</v>
      </c>
      <c r="D215" s="1"/>
      <c r="E215" s="1"/>
      <c r="F215" s="9"/>
    </row>
    <row r="216" spans="1:6" x14ac:dyDescent="0.25">
      <c r="A216" s="8" t="s">
        <v>22973</v>
      </c>
      <c r="B216" s="1" t="s">
        <v>22974</v>
      </c>
      <c r="C216" s="1" t="s">
        <v>1</v>
      </c>
      <c r="D216" s="1"/>
      <c r="E216" s="1"/>
      <c r="F216" s="9"/>
    </row>
    <row r="217" spans="1:6" x14ac:dyDescent="0.25">
      <c r="A217" s="8" t="s">
        <v>22975</v>
      </c>
      <c r="B217" s="1" t="s">
        <v>22976</v>
      </c>
      <c r="C217" s="1" t="s">
        <v>14</v>
      </c>
      <c r="D217" s="1"/>
      <c r="E217" s="1"/>
      <c r="F217" s="9"/>
    </row>
    <row r="218" spans="1:6" x14ac:dyDescent="0.25">
      <c r="A218" s="8" t="s">
        <v>22977</v>
      </c>
      <c r="B218" s="1" t="s">
        <v>22978</v>
      </c>
      <c r="C218" s="1" t="s">
        <v>14</v>
      </c>
      <c r="D218" s="1"/>
      <c r="E218" s="1"/>
      <c r="F218" s="9"/>
    </row>
    <row r="219" spans="1:6" x14ac:dyDescent="0.25">
      <c r="A219" s="8" t="s">
        <v>22979</v>
      </c>
      <c r="B219" s="1" t="s">
        <v>22980</v>
      </c>
      <c r="C219" s="1" t="s">
        <v>14</v>
      </c>
      <c r="D219" s="1"/>
      <c r="E219" s="1"/>
      <c r="F219" s="9"/>
    </row>
    <row r="220" spans="1:6" x14ac:dyDescent="0.25">
      <c r="A220" s="8" t="s">
        <v>22981</v>
      </c>
      <c r="B220" s="1" t="s">
        <v>22982</v>
      </c>
      <c r="C220" s="1" t="s">
        <v>14</v>
      </c>
      <c r="D220" s="1"/>
      <c r="E220" s="1"/>
      <c r="F220" s="9"/>
    </row>
    <row r="221" spans="1:6" x14ac:dyDescent="0.25">
      <c r="A221" s="8" t="s">
        <v>22983</v>
      </c>
      <c r="B221" s="1" t="s">
        <v>22984</v>
      </c>
      <c r="C221" s="1" t="s">
        <v>14</v>
      </c>
      <c r="D221" s="1"/>
      <c r="E221" s="1"/>
      <c r="F221" s="9"/>
    </row>
    <row r="222" spans="1:6" x14ac:dyDescent="0.25">
      <c r="A222" s="8" t="s">
        <v>22985</v>
      </c>
      <c r="B222" s="1" t="s">
        <v>22986</v>
      </c>
      <c r="C222" s="1" t="s">
        <v>14</v>
      </c>
      <c r="D222" s="1"/>
      <c r="E222" s="1"/>
      <c r="F222" s="9"/>
    </row>
    <row r="223" spans="1:6" x14ac:dyDescent="0.25">
      <c r="A223" s="8" t="s">
        <v>22987</v>
      </c>
      <c r="B223" s="1" t="s">
        <v>22988</v>
      </c>
      <c r="C223" s="1" t="s">
        <v>14</v>
      </c>
      <c r="D223" s="1"/>
      <c r="E223" s="1"/>
      <c r="F223" s="9"/>
    </row>
    <row r="224" spans="1:6" x14ac:dyDescent="0.25">
      <c r="A224" s="8" t="s">
        <v>22989</v>
      </c>
      <c r="B224" s="1" t="s">
        <v>22990</v>
      </c>
      <c r="C224" s="1" t="s">
        <v>14</v>
      </c>
      <c r="D224" s="1"/>
      <c r="E224" s="1"/>
      <c r="F224" s="9"/>
    </row>
    <row r="225" spans="1:6" x14ac:dyDescent="0.25">
      <c r="A225" s="8" t="s">
        <v>22991</v>
      </c>
      <c r="B225" s="1" t="s">
        <v>22992</v>
      </c>
      <c r="C225" s="1" t="s">
        <v>1</v>
      </c>
      <c r="D225" s="1"/>
      <c r="E225" s="1"/>
      <c r="F225" s="9"/>
    </row>
    <row r="226" spans="1:6" x14ac:dyDescent="0.25">
      <c r="A226" s="8" t="s">
        <v>22993</v>
      </c>
      <c r="B226" s="1" t="s">
        <v>22994</v>
      </c>
      <c r="C226" s="1" t="s">
        <v>14</v>
      </c>
      <c r="D226" s="1"/>
      <c r="E226" s="1"/>
      <c r="F226" s="9"/>
    </row>
    <row r="227" spans="1:6" x14ac:dyDescent="0.25">
      <c r="A227" s="8" t="s">
        <v>22995</v>
      </c>
      <c r="B227" s="1" t="s">
        <v>22996</v>
      </c>
      <c r="C227" s="1" t="s">
        <v>14</v>
      </c>
      <c r="D227" s="1"/>
      <c r="E227" s="1"/>
      <c r="F227" s="9"/>
    </row>
    <row r="228" spans="1:6" x14ac:dyDescent="0.25">
      <c r="A228" s="8" t="s">
        <v>22997</v>
      </c>
      <c r="B228" s="1" t="s">
        <v>22998</v>
      </c>
      <c r="C228" s="1" t="s">
        <v>14</v>
      </c>
      <c r="D228" s="1"/>
      <c r="E228" s="1"/>
      <c r="F228" s="9"/>
    </row>
    <row r="229" spans="1:6" x14ac:dyDescent="0.25">
      <c r="A229" s="8" t="s">
        <v>22999</v>
      </c>
      <c r="B229" s="1" t="s">
        <v>15002</v>
      </c>
      <c r="C229" s="1" t="s">
        <v>14</v>
      </c>
      <c r="D229" s="1"/>
      <c r="E229" s="1"/>
      <c r="F229" s="9"/>
    </row>
    <row r="230" spans="1:6" x14ac:dyDescent="0.25">
      <c r="A230" s="8" t="s">
        <v>23000</v>
      </c>
      <c r="B230" s="1" t="s">
        <v>23001</v>
      </c>
      <c r="C230" s="1" t="s">
        <v>1</v>
      </c>
      <c r="D230" s="1"/>
      <c r="E230" s="1"/>
      <c r="F230" s="9"/>
    </row>
    <row r="231" spans="1:6" x14ac:dyDescent="0.25">
      <c r="A231" s="8" t="s">
        <v>23002</v>
      </c>
      <c r="B231" s="1" t="s">
        <v>23003</v>
      </c>
      <c r="C231" s="1" t="s">
        <v>1</v>
      </c>
      <c r="D231" s="1"/>
      <c r="E231" s="1"/>
      <c r="F231" s="9"/>
    </row>
    <row r="232" spans="1:6" x14ac:dyDescent="0.25">
      <c r="A232" s="8" t="s">
        <v>23004</v>
      </c>
      <c r="B232" s="1" t="s">
        <v>23005</v>
      </c>
      <c r="C232" s="1" t="s">
        <v>1</v>
      </c>
      <c r="D232" s="1"/>
      <c r="E232" s="1"/>
      <c r="F232" s="9"/>
    </row>
    <row r="233" spans="1:6" x14ac:dyDescent="0.25">
      <c r="A233" s="8" t="s">
        <v>23006</v>
      </c>
      <c r="B233" s="1" t="s">
        <v>23007</v>
      </c>
      <c r="C233" s="1" t="s">
        <v>1</v>
      </c>
      <c r="D233" s="1"/>
      <c r="E233" s="1"/>
      <c r="F233" s="9"/>
    </row>
    <row r="234" spans="1:6" x14ac:dyDescent="0.25">
      <c r="A234" s="8" t="s">
        <v>23008</v>
      </c>
      <c r="B234" s="1" t="s">
        <v>23009</v>
      </c>
      <c r="C234" s="1" t="s">
        <v>1</v>
      </c>
      <c r="D234" s="1"/>
      <c r="E234" s="1"/>
      <c r="F234" s="9"/>
    </row>
    <row r="235" spans="1:6" x14ac:dyDescent="0.25">
      <c r="A235" s="8" t="s">
        <v>23010</v>
      </c>
      <c r="B235" s="1" t="s">
        <v>23011</v>
      </c>
      <c r="C235" s="1" t="s">
        <v>1</v>
      </c>
      <c r="D235" s="1"/>
      <c r="E235" s="1"/>
      <c r="F235" s="9"/>
    </row>
    <row r="236" spans="1:6" x14ac:dyDescent="0.25">
      <c r="A236" s="8" t="s">
        <v>23012</v>
      </c>
      <c r="B236" s="1" t="s">
        <v>23013</v>
      </c>
      <c r="C236" s="1" t="s">
        <v>1</v>
      </c>
      <c r="D236" s="1"/>
      <c r="E236" s="1"/>
      <c r="F236" s="9"/>
    </row>
    <row r="237" spans="1:6" x14ac:dyDescent="0.25">
      <c r="A237" s="8" t="s">
        <v>23014</v>
      </c>
      <c r="B237" s="1" t="s">
        <v>23015</v>
      </c>
      <c r="C237" s="1" t="s">
        <v>14</v>
      </c>
      <c r="D237" s="1"/>
      <c r="E237" s="1"/>
      <c r="F237" s="9"/>
    </row>
    <row r="238" spans="1:6" x14ac:dyDescent="0.25">
      <c r="A238" s="8" t="s">
        <v>23016</v>
      </c>
      <c r="B238" s="1" t="s">
        <v>23017</v>
      </c>
      <c r="C238" s="1" t="s">
        <v>14</v>
      </c>
      <c r="D238" s="1"/>
      <c r="E238" s="1"/>
      <c r="F238" s="9"/>
    </row>
    <row r="239" spans="1:6" x14ac:dyDescent="0.25">
      <c r="A239" s="8" t="s">
        <v>23018</v>
      </c>
      <c r="B239" s="1" t="s">
        <v>23019</v>
      </c>
      <c r="C239" s="1" t="s">
        <v>14</v>
      </c>
      <c r="D239" s="1"/>
      <c r="E239" s="1"/>
      <c r="F239" s="9"/>
    </row>
    <row r="240" spans="1:6" x14ac:dyDescent="0.25">
      <c r="A240" s="8" t="s">
        <v>23020</v>
      </c>
      <c r="B240" s="1" t="s">
        <v>23021</v>
      </c>
      <c r="C240" s="1" t="s">
        <v>14</v>
      </c>
      <c r="D240" s="1"/>
      <c r="E240" s="1"/>
      <c r="F240" s="9"/>
    </row>
    <row r="241" spans="1:6" x14ac:dyDescent="0.25">
      <c r="A241" s="8" t="s">
        <v>23022</v>
      </c>
      <c r="B241" s="1" t="s">
        <v>23023</v>
      </c>
      <c r="C241" s="1" t="s">
        <v>14</v>
      </c>
      <c r="D241" s="1"/>
      <c r="E241" s="1"/>
      <c r="F241" s="9"/>
    </row>
    <row r="242" spans="1:6" x14ac:dyDescent="0.25">
      <c r="A242" s="8" t="s">
        <v>23024</v>
      </c>
      <c r="B242" s="1" t="s">
        <v>23025</v>
      </c>
      <c r="C242" s="1" t="s">
        <v>14</v>
      </c>
      <c r="D242" s="1"/>
      <c r="E242" s="1"/>
      <c r="F242" s="9"/>
    </row>
    <row r="243" spans="1:6" x14ac:dyDescent="0.25">
      <c r="A243" s="8" t="s">
        <v>23026</v>
      </c>
      <c r="B243" s="1" t="s">
        <v>23027</v>
      </c>
      <c r="C243" s="1" t="s">
        <v>14</v>
      </c>
      <c r="D243" s="1"/>
      <c r="E243" s="1"/>
      <c r="F243" s="9"/>
    </row>
    <row r="244" spans="1:6" x14ac:dyDescent="0.25">
      <c r="A244" s="8" t="s">
        <v>23028</v>
      </c>
      <c r="B244" s="1" t="s">
        <v>23029</v>
      </c>
      <c r="C244" s="1" t="s">
        <v>14</v>
      </c>
      <c r="D244" s="1"/>
      <c r="E244" s="1"/>
      <c r="F244" s="9"/>
    </row>
    <row r="245" spans="1:6" x14ac:dyDescent="0.25">
      <c r="A245" s="8" t="s">
        <v>23030</v>
      </c>
      <c r="B245" s="1" t="s">
        <v>23031</v>
      </c>
      <c r="C245" s="1" t="s">
        <v>1</v>
      </c>
      <c r="D245" s="1"/>
      <c r="E245" s="1"/>
      <c r="F245" s="9"/>
    </row>
    <row r="246" spans="1:6" x14ac:dyDescent="0.25">
      <c r="A246" s="8" t="s">
        <v>23032</v>
      </c>
      <c r="B246" s="1" t="s">
        <v>23033</v>
      </c>
      <c r="C246" s="1" t="s">
        <v>14</v>
      </c>
      <c r="D246" s="1"/>
      <c r="E246" s="1"/>
      <c r="F246" s="9"/>
    </row>
    <row r="247" spans="1:6" x14ac:dyDescent="0.25">
      <c r="A247" s="8" t="s">
        <v>23034</v>
      </c>
      <c r="B247" s="1" t="s">
        <v>23035</v>
      </c>
      <c r="C247" s="1" t="s">
        <v>14</v>
      </c>
      <c r="D247" s="1"/>
      <c r="E247" s="1"/>
      <c r="F247" s="9"/>
    </row>
    <row r="248" spans="1:6" x14ac:dyDescent="0.25">
      <c r="A248" s="8" t="s">
        <v>23036</v>
      </c>
      <c r="B248" s="1" t="s">
        <v>17488</v>
      </c>
      <c r="C248" s="1" t="s">
        <v>14</v>
      </c>
      <c r="D248" s="1"/>
      <c r="E248" s="1"/>
      <c r="F248" s="9"/>
    </row>
    <row r="249" spans="1:6" x14ac:dyDescent="0.25">
      <c r="A249" s="8" t="s">
        <v>23037</v>
      </c>
      <c r="B249" s="1" t="s">
        <v>17490</v>
      </c>
      <c r="C249" s="1" t="s">
        <v>14</v>
      </c>
      <c r="D249" s="1"/>
      <c r="E249" s="1"/>
      <c r="F249" s="9"/>
    </row>
    <row r="250" spans="1:6" x14ac:dyDescent="0.25">
      <c r="A250" s="8" t="s">
        <v>23038</v>
      </c>
      <c r="B250" s="1" t="s">
        <v>17492</v>
      </c>
      <c r="C250" s="1" t="s">
        <v>14</v>
      </c>
      <c r="D250" s="1"/>
      <c r="E250" s="1"/>
      <c r="F250" s="9"/>
    </row>
    <row r="251" spans="1:6" x14ac:dyDescent="0.25">
      <c r="A251" s="8" t="s">
        <v>23039</v>
      </c>
      <c r="B251" s="1" t="s">
        <v>23040</v>
      </c>
      <c r="C251" s="1" t="s">
        <v>14</v>
      </c>
      <c r="D251" s="1"/>
      <c r="E251" s="1"/>
      <c r="F251" s="9"/>
    </row>
    <row r="252" spans="1:6" x14ac:dyDescent="0.25">
      <c r="A252" s="8" t="s">
        <v>23041</v>
      </c>
      <c r="B252" s="1" t="s">
        <v>23042</v>
      </c>
      <c r="C252" s="1" t="s">
        <v>1</v>
      </c>
      <c r="D252" s="1"/>
      <c r="E252" s="1"/>
      <c r="F252" s="9"/>
    </row>
    <row r="253" spans="1:6" x14ac:dyDescent="0.25">
      <c r="A253" s="8" t="s">
        <v>23043</v>
      </c>
      <c r="B253" s="1" t="s">
        <v>23044</v>
      </c>
      <c r="C253" s="1" t="s">
        <v>14</v>
      </c>
      <c r="D253" s="1"/>
      <c r="E253" s="1"/>
      <c r="F253" s="9"/>
    </row>
    <row r="254" spans="1:6" x14ac:dyDescent="0.25">
      <c r="A254" s="8" t="s">
        <v>23045</v>
      </c>
      <c r="B254" s="1" t="s">
        <v>23046</v>
      </c>
      <c r="C254" s="1" t="s">
        <v>14</v>
      </c>
      <c r="D254" s="1"/>
      <c r="E254" s="1"/>
      <c r="F254" s="9"/>
    </row>
    <row r="255" spans="1:6" x14ac:dyDescent="0.25">
      <c r="A255" s="8" t="s">
        <v>23047</v>
      </c>
      <c r="B255" s="1" t="s">
        <v>23048</v>
      </c>
      <c r="C255" s="1" t="s">
        <v>14</v>
      </c>
      <c r="D255" s="1"/>
      <c r="E255" s="1"/>
      <c r="F255" s="9"/>
    </row>
    <row r="256" spans="1:6" x14ac:dyDescent="0.25">
      <c r="A256" s="8" t="s">
        <v>23049</v>
      </c>
      <c r="B256" s="1" t="s">
        <v>23050</v>
      </c>
      <c r="C256" s="1" t="s">
        <v>14</v>
      </c>
      <c r="D256" s="1"/>
      <c r="E256" s="1"/>
      <c r="F256" s="9"/>
    </row>
    <row r="257" spans="1:6" x14ac:dyDescent="0.25">
      <c r="A257" s="8" t="s">
        <v>23051</v>
      </c>
      <c r="B257" s="1" t="s">
        <v>23052</v>
      </c>
      <c r="C257" s="1" t="s">
        <v>14</v>
      </c>
      <c r="D257" s="1"/>
      <c r="E257" s="1"/>
      <c r="F257" s="9"/>
    </row>
    <row r="258" spans="1:6" x14ac:dyDescent="0.25">
      <c r="A258" s="8" t="s">
        <v>23053</v>
      </c>
      <c r="B258" s="1" t="s">
        <v>23054</v>
      </c>
      <c r="C258" s="1" t="s">
        <v>1</v>
      </c>
      <c r="D258" s="1"/>
      <c r="E258" s="1"/>
      <c r="F258" s="9"/>
    </row>
    <row r="259" spans="1:6" x14ac:dyDescent="0.25">
      <c r="A259" s="8" t="s">
        <v>23055</v>
      </c>
      <c r="B259" s="1" t="s">
        <v>23056</v>
      </c>
      <c r="C259" s="1" t="s">
        <v>14</v>
      </c>
      <c r="D259" s="1"/>
      <c r="E259" s="1"/>
      <c r="F259" s="9"/>
    </row>
    <row r="260" spans="1:6" x14ac:dyDescent="0.25">
      <c r="A260" s="8" t="s">
        <v>23057</v>
      </c>
      <c r="B260" s="1" t="s">
        <v>23058</v>
      </c>
      <c r="C260" s="1" t="s">
        <v>1</v>
      </c>
      <c r="D260" s="1"/>
      <c r="E260" s="1"/>
      <c r="F260" s="9"/>
    </row>
    <row r="261" spans="1:6" x14ac:dyDescent="0.25">
      <c r="A261" s="8" t="s">
        <v>23059</v>
      </c>
      <c r="B261" s="1" t="s">
        <v>23060</v>
      </c>
      <c r="C261" s="1" t="s">
        <v>1</v>
      </c>
      <c r="D261" s="1"/>
      <c r="E261" s="1"/>
      <c r="F261" s="9"/>
    </row>
    <row r="262" spans="1:6" x14ac:dyDescent="0.25">
      <c r="A262" s="8" t="s">
        <v>23061</v>
      </c>
      <c r="B262" s="1" t="s">
        <v>23062</v>
      </c>
      <c r="C262" s="1" t="s">
        <v>1</v>
      </c>
      <c r="D262" s="1"/>
      <c r="E262" s="1"/>
      <c r="F262" s="9"/>
    </row>
    <row r="263" spans="1:6" x14ac:dyDescent="0.25">
      <c r="A263" s="8" t="s">
        <v>23063</v>
      </c>
      <c r="B263" s="1" t="s">
        <v>23064</v>
      </c>
      <c r="C263" s="1" t="s">
        <v>1</v>
      </c>
      <c r="D263" s="1"/>
      <c r="E263" s="1"/>
      <c r="F263" s="9"/>
    </row>
    <row r="264" spans="1:6" x14ac:dyDescent="0.25">
      <c r="A264" s="8" t="s">
        <v>23065</v>
      </c>
      <c r="B264" s="1" t="s">
        <v>17526</v>
      </c>
      <c r="C264" s="1" t="s">
        <v>1</v>
      </c>
      <c r="D264" s="1"/>
      <c r="E264" s="1"/>
      <c r="F264" s="9"/>
    </row>
    <row r="265" spans="1:6" x14ac:dyDescent="0.25">
      <c r="A265" s="8" t="s">
        <v>23066</v>
      </c>
      <c r="B265" s="1" t="s">
        <v>17528</v>
      </c>
      <c r="C265" s="1" t="s">
        <v>1</v>
      </c>
      <c r="D265" s="1"/>
      <c r="E265" s="1"/>
      <c r="F265" s="9"/>
    </row>
    <row r="266" spans="1:6" x14ac:dyDescent="0.25">
      <c r="A266" s="8" t="s">
        <v>23067</v>
      </c>
      <c r="B266" s="1" t="s">
        <v>23068</v>
      </c>
      <c r="C266" s="1" t="s">
        <v>14</v>
      </c>
      <c r="D266" s="1"/>
      <c r="E266" s="1"/>
      <c r="F266" s="9"/>
    </row>
    <row r="267" spans="1:6" x14ac:dyDescent="0.25">
      <c r="A267" s="8" t="s">
        <v>23069</v>
      </c>
      <c r="B267" s="1" t="s">
        <v>23070</v>
      </c>
      <c r="C267" s="1" t="s">
        <v>1</v>
      </c>
      <c r="D267" s="1"/>
      <c r="E267" s="1"/>
      <c r="F267" s="9"/>
    </row>
    <row r="268" spans="1:6" x14ac:dyDescent="0.25">
      <c r="A268" s="8" t="s">
        <v>23071</v>
      </c>
      <c r="B268" s="1" t="s">
        <v>23072</v>
      </c>
      <c r="C268" s="1" t="s">
        <v>14</v>
      </c>
      <c r="D268" s="1"/>
      <c r="E268" s="1"/>
      <c r="F268" s="9"/>
    </row>
    <row r="269" spans="1:6" x14ac:dyDescent="0.25">
      <c r="A269" s="8" t="s">
        <v>23073</v>
      </c>
      <c r="B269" s="1" t="s">
        <v>23074</v>
      </c>
      <c r="C269" s="1" t="s">
        <v>14</v>
      </c>
      <c r="D269" s="1"/>
      <c r="E269" s="1"/>
      <c r="F269" s="9"/>
    </row>
    <row r="270" spans="1:6" x14ac:dyDescent="0.25">
      <c r="A270" s="8" t="s">
        <v>23075</v>
      </c>
      <c r="B270" s="1" t="s">
        <v>23076</v>
      </c>
      <c r="C270" s="1" t="s">
        <v>14</v>
      </c>
      <c r="D270" s="1"/>
      <c r="E270" s="1"/>
      <c r="F270" s="9"/>
    </row>
    <row r="271" spans="1:6" ht="15.75" thickBot="1" x14ac:dyDescent="0.3">
      <c r="A271" s="10" t="s">
        <v>23077</v>
      </c>
      <c r="B271" s="11" t="s">
        <v>23078</v>
      </c>
      <c r="C271" s="11" t="s">
        <v>14</v>
      </c>
      <c r="D271" s="11"/>
      <c r="E271" s="11"/>
      <c r="F271" s="12"/>
    </row>
    <row r="272" spans="1:6" x14ac:dyDescent="0.25">
      <c r="A272" s="8" t="s">
        <v>23079</v>
      </c>
      <c r="B272" s="1" t="s">
        <v>23080</v>
      </c>
      <c r="C272" s="1" t="s">
        <v>14</v>
      </c>
      <c r="D272" s="1"/>
      <c r="E272" s="1"/>
      <c r="F272" s="9"/>
    </row>
    <row r="273" spans="1:6" x14ac:dyDescent="0.25">
      <c r="A273" s="8" t="s">
        <v>23081</v>
      </c>
      <c r="B273" s="1" t="s">
        <v>23082</v>
      </c>
      <c r="C273" s="1" t="s">
        <v>14</v>
      </c>
      <c r="D273" s="1"/>
      <c r="E273" s="1"/>
      <c r="F273" s="9"/>
    </row>
    <row r="274" spans="1:6" x14ac:dyDescent="0.25">
      <c r="A274" s="8" t="s">
        <v>23083</v>
      </c>
      <c r="B274" s="1" t="s">
        <v>23084</v>
      </c>
      <c r="C274" s="1" t="s">
        <v>1</v>
      </c>
      <c r="D274" s="1"/>
      <c r="E274" s="1"/>
      <c r="F274" s="9"/>
    </row>
    <row r="275" spans="1:6" x14ac:dyDescent="0.25">
      <c r="A275" s="8" t="s">
        <v>23085</v>
      </c>
      <c r="B275" s="1" t="s">
        <v>23086</v>
      </c>
      <c r="C275" s="1" t="s">
        <v>14</v>
      </c>
      <c r="D275" s="1"/>
      <c r="E275" s="1"/>
      <c r="F275" s="9"/>
    </row>
    <row r="276" spans="1:6" x14ac:dyDescent="0.25">
      <c r="A276" s="8" t="s">
        <v>23087</v>
      </c>
      <c r="B276" s="1" t="s">
        <v>23088</v>
      </c>
      <c r="C276" s="1" t="s">
        <v>14</v>
      </c>
      <c r="D276" s="1"/>
      <c r="E276" s="1"/>
      <c r="F276" s="9"/>
    </row>
    <row r="277" spans="1:6" x14ac:dyDescent="0.25">
      <c r="A277" s="8" t="s">
        <v>23089</v>
      </c>
      <c r="B277" s="1" t="s">
        <v>15014</v>
      </c>
      <c r="C277" s="1" t="s">
        <v>14</v>
      </c>
      <c r="D277" s="1"/>
      <c r="E277" s="1"/>
      <c r="F277" s="9"/>
    </row>
    <row r="278" spans="1:6" x14ac:dyDescent="0.25">
      <c r="A278" s="8" t="s">
        <v>23090</v>
      </c>
      <c r="B278" s="1" t="s">
        <v>15016</v>
      </c>
      <c r="C278" s="1" t="s">
        <v>14</v>
      </c>
      <c r="D278" s="1"/>
      <c r="E278" s="1"/>
      <c r="F278" s="9"/>
    </row>
    <row r="279" spans="1:6" x14ac:dyDescent="0.25">
      <c r="A279" s="8" t="s">
        <v>23091</v>
      </c>
      <c r="B279" s="1" t="s">
        <v>23092</v>
      </c>
      <c r="C279" s="1" t="s">
        <v>14</v>
      </c>
      <c r="D279" s="1"/>
      <c r="E279" s="1"/>
      <c r="F279" s="9"/>
    </row>
    <row r="280" spans="1:6" x14ac:dyDescent="0.25">
      <c r="A280" s="8" t="s">
        <v>23093</v>
      </c>
      <c r="B280" s="1" t="s">
        <v>23094</v>
      </c>
      <c r="C280" s="1" t="s">
        <v>14</v>
      </c>
      <c r="D280" s="1"/>
      <c r="E280" s="1"/>
      <c r="F280" s="9"/>
    </row>
    <row r="281" spans="1:6" x14ac:dyDescent="0.25">
      <c r="A281" s="8" t="s">
        <v>23095</v>
      </c>
      <c r="B281" s="1" t="s">
        <v>23096</v>
      </c>
      <c r="C281" s="1" t="s">
        <v>14</v>
      </c>
      <c r="D281" s="1"/>
      <c r="E281" s="1"/>
      <c r="F281" s="9"/>
    </row>
    <row r="282" spans="1:6" x14ac:dyDescent="0.25">
      <c r="A282" s="8" t="s">
        <v>23097</v>
      </c>
      <c r="B282" s="1" t="s">
        <v>17595</v>
      </c>
      <c r="C282" s="1" t="s">
        <v>14</v>
      </c>
      <c r="D282" s="1"/>
      <c r="E282" s="1"/>
      <c r="F282" s="9"/>
    </row>
    <row r="283" spans="1:6" x14ac:dyDescent="0.25">
      <c r="A283" s="8" t="s">
        <v>23098</v>
      </c>
      <c r="B283" s="1" t="s">
        <v>23099</v>
      </c>
      <c r="C283" s="1" t="s">
        <v>14</v>
      </c>
      <c r="D283" s="1"/>
      <c r="E283" s="1"/>
      <c r="F283" s="9"/>
    </row>
    <row r="284" spans="1:6" x14ac:dyDescent="0.25">
      <c r="A284" s="8" t="s">
        <v>23100</v>
      </c>
      <c r="B284" s="1" t="s">
        <v>23101</v>
      </c>
      <c r="C284" s="1" t="s">
        <v>14</v>
      </c>
      <c r="D284" s="1"/>
      <c r="E284" s="1"/>
      <c r="F284" s="9"/>
    </row>
    <row r="285" spans="1:6" x14ac:dyDescent="0.25">
      <c r="A285" s="8" t="s">
        <v>23102</v>
      </c>
      <c r="B285" s="1" t="s">
        <v>23103</v>
      </c>
      <c r="C285" s="1" t="s">
        <v>14</v>
      </c>
      <c r="D285" s="1"/>
      <c r="E285" s="1"/>
      <c r="F285" s="9"/>
    </row>
    <row r="286" spans="1:6" x14ac:dyDescent="0.25">
      <c r="A286" s="8" t="s">
        <v>23104</v>
      </c>
      <c r="B286" s="1" t="s">
        <v>23105</v>
      </c>
      <c r="C286" s="1" t="s">
        <v>14</v>
      </c>
      <c r="D286" s="1"/>
      <c r="E286" s="1"/>
      <c r="F286" s="9"/>
    </row>
    <row r="287" spans="1:6" x14ac:dyDescent="0.25">
      <c r="A287" s="8" t="s">
        <v>23106</v>
      </c>
      <c r="B287" s="1" t="s">
        <v>23107</v>
      </c>
      <c r="C287" s="1" t="s">
        <v>1</v>
      </c>
      <c r="D287" s="1"/>
      <c r="E287" s="1"/>
      <c r="F287" s="9"/>
    </row>
    <row r="288" spans="1:6" x14ac:dyDescent="0.25">
      <c r="A288" s="8" t="s">
        <v>23108</v>
      </c>
      <c r="B288" s="1" t="s">
        <v>23109</v>
      </c>
      <c r="C288" s="1" t="s">
        <v>1</v>
      </c>
      <c r="D288" s="1"/>
      <c r="E288" s="1"/>
      <c r="F288" s="9"/>
    </row>
    <row r="289" spans="1:6" x14ac:dyDescent="0.25">
      <c r="A289" s="8" t="s">
        <v>23110</v>
      </c>
      <c r="B289" s="1" t="s">
        <v>23111</v>
      </c>
      <c r="C289" s="1" t="s">
        <v>1</v>
      </c>
      <c r="D289" s="1"/>
      <c r="E289" s="1"/>
      <c r="F289" s="9"/>
    </row>
    <row r="290" spans="1:6" x14ac:dyDescent="0.25">
      <c r="A290" s="8" t="s">
        <v>23112</v>
      </c>
      <c r="B290" s="1" t="s">
        <v>23113</v>
      </c>
      <c r="C290" s="1" t="s">
        <v>1</v>
      </c>
      <c r="D290" s="1"/>
      <c r="E290" s="1"/>
      <c r="F290" s="9"/>
    </row>
    <row r="291" spans="1:6" x14ac:dyDescent="0.25">
      <c r="A291" s="8" t="s">
        <v>23114</v>
      </c>
      <c r="B291" s="1" t="s">
        <v>23115</v>
      </c>
      <c r="C291" s="1" t="s">
        <v>1</v>
      </c>
      <c r="D291" s="1"/>
      <c r="E291" s="1"/>
      <c r="F291" s="9"/>
    </row>
    <row r="292" spans="1:6" x14ac:dyDescent="0.25">
      <c r="A292" s="8" t="s">
        <v>23116</v>
      </c>
      <c r="B292" s="1" t="s">
        <v>23117</v>
      </c>
      <c r="C292" s="1" t="s">
        <v>1</v>
      </c>
      <c r="D292" s="1"/>
      <c r="E292" s="1"/>
      <c r="F292" s="9"/>
    </row>
    <row r="293" spans="1:6" x14ac:dyDescent="0.25">
      <c r="A293" s="8" t="s">
        <v>23118</v>
      </c>
      <c r="B293" s="1" t="s">
        <v>23119</v>
      </c>
      <c r="C293" s="1" t="s">
        <v>1</v>
      </c>
      <c r="D293" s="1"/>
      <c r="E293" s="1"/>
      <c r="F293" s="9"/>
    </row>
    <row r="294" spans="1:6" x14ac:dyDescent="0.25">
      <c r="A294" s="8" t="s">
        <v>23120</v>
      </c>
      <c r="B294" s="1" t="s">
        <v>23121</v>
      </c>
      <c r="C294" s="1" t="s">
        <v>1</v>
      </c>
      <c r="D294" s="1"/>
      <c r="E294" s="1"/>
      <c r="F294" s="9"/>
    </row>
    <row r="295" spans="1:6" x14ac:dyDescent="0.25">
      <c r="A295" s="8" t="s">
        <v>23122</v>
      </c>
      <c r="B295" s="1" t="s">
        <v>17623</v>
      </c>
      <c r="C295" s="1" t="s">
        <v>1</v>
      </c>
      <c r="D295" s="1"/>
      <c r="E295" s="1"/>
      <c r="F295" s="9"/>
    </row>
    <row r="296" spans="1:6" x14ac:dyDescent="0.25">
      <c r="A296" s="8" t="s">
        <v>23123</v>
      </c>
      <c r="B296" s="1" t="s">
        <v>23124</v>
      </c>
      <c r="C296" s="1" t="s">
        <v>14</v>
      </c>
      <c r="D296" s="1"/>
      <c r="E296" s="1"/>
      <c r="F296" s="9"/>
    </row>
    <row r="297" spans="1:6" x14ac:dyDescent="0.25">
      <c r="A297" s="8" t="s">
        <v>23125</v>
      </c>
      <c r="B297" s="1" t="s">
        <v>23126</v>
      </c>
      <c r="C297" s="1" t="s">
        <v>14</v>
      </c>
      <c r="D297" s="1"/>
      <c r="E297" s="1"/>
      <c r="F297" s="9"/>
    </row>
    <row r="298" spans="1:6" x14ac:dyDescent="0.25">
      <c r="A298" s="8" t="s">
        <v>23127</v>
      </c>
      <c r="B298" s="1" t="s">
        <v>23128</v>
      </c>
      <c r="C298" s="1" t="s">
        <v>14</v>
      </c>
      <c r="D298" s="1"/>
      <c r="E298" s="1"/>
      <c r="F298" s="9"/>
    </row>
    <row r="299" spans="1:6" x14ac:dyDescent="0.25">
      <c r="A299" s="8" t="s">
        <v>23129</v>
      </c>
      <c r="B299" s="1" t="s">
        <v>23130</v>
      </c>
      <c r="C299" s="1" t="s">
        <v>14</v>
      </c>
      <c r="D299" s="1"/>
      <c r="E299" s="1"/>
      <c r="F299" s="9"/>
    </row>
    <row r="300" spans="1:6" x14ac:dyDescent="0.25">
      <c r="A300" s="8" t="s">
        <v>23131</v>
      </c>
      <c r="B300" s="1" t="s">
        <v>23132</v>
      </c>
      <c r="C300" s="1" t="s">
        <v>14</v>
      </c>
      <c r="D300" s="1"/>
      <c r="E300" s="1"/>
      <c r="F300" s="9"/>
    </row>
    <row r="301" spans="1:6" x14ac:dyDescent="0.25">
      <c r="A301" s="8" t="s">
        <v>23133</v>
      </c>
      <c r="B301" s="1" t="s">
        <v>23134</v>
      </c>
      <c r="C301" s="1" t="s">
        <v>14</v>
      </c>
      <c r="D301" s="1"/>
      <c r="E301" s="1"/>
      <c r="F301" s="9"/>
    </row>
    <row r="302" spans="1:6" x14ac:dyDescent="0.25">
      <c r="A302" s="8" t="s">
        <v>23135</v>
      </c>
      <c r="B302" s="1" t="s">
        <v>23136</v>
      </c>
      <c r="C302" s="1" t="s">
        <v>14</v>
      </c>
      <c r="D302" s="1"/>
      <c r="E302" s="1"/>
      <c r="F302" s="9"/>
    </row>
    <row r="303" spans="1:6" x14ac:dyDescent="0.25">
      <c r="A303" s="8" t="s">
        <v>23137</v>
      </c>
      <c r="B303" s="1" t="s">
        <v>23138</v>
      </c>
      <c r="C303" s="1" t="s">
        <v>14</v>
      </c>
      <c r="D303" s="1"/>
      <c r="E303" s="1"/>
      <c r="F303" s="9"/>
    </row>
    <row r="304" spans="1:6" x14ac:dyDescent="0.25">
      <c r="A304" s="8" t="s">
        <v>23139</v>
      </c>
      <c r="B304" s="1" t="s">
        <v>23140</v>
      </c>
      <c r="C304" s="1" t="s">
        <v>14</v>
      </c>
      <c r="D304" s="1"/>
      <c r="E304" s="1"/>
      <c r="F304" s="9"/>
    </row>
    <row r="305" spans="1:6" x14ac:dyDescent="0.25">
      <c r="A305" s="8" t="s">
        <v>23141</v>
      </c>
      <c r="B305" s="1" t="s">
        <v>23142</v>
      </c>
      <c r="C305" s="1" t="s">
        <v>1</v>
      </c>
      <c r="D305" s="1"/>
      <c r="E305" s="1"/>
      <c r="F305" s="9"/>
    </row>
    <row r="306" spans="1:6" x14ac:dyDescent="0.25">
      <c r="A306" s="8" t="s">
        <v>23143</v>
      </c>
      <c r="B306" s="1" t="s">
        <v>23144</v>
      </c>
      <c r="C306" s="1" t="s">
        <v>14</v>
      </c>
      <c r="D306" s="1"/>
      <c r="E306" s="1"/>
      <c r="F306" s="9"/>
    </row>
    <row r="307" spans="1:6" x14ac:dyDescent="0.25">
      <c r="A307" s="8" t="s">
        <v>23145</v>
      </c>
      <c r="B307" s="1" t="s">
        <v>23146</v>
      </c>
      <c r="C307" s="1" t="s">
        <v>14</v>
      </c>
      <c r="D307" s="1"/>
      <c r="E307" s="1"/>
      <c r="F307" s="9"/>
    </row>
    <row r="308" spans="1:6" x14ac:dyDescent="0.25">
      <c r="A308" s="8" t="s">
        <v>23147</v>
      </c>
      <c r="B308" s="1" t="s">
        <v>23148</v>
      </c>
      <c r="C308" s="1" t="s">
        <v>14</v>
      </c>
      <c r="D308" s="1"/>
      <c r="E308" s="1"/>
      <c r="F308" s="9"/>
    </row>
    <row r="309" spans="1:6" x14ac:dyDescent="0.25">
      <c r="A309" s="8" t="s">
        <v>23149</v>
      </c>
      <c r="B309" s="1" t="s">
        <v>23150</v>
      </c>
      <c r="C309" s="1" t="s">
        <v>14</v>
      </c>
      <c r="D309" s="1"/>
      <c r="E309" s="1"/>
      <c r="F309" s="9"/>
    </row>
    <row r="310" spans="1:6" x14ac:dyDescent="0.25">
      <c r="A310" s="8" t="s">
        <v>23151</v>
      </c>
      <c r="B310" s="1" t="s">
        <v>23152</v>
      </c>
      <c r="C310" s="1" t="s">
        <v>14</v>
      </c>
      <c r="D310" s="1"/>
      <c r="E310" s="1"/>
      <c r="F310" s="9"/>
    </row>
    <row r="311" spans="1:6" x14ac:dyDescent="0.25">
      <c r="A311" s="8" t="s">
        <v>23153</v>
      </c>
      <c r="B311" s="1" t="s">
        <v>23154</v>
      </c>
      <c r="C311" s="1" t="s">
        <v>14</v>
      </c>
      <c r="D311" s="1"/>
      <c r="E311" s="1"/>
      <c r="F311" s="9"/>
    </row>
    <row r="312" spans="1:6" x14ac:dyDescent="0.25">
      <c r="A312" s="8" t="s">
        <v>23155</v>
      </c>
      <c r="B312" s="1" t="s">
        <v>23156</v>
      </c>
      <c r="C312" s="1" t="s">
        <v>14</v>
      </c>
      <c r="D312" s="1"/>
      <c r="E312" s="1"/>
      <c r="F312" s="9"/>
    </row>
    <row r="313" spans="1:6" x14ac:dyDescent="0.25">
      <c r="A313" s="8" t="s">
        <v>23157</v>
      </c>
      <c r="B313" s="1" t="s">
        <v>23158</v>
      </c>
      <c r="C313" s="1" t="s">
        <v>14</v>
      </c>
      <c r="D313" s="1"/>
      <c r="E313" s="1"/>
      <c r="F313" s="9"/>
    </row>
    <row r="314" spans="1:6" x14ac:dyDescent="0.25">
      <c r="A314" s="8" t="s">
        <v>23159</v>
      </c>
      <c r="B314" s="1" t="s">
        <v>17693</v>
      </c>
      <c r="C314" s="1" t="s">
        <v>14</v>
      </c>
      <c r="D314" s="1"/>
      <c r="E314" s="1"/>
      <c r="F314" s="9"/>
    </row>
    <row r="315" spans="1:6" x14ac:dyDescent="0.25">
      <c r="A315" s="8" t="s">
        <v>23160</v>
      </c>
      <c r="B315" s="1" t="s">
        <v>23161</v>
      </c>
      <c r="C315" s="1" t="s">
        <v>14</v>
      </c>
      <c r="D315" s="1"/>
      <c r="E315" s="1"/>
      <c r="F315" s="9"/>
    </row>
    <row r="316" spans="1:6" x14ac:dyDescent="0.25">
      <c r="A316" s="8" t="s">
        <v>23162</v>
      </c>
      <c r="B316" s="1" t="s">
        <v>23163</v>
      </c>
      <c r="C316" s="1" t="s">
        <v>14</v>
      </c>
      <c r="D316" s="1"/>
      <c r="E316" s="1"/>
      <c r="F316" s="9"/>
    </row>
    <row r="317" spans="1:6" x14ac:dyDescent="0.25">
      <c r="A317" s="8" t="s">
        <v>23164</v>
      </c>
      <c r="B317" s="1" t="s">
        <v>23165</v>
      </c>
      <c r="C317" s="1" t="s">
        <v>1</v>
      </c>
      <c r="D317" s="1"/>
      <c r="E317" s="1"/>
      <c r="F317" s="9"/>
    </row>
    <row r="318" spans="1:6" x14ac:dyDescent="0.25">
      <c r="A318" s="8" t="s">
        <v>23166</v>
      </c>
      <c r="B318" s="1" t="s">
        <v>23167</v>
      </c>
      <c r="C318" s="1" t="s">
        <v>1</v>
      </c>
      <c r="D318" s="1"/>
      <c r="E318" s="1"/>
      <c r="F318" s="9"/>
    </row>
    <row r="319" spans="1:6" x14ac:dyDescent="0.25">
      <c r="A319" s="8" t="s">
        <v>23168</v>
      </c>
      <c r="B319" s="1" t="s">
        <v>23169</v>
      </c>
      <c r="C319" s="1" t="s">
        <v>1</v>
      </c>
      <c r="D319" s="1"/>
      <c r="E319" s="1"/>
      <c r="F319" s="9"/>
    </row>
    <row r="320" spans="1:6" x14ac:dyDescent="0.25">
      <c r="A320" s="8" t="s">
        <v>23170</v>
      </c>
      <c r="B320" s="1" t="s">
        <v>17705</v>
      </c>
      <c r="C320" s="1" t="s">
        <v>1</v>
      </c>
      <c r="D320" s="1"/>
      <c r="E320" s="1"/>
      <c r="F320" s="9"/>
    </row>
    <row r="321" spans="1:6" x14ac:dyDescent="0.25">
      <c r="A321" s="8" t="s">
        <v>23171</v>
      </c>
      <c r="B321" s="1" t="s">
        <v>14611</v>
      </c>
      <c r="C321" s="1" t="s">
        <v>1</v>
      </c>
      <c r="D321" s="1"/>
      <c r="E321" s="1"/>
      <c r="F321" s="9"/>
    </row>
    <row r="322" spans="1:6" x14ac:dyDescent="0.25">
      <c r="A322" s="8" t="s">
        <v>23172</v>
      </c>
      <c r="B322" s="1" t="s">
        <v>16605</v>
      </c>
      <c r="C322" s="1" t="s">
        <v>1</v>
      </c>
      <c r="D322" s="1"/>
      <c r="E322" s="1"/>
      <c r="F322" s="9"/>
    </row>
    <row r="323" spans="1:6" x14ac:dyDescent="0.25">
      <c r="A323" s="8" t="s">
        <v>23173</v>
      </c>
      <c r="B323" s="1" t="s">
        <v>23174</v>
      </c>
      <c r="C323" s="1" t="s">
        <v>1</v>
      </c>
      <c r="D323" s="1"/>
      <c r="E323" s="1"/>
      <c r="F323" s="9"/>
    </row>
    <row r="324" spans="1:6" x14ac:dyDescent="0.25">
      <c r="A324" s="8" t="s">
        <v>23175</v>
      </c>
      <c r="B324" s="1" t="s">
        <v>16606</v>
      </c>
      <c r="C324" s="1" t="s">
        <v>1</v>
      </c>
      <c r="D324" s="1"/>
      <c r="E324" s="1"/>
      <c r="F324" s="9"/>
    </row>
    <row r="325" spans="1:6" x14ac:dyDescent="0.25">
      <c r="A325" s="8" t="s">
        <v>23176</v>
      </c>
      <c r="B325" s="1" t="s">
        <v>23177</v>
      </c>
      <c r="C325" s="1" t="s">
        <v>1</v>
      </c>
      <c r="D325" s="1"/>
      <c r="E325" s="1"/>
      <c r="F325" s="9"/>
    </row>
    <row r="326" spans="1:6" x14ac:dyDescent="0.25">
      <c r="A326" s="8" t="s">
        <v>23178</v>
      </c>
      <c r="B326" s="1" t="s">
        <v>23179</v>
      </c>
      <c r="C326" s="1" t="s">
        <v>14</v>
      </c>
      <c r="D326" s="1"/>
      <c r="E326" s="1"/>
      <c r="F326" s="9"/>
    </row>
    <row r="327" spans="1:6" x14ac:dyDescent="0.25">
      <c r="A327" s="8" t="s">
        <v>23180</v>
      </c>
      <c r="B327" s="1" t="s">
        <v>23181</v>
      </c>
      <c r="C327" s="1" t="s">
        <v>14</v>
      </c>
      <c r="D327" s="1"/>
      <c r="E327" s="1"/>
      <c r="F327" s="9"/>
    </row>
    <row r="328" spans="1:6" x14ac:dyDescent="0.25">
      <c r="A328" s="8" t="s">
        <v>23182</v>
      </c>
      <c r="B328" s="1" t="s">
        <v>23183</v>
      </c>
      <c r="C328" s="1" t="s">
        <v>14</v>
      </c>
      <c r="D328" s="1"/>
      <c r="E328" s="1"/>
      <c r="F328" s="9"/>
    </row>
    <row r="329" spans="1:6" x14ac:dyDescent="0.25">
      <c r="A329" s="8" t="s">
        <v>23184</v>
      </c>
      <c r="B329" s="1" t="s">
        <v>23185</v>
      </c>
      <c r="C329" s="1" t="s">
        <v>14</v>
      </c>
      <c r="D329" s="1"/>
      <c r="E329" s="1"/>
      <c r="F329" s="9"/>
    </row>
    <row r="330" spans="1:6" x14ac:dyDescent="0.25">
      <c r="A330" s="8" t="s">
        <v>23186</v>
      </c>
      <c r="B330" s="1" t="s">
        <v>23187</v>
      </c>
      <c r="C330" s="1" t="s">
        <v>14</v>
      </c>
      <c r="D330" s="1"/>
      <c r="E330" s="1"/>
      <c r="F330" s="9"/>
    </row>
    <row r="331" spans="1:6" ht="15.75" thickBot="1" x14ac:dyDescent="0.3">
      <c r="A331" s="10" t="s">
        <v>23188</v>
      </c>
      <c r="B331" s="11" t="s">
        <v>23189</v>
      </c>
      <c r="C331" s="11" t="s">
        <v>14</v>
      </c>
      <c r="D331" s="11"/>
      <c r="E331" s="11"/>
      <c r="F331" s="12"/>
    </row>
    <row r="332" spans="1:6" x14ac:dyDescent="0.25">
      <c r="A332" s="8" t="s">
        <v>23190</v>
      </c>
      <c r="B332" s="1" t="s">
        <v>23191</v>
      </c>
      <c r="C332" s="1" t="s">
        <v>14</v>
      </c>
      <c r="D332" s="1"/>
      <c r="E332" s="1"/>
      <c r="F332" s="9"/>
    </row>
    <row r="333" spans="1:6" x14ac:dyDescent="0.25">
      <c r="A333" s="8" t="s">
        <v>23192</v>
      </c>
      <c r="B333" s="1" t="s">
        <v>23193</v>
      </c>
      <c r="C333" s="1" t="s">
        <v>14</v>
      </c>
      <c r="D333" s="1"/>
      <c r="E333" s="1"/>
      <c r="F333" s="9"/>
    </row>
    <row r="334" spans="1:6" x14ac:dyDescent="0.25">
      <c r="A334" s="8" t="s">
        <v>23194</v>
      </c>
      <c r="B334" s="1" t="s">
        <v>23195</v>
      </c>
      <c r="C334" s="1" t="s">
        <v>14</v>
      </c>
      <c r="D334" s="1"/>
      <c r="E334" s="1"/>
      <c r="F334" s="9"/>
    </row>
    <row r="335" spans="1:6" x14ac:dyDescent="0.25">
      <c r="A335" s="8" t="s">
        <v>23196</v>
      </c>
      <c r="B335" s="1" t="s">
        <v>23197</v>
      </c>
      <c r="C335" s="1" t="s">
        <v>14</v>
      </c>
      <c r="D335" s="1"/>
      <c r="E335" s="1"/>
      <c r="F335" s="9"/>
    </row>
    <row r="336" spans="1:6" x14ac:dyDescent="0.25">
      <c r="A336" s="8" t="s">
        <v>23198</v>
      </c>
      <c r="B336" s="1" t="s">
        <v>23199</v>
      </c>
      <c r="C336" s="1" t="s">
        <v>14</v>
      </c>
      <c r="D336" s="1"/>
      <c r="E336" s="1"/>
      <c r="F336" s="9"/>
    </row>
    <row r="337" spans="1:6" x14ac:dyDescent="0.25">
      <c r="A337" s="8" t="s">
        <v>23200</v>
      </c>
      <c r="B337" s="1" t="s">
        <v>23201</v>
      </c>
      <c r="C337" s="1" t="s">
        <v>14</v>
      </c>
      <c r="D337" s="1"/>
      <c r="E337" s="1"/>
      <c r="F337" s="9"/>
    </row>
    <row r="338" spans="1:6" x14ac:dyDescent="0.25">
      <c r="A338" s="8" t="s">
        <v>23202</v>
      </c>
      <c r="B338" s="1" t="s">
        <v>23203</v>
      </c>
      <c r="C338" s="1" t="s">
        <v>14</v>
      </c>
      <c r="D338" s="1"/>
      <c r="E338" s="1"/>
      <c r="F338" s="9"/>
    </row>
    <row r="339" spans="1:6" x14ac:dyDescent="0.25">
      <c r="A339" s="8" t="s">
        <v>23204</v>
      </c>
      <c r="B339" s="1" t="s">
        <v>23205</v>
      </c>
      <c r="C339" s="1" t="s">
        <v>14</v>
      </c>
      <c r="D339" s="1"/>
      <c r="E339" s="1"/>
      <c r="F339" s="9"/>
    </row>
    <row r="340" spans="1:6" x14ac:dyDescent="0.25">
      <c r="A340" s="8" t="s">
        <v>23206</v>
      </c>
      <c r="B340" s="1" t="s">
        <v>23207</v>
      </c>
      <c r="C340" s="1" t="s">
        <v>1</v>
      </c>
      <c r="D340" s="1"/>
      <c r="E340" s="1"/>
      <c r="F340" s="9"/>
    </row>
    <row r="341" spans="1:6" x14ac:dyDescent="0.25">
      <c r="A341" s="8" t="s">
        <v>23208</v>
      </c>
      <c r="B341" s="1" t="s">
        <v>23209</v>
      </c>
      <c r="C341" s="1" t="s">
        <v>14</v>
      </c>
      <c r="D341" s="1"/>
      <c r="E341" s="1"/>
      <c r="F341" s="9"/>
    </row>
    <row r="342" spans="1:6" x14ac:dyDescent="0.25">
      <c r="A342" s="8" t="s">
        <v>23210</v>
      </c>
      <c r="B342" s="1" t="s">
        <v>15137</v>
      </c>
      <c r="C342" s="1" t="s">
        <v>14</v>
      </c>
      <c r="D342" s="1"/>
      <c r="E342" s="1"/>
      <c r="F342" s="9"/>
    </row>
    <row r="343" spans="1:6" x14ac:dyDescent="0.25">
      <c r="A343" s="8" t="s">
        <v>23211</v>
      </c>
      <c r="B343" s="1" t="s">
        <v>23212</v>
      </c>
      <c r="C343" s="1" t="s">
        <v>14</v>
      </c>
      <c r="D343" s="1"/>
      <c r="E343" s="1"/>
      <c r="F343" s="9"/>
    </row>
    <row r="344" spans="1:6" x14ac:dyDescent="0.25">
      <c r="A344" s="8" t="s">
        <v>23213</v>
      </c>
      <c r="B344" s="1" t="s">
        <v>15194</v>
      </c>
      <c r="C344" s="1" t="s">
        <v>14</v>
      </c>
      <c r="D344" s="1"/>
      <c r="E344" s="1"/>
      <c r="F344" s="9"/>
    </row>
    <row r="345" spans="1:6" x14ac:dyDescent="0.25">
      <c r="A345" s="8" t="s">
        <v>23214</v>
      </c>
      <c r="B345" s="1" t="s">
        <v>16584</v>
      </c>
      <c r="C345" s="1" t="s">
        <v>14</v>
      </c>
      <c r="D345" s="1"/>
      <c r="E345" s="1"/>
      <c r="F345" s="9"/>
    </row>
    <row r="346" spans="1:6" x14ac:dyDescent="0.25">
      <c r="A346" s="8" t="s">
        <v>23215</v>
      </c>
      <c r="B346" s="1" t="s">
        <v>15196</v>
      </c>
      <c r="C346" s="1" t="s">
        <v>14</v>
      </c>
      <c r="D346" s="1"/>
      <c r="E346" s="1"/>
      <c r="F346" s="9"/>
    </row>
    <row r="347" spans="1:6" x14ac:dyDescent="0.25">
      <c r="A347" s="8" t="s">
        <v>23216</v>
      </c>
      <c r="B347" s="1" t="s">
        <v>23217</v>
      </c>
      <c r="C347" s="1" t="s">
        <v>14</v>
      </c>
      <c r="D347" s="1"/>
      <c r="E347" s="1"/>
      <c r="F347" s="9"/>
    </row>
    <row r="348" spans="1:6" x14ac:dyDescent="0.25">
      <c r="A348" s="8" t="s">
        <v>23218</v>
      </c>
      <c r="B348" s="1" t="s">
        <v>23219</v>
      </c>
      <c r="C348" s="1" t="s">
        <v>1</v>
      </c>
      <c r="D348" s="1"/>
      <c r="E348" s="1"/>
      <c r="F348" s="9"/>
    </row>
    <row r="349" spans="1:6" x14ac:dyDescent="0.25">
      <c r="A349" s="8" t="s">
        <v>23220</v>
      </c>
      <c r="B349" s="1" t="s">
        <v>23221</v>
      </c>
      <c r="C349" s="1" t="s">
        <v>14</v>
      </c>
      <c r="D349" s="1"/>
      <c r="E349" s="1"/>
      <c r="F349" s="9"/>
    </row>
    <row r="350" spans="1:6" x14ac:dyDescent="0.25">
      <c r="A350" s="8" t="s">
        <v>23222</v>
      </c>
      <c r="B350" s="1" t="s">
        <v>16426</v>
      </c>
      <c r="C350" s="1" t="s">
        <v>1</v>
      </c>
      <c r="D350" s="1"/>
      <c r="E350" s="1"/>
      <c r="F350" s="9"/>
    </row>
    <row r="351" spans="1:6" x14ac:dyDescent="0.25">
      <c r="A351" s="8" t="s">
        <v>23223</v>
      </c>
      <c r="B351" s="1" t="s">
        <v>16607</v>
      </c>
      <c r="C351" s="1" t="s">
        <v>1</v>
      </c>
      <c r="D351" s="1"/>
      <c r="E351" s="1"/>
      <c r="F351" s="9"/>
    </row>
    <row r="352" spans="1:6" x14ac:dyDescent="0.25">
      <c r="A352" s="8" t="s">
        <v>23224</v>
      </c>
      <c r="B352" s="1" t="s">
        <v>23225</v>
      </c>
      <c r="C352" s="1" t="s">
        <v>1</v>
      </c>
      <c r="D352" s="1"/>
      <c r="E352" s="1"/>
      <c r="F352" s="9"/>
    </row>
    <row r="353" spans="1:6" x14ac:dyDescent="0.25">
      <c r="A353" s="8" t="s">
        <v>23226</v>
      </c>
      <c r="B353" s="1" t="s">
        <v>23227</v>
      </c>
      <c r="C353" s="1" t="s">
        <v>1</v>
      </c>
      <c r="D353" s="1"/>
      <c r="E353" s="1"/>
      <c r="F353" s="9"/>
    </row>
    <row r="354" spans="1:6" x14ac:dyDescent="0.25">
      <c r="A354" s="8" t="s">
        <v>23228</v>
      </c>
      <c r="B354" s="1" t="s">
        <v>23229</v>
      </c>
      <c r="C354" s="1" t="s">
        <v>14</v>
      </c>
      <c r="D354" s="1"/>
      <c r="E354" s="1"/>
      <c r="F354" s="9"/>
    </row>
    <row r="355" spans="1:6" x14ac:dyDescent="0.25">
      <c r="A355" s="8" t="s">
        <v>23230</v>
      </c>
      <c r="B355" s="1" t="s">
        <v>23231</v>
      </c>
      <c r="C355" s="1" t="s">
        <v>1</v>
      </c>
      <c r="D355" s="1"/>
      <c r="E355" s="1"/>
      <c r="F355" s="9"/>
    </row>
    <row r="356" spans="1:6" x14ac:dyDescent="0.25">
      <c r="A356" s="8" t="s">
        <v>23232</v>
      </c>
      <c r="B356" s="1" t="s">
        <v>23233</v>
      </c>
      <c r="C356" s="1" t="s">
        <v>1</v>
      </c>
      <c r="D356" s="1"/>
      <c r="E356" s="1"/>
      <c r="F356" s="9"/>
    </row>
    <row r="357" spans="1:6" x14ac:dyDescent="0.25">
      <c r="A357" s="8" t="s">
        <v>23234</v>
      </c>
      <c r="B357" s="1" t="s">
        <v>23235</v>
      </c>
      <c r="C357" s="1" t="s">
        <v>14</v>
      </c>
      <c r="D357" s="1"/>
      <c r="E357" s="1"/>
      <c r="F357" s="9"/>
    </row>
    <row r="358" spans="1:6" x14ac:dyDescent="0.25">
      <c r="A358" s="8" t="s">
        <v>23236</v>
      </c>
      <c r="B358" s="1" t="s">
        <v>23237</v>
      </c>
      <c r="C358" s="1" t="s">
        <v>1</v>
      </c>
      <c r="D358" s="1"/>
      <c r="E358" s="1"/>
      <c r="F358" s="9"/>
    </row>
    <row r="359" spans="1:6" x14ac:dyDescent="0.25">
      <c r="A359" s="8" t="s">
        <v>23238</v>
      </c>
      <c r="B359" s="1" t="s">
        <v>23239</v>
      </c>
      <c r="C359" s="1" t="s">
        <v>14</v>
      </c>
      <c r="D359" s="1"/>
      <c r="E359" s="1"/>
      <c r="F359" s="9"/>
    </row>
    <row r="360" spans="1:6" x14ac:dyDescent="0.25">
      <c r="A360" s="8" t="s">
        <v>23240</v>
      </c>
      <c r="B360" s="1" t="s">
        <v>23241</v>
      </c>
      <c r="C360" s="1" t="s">
        <v>14</v>
      </c>
      <c r="D360" s="1"/>
      <c r="E360" s="1"/>
      <c r="F360" s="9"/>
    </row>
    <row r="361" spans="1:6" x14ac:dyDescent="0.25">
      <c r="A361" s="8" t="s">
        <v>23242</v>
      </c>
      <c r="B361" s="1" t="s">
        <v>23243</v>
      </c>
      <c r="C361" s="1" t="s">
        <v>1</v>
      </c>
      <c r="D361" s="1"/>
      <c r="E361" s="1"/>
      <c r="F361" s="9"/>
    </row>
    <row r="362" spans="1:6" x14ac:dyDescent="0.25">
      <c r="A362" s="8" t="s">
        <v>23244</v>
      </c>
      <c r="B362" s="1" t="s">
        <v>15202</v>
      </c>
      <c r="C362" s="1" t="s">
        <v>1</v>
      </c>
      <c r="D362" s="1"/>
      <c r="E362" s="1"/>
      <c r="F362" s="9"/>
    </row>
    <row r="363" spans="1:6" x14ac:dyDescent="0.25">
      <c r="A363" s="8" t="s">
        <v>23245</v>
      </c>
      <c r="B363" s="1" t="s">
        <v>23246</v>
      </c>
      <c r="C363" s="1" t="s">
        <v>14</v>
      </c>
      <c r="D363" s="1"/>
      <c r="E363" s="1"/>
      <c r="F363" s="9"/>
    </row>
    <row r="364" spans="1:6" x14ac:dyDescent="0.25">
      <c r="A364" s="8" t="s">
        <v>23247</v>
      </c>
      <c r="B364" s="1" t="s">
        <v>23248</v>
      </c>
      <c r="C364" s="1" t="s">
        <v>14</v>
      </c>
      <c r="D364" s="1"/>
      <c r="E364" s="1"/>
      <c r="F364" s="9"/>
    </row>
    <row r="365" spans="1:6" x14ac:dyDescent="0.25">
      <c r="A365" s="8" t="s">
        <v>23249</v>
      </c>
      <c r="B365" s="1" t="s">
        <v>23250</v>
      </c>
      <c r="C365" s="1" t="s">
        <v>14</v>
      </c>
      <c r="D365" s="1"/>
      <c r="E365" s="1"/>
      <c r="F365" s="9"/>
    </row>
    <row r="366" spans="1:6" x14ac:dyDescent="0.25">
      <c r="A366" s="8" t="s">
        <v>23251</v>
      </c>
      <c r="B366" s="1" t="s">
        <v>23252</v>
      </c>
      <c r="C366" s="1" t="s">
        <v>14</v>
      </c>
      <c r="D366" s="1"/>
      <c r="E366" s="1"/>
      <c r="F366" s="9"/>
    </row>
    <row r="367" spans="1:6" x14ac:dyDescent="0.25">
      <c r="A367" s="8" t="s">
        <v>23253</v>
      </c>
      <c r="B367" s="1" t="s">
        <v>15034</v>
      </c>
      <c r="C367" s="1" t="s">
        <v>14</v>
      </c>
      <c r="D367" s="1"/>
      <c r="E367" s="1"/>
      <c r="F367" s="9"/>
    </row>
    <row r="368" spans="1:6" x14ac:dyDescent="0.25">
      <c r="A368" s="8" t="s">
        <v>23254</v>
      </c>
      <c r="B368" s="1" t="s">
        <v>15274</v>
      </c>
      <c r="C368" s="1" t="s">
        <v>14</v>
      </c>
      <c r="D368" s="1"/>
      <c r="E368" s="1"/>
      <c r="F368" s="9"/>
    </row>
    <row r="369" spans="1:6" x14ac:dyDescent="0.25">
      <c r="A369" s="8" t="s">
        <v>23255</v>
      </c>
      <c r="B369" s="1" t="s">
        <v>23256</v>
      </c>
      <c r="C369" s="1" t="s">
        <v>14</v>
      </c>
      <c r="D369" s="1"/>
      <c r="E369" s="1"/>
      <c r="F369" s="9"/>
    </row>
    <row r="370" spans="1:6" x14ac:dyDescent="0.25">
      <c r="A370" s="8" t="s">
        <v>23257</v>
      </c>
      <c r="B370" s="1" t="s">
        <v>23258</v>
      </c>
      <c r="C370" s="1" t="s">
        <v>14</v>
      </c>
      <c r="D370" s="1"/>
      <c r="E370" s="1"/>
      <c r="F370" s="9"/>
    </row>
    <row r="371" spans="1:6" x14ac:dyDescent="0.25">
      <c r="A371" s="8" t="s">
        <v>23259</v>
      </c>
      <c r="B371" s="1" t="s">
        <v>23260</v>
      </c>
      <c r="C371" s="1" t="s">
        <v>14</v>
      </c>
      <c r="D371" s="1"/>
      <c r="E371" s="1"/>
      <c r="F371" s="9"/>
    </row>
    <row r="372" spans="1:6" x14ac:dyDescent="0.25">
      <c r="A372" s="8" t="s">
        <v>23261</v>
      </c>
      <c r="B372" s="1" t="s">
        <v>23262</v>
      </c>
      <c r="C372" s="1" t="s">
        <v>14</v>
      </c>
      <c r="D372" s="1"/>
      <c r="E372" s="1"/>
      <c r="F372" s="9"/>
    </row>
    <row r="373" spans="1:6" x14ac:dyDescent="0.25">
      <c r="A373" s="8" t="s">
        <v>23263</v>
      </c>
      <c r="B373" s="1" t="s">
        <v>23264</v>
      </c>
      <c r="C373" s="1" t="s">
        <v>14</v>
      </c>
      <c r="D373" s="1"/>
      <c r="E373" s="1"/>
      <c r="F373" s="9"/>
    </row>
    <row r="374" spans="1:6" x14ac:dyDescent="0.25">
      <c r="A374" s="8" t="s">
        <v>23265</v>
      </c>
      <c r="B374" s="1" t="s">
        <v>23266</v>
      </c>
      <c r="C374" s="1" t="s">
        <v>14</v>
      </c>
      <c r="D374" s="1"/>
      <c r="E374" s="1"/>
      <c r="F374" s="9"/>
    </row>
    <row r="375" spans="1:6" x14ac:dyDescent="0.25">
      <c r="A375" s="8" t="s">
        <v>23267</v>
      </c>
      <c r="B375" s="1" t="s">
        <v>23268</v>
      </c>
      <c r="C375" s="1" t="s">
        <v>14</v>
      </c>
      <c r="D375" s="1"/>
      <c r="E375" s="1"/>
      <c r="F375" s="9"/>
    </row>
    <row r="376" spans="1:6" x14ac:dyDescent="0.25">
      <c r="A376" s="8" t="s">
        <v>23269</v>
      </c>
      <c r="B376" s="1" t="s">
        <v>23270</v>
      </c>
      <c r="C376" s="1" t="s">
        <v>1</v>
      </c>
      <c r="D376" s="1"/>
      <c r="E376" s="1"/>
      <c r="F376" s="9"/>
    </row>
    <row r="377" spans="1:6" x14ac:dyDescent="0.25">
      <c r="A377" s="8" t="s">
        <v>23271</v>
      </c>
      <c r="B377" s="1" t="s">
        <v>23272</v>
      </c>
      <c r="C377" s="1" t="s">
        <v>14</v>
      </c>
      <c r="D377" s="1"/>
      <c r="E377" s="1"/>
      <c r="F377" s="9"/>
    </row>
    <row r="378" spans="1:6" x14ac:dyDescent="0.25">
      <c r="A378" s="8" t="s">
        <v>23273</v>
      </c>
      <c r="B378" s="1" t="s">
        <v>23274</v>
      </c>
      <c r="C378" s="1" t="s">
        <v>14</v>
      </c>
      <c r="D378" s="1"/>
      <c r="E378" s="1"/>
      <c r="F378" s="9"/>
    </row>
    <row r="379" spans="1:6" x14ac:dyDescent="0.25">
      <c r="A379" s="8" t="s">
        <v>23275</v>
      </c>
      <c r="B379" s="1" t="s">
        <v>23276</v>
      </c>
      <c r="C379" s="1" t="s">
        <v>14</v>
      </c>
      <c r="D379" s="1"/>
      <c r="E379" s="1"/>
      <c r="F379" s="9"/>
    </row>
    <row r="380" spans="1:6" x14ac:dyDescent="0.25">
      <c r="A380" s="8" t="s">
        <v>23277</v>
      </c>
      <c r="B380" s="1" t="s">
        <v>15204</v>
      </c>
      <c r="C380" s="1" t="s">
        <v>14</v>
      </c>
      <c r="D380" s="1"/>
      <c r="E380" s="1"/>
      <c r="F380" s="9"/>
    </row>
    <row r="381" spans="1:6" x14ac:dyDescent="0.25">
      <c r="A381" s="8" t="s">
        <v>23278</v>
      </c>
      <c r="B381" s="1" t="s">
        <v>23279</v>
      </c>
      <c r="C381" s="1" t="s">
        <v>14</v>
      </c>
      <c r="D381" s="1"/>
      <c r="E381" s="1"/>
      <c r="F381" s="9"/>
    </row>
    <row r="382" spans="1:6" x14ac:dyDescent="0.25">
      <c r="A382" s="8" t="s">
        <v>23280</v>
      </c>
      <c r="B382" s="1" t="s">
        <v>16590</v>
      </c>
      <c r="C382" s="1" t="s">
        <v>1</v>
      </c>
      <c r="D382" s="1"/>
      <c r="E382" s="1"/>
      <c r="F382" s="9"/>
    </row>
    <row r="383" spans="1:6" x14ac:dyDescent="0.25">
      <c r="A383" s="8" t="s">
        <v>23281</v>
      </c>
      <c r="B383" s="1" t="s">
        <v>15206</v>
      </c>
      <c r="C383" s="1" t="s">
        <v>14</v>
      </c>
      <c r="D383" s="1"/>
      <c r="E383" s="1"/>
      <c r="F383" s="9"/>
    </row>
    <row r="384" spans="1:6" x14ac:dyDescent="0.25">
      <c r="A384" s="8" t="s">
        <v>23282</v>
      </c>
      <c r="B384" s="1" t="s">
        <v>23283</v>
      </c>
      <c r="C384" s="1" t="s">
        <v>14</v>
      </c>
      <c r="D384" s="1"/>
      <c r="E384" s="1"/>
      <c r="F384" s="9"/>
    </row>
    <row r="385" spans="1:6" x14ac:dyDescent="0.25">
      <c r="A385" s="8" t="s">
        <v>23284</v>
      </c>
      <c r="B385" s="1" t="s">
        <v>23285</v>
      </c>
      <c r="C385" s="1" t="s">
        <v>14</v>
      </c>
      <c r="D385" s="1"/>
      <c r="E385" s="1"/>
      <c r="F385" s="9"/>
    </row>
    <row r="386" spans="1:6" x14ac:dyDescent="0.25">
      <c r="A386" s="8" t="s">
        <v>23286</v>
      </c>
      <c r="B386" s="1" t="s">
        <v>23287</v>
      </c>
      <c r="C386" s="1" t="s">
        <v>1</v>
      </c>
      <c r="D386" s="1"/>
      <c r="E386" s="1"/>
      <c r="F386" s="9"/>
    </row>
    <row r="387" spans="1:6" x14ac:dyDescent="0.25">
      <c r="A387" s="8" t="s">
        <v>23288</v>
      </c>
      <c r="B387" s="1" t="s">
        <v>23289</v>
      </c>
      <c r="C387" s="1" t="s">
        <v>14</v>
      </c>
      <c r="D387" s="1"/>
      <c r="E387" s="1"/>
      <c r="F387" s="9"/>
    </row>
    <row r="388" spans="1:6" x14ac:dyDescent="0.25">
      <c r="A388" s="8" t="s">
        <v>23290</v>
      </c>
      <c r="B388" s="1" t="s">
        <v>23291</v>
      </c>
      <c r="C388" s="1" t="s">
        <v>1</v>
      </c>
      <c r="D388" s="1"/>
      <c r="E388" s="1"/>
      <c r="F388" s="9"/>
    </row>
    <row r="389" spans="1:6" x14ac:dyDescent="0.25">
      <c r="A389" s="8" t="s">
        <v>23292</v>
      </c>
      <c r="B389" s="1" t="s">
        <v>23293</v>
      </c>
      <c r="C389" s="1" t="s">
        <v>14</v>
      </c>
      <c r="D389" s="1"/>
      <c r="E389" s="1"/>
      <c r="F389" s="9"/>
    </row>
    <row r="390" spans="1:6" x14ac:dyDescent="0.25">
      <c r="A390" s="8" t="s">
        <v>23294</v>
      </c>
      <c r="B390" s="1" t="s">
        <v>23295</v>
      </c>
      <c r="C390" s="1" t="s">
        <v>1</v>
      </c>
      <c r="D390" s="1"/>
      <c r="E390" s="1"/>
      <c r="F390" s="9"/>
    </row>
    <row r="391" spans="1:6" x14ac:dyDescent="0.25">
      <c r="A391" s="8" t="s">
        <v>23296</v>
      </c>
      <c r="B391" s="1" t="s">
        <v>16608</v>
      </c>
      <c r="C391" s="1" t="s">
        <v>1</v>
      </c>
      <c r="D391" s="1"/>
      <c r="E391" s="1"/>
      <c r="F391" s="9"/>
    </row>
    <row r="392" spans="1:6" x14ac:dyDescent="0.25">
      <c r="A392" s="8" t="s">
        <v>23297</v>
      </c>
      <c r="B392" s="1" t="s">
        <v>23298</v>
      </c>
      <c r="C392" s="1" t="s">
        <v>1</v>
      </c>
      <c r="D392" s="1"/>
      <c r="E392" s="1"/>
      <c r="F392" s="9"/>
    </row>
    <row r="393" spans="1:6" x14ac:dyDescent="0.25">
      <c r="A393" s="8" t="s">
        <v>23299</v>
      </c>
      <c r="B393" s="1" t="s">
        <v>23300</v>
      </c>
      <c r="C393" s="1" t="s">
        <v>1</v>
      </c>
      <c r="D393" s="1"/>
      <c r="E393" s="1"/>
      <c r="F393" s="9"/>
    </row>
    <row r="394" spans="1:6" x14ac:dyDescent="0.25">
      <c r="A394" s="8" t="s">
        <v>23301</v>
      </c>
      <c r="B394" s="1" t="s">
        <v>23302</v>
      </c>
      <c r="C394" s="1" t="s">
        <v>1</v>
      </c>
      <c r="D394" s="1"/>
      <c r="E394" s="1"/>
      <c r="F394" s="9"/>
    </row>
    <row r="395" spans="1:6" x14ac:dyDescent="0.25">
      <c r="A395" s="8" t="s">
        <v>23303</v>
      </c>
      <c r="B395" s="1" t="s">
        <v>23304</v>
      </c>
      <c r="C395" s="1" t="s">
        <v>1</v>
      </c>
      <c r="D395" s="1"/>
      <c r="E395" s="1"/>
      <c r="F395" s="9"/>
    </row>
    <row r="396" spans="1:6" x14ac:dyDescent="0.25">
      <c r="A396" s="8" t="s">
        <v>23305</v>
      </c>
      <c r="B396" s="1" t="s">
        <v>23306</v>
      </c>
      <c r="C396" s="1" t="s">
        <v>1</v>
      </c>
      <c r="D396" s="1"/>
      <c r="E396" s="1"/>
      <c r="F396" s="9"/>
    </row>
    <row r="397" spans="1:6" x14ac:dyDescent="0.25">
      <c r="A397" s="8" t="s">
        <v>23307</v>
      </c>
      <c r="B397" s="1" t="s">
        <v>23308</v>
      </c>
      <c r="C397" s="1" t="s">
        <v>1</v>
      </c>
      <c r="D397" s="1"/>
      <c r="E397" s="1"/>
      <c r="F397" s="9"/>
    </row>
    <row r="398" spans="1:6" x14ac:dyDescent="0.25">
      <c r="A398" s="8" t="s">
        <v>23309</v>
      </c>
      <c r="B398" s="1" t="s">
        <v>23310</v>
      </c>
      <c r="C398" s="1" t="s">
        <v>14</v>
      </c>
      <c r="D398" s="1"/>
      <c r="E398" s="1"/>
      <c r="F398" s="9"/>
    </row>
    <row r="399" spans="1:6" x14ac:dyDescent="0.25">
      <c r="A399" s="8" t="s">
        <v>23311</v>
      </c>
      <c r="B399" s="1" t="s">
        <v>23312</v>
      </c>
      <c r="C399" s="1" t="s">
        <v>1</v>
      </c>
      <c r="D399" s="1"/>
      <c r="E399" s="1"/>
      <c r="F399" s="9"/>
    </row>
    <row r="400" spans="1:6" x14ac:dyDescent="0.25">
      <c r="A400" s="8" t="s">
        <v>23313</v>
      </c>
      <c r="B400" s="1" t="s">
        <v>23314</v>
      </c>
      <c r="C400" s="1" t="s">
        <v>14</v>
      </c>
      <c r="D400" s="1"/>
      <c r="E400" s="1"/>
      <c r="F400" s="9"/>
    </row>
    <row r="401" spans="1:6" ht="15.75" thickBot="1" x14ac:dyDescent="0.3">
      <c r="A401" s="10" t="s">
        <v>23315</v>
      </c>
      <c r="B401" s="11" t="s">
        <v>23316</v>
      </c>
      <c r="C401" s="11" t="s">
        <v>14</v>
      </c>
      <c r="D401" s="11"/>
      <c r="E401" s="11"/>
      <c r="F401" s="12"/>
    </row>
  </sheetData>
  <autoFilter ref="A1:F1"/>
  <sortState ref="C21:F42">
    <sortCondition ref="C21"/>
  </sortState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1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1.710937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390</v>
      </c>
    </row>
    <row r="2" spans="1:8" x14ac:dyDescent="0.25">
      <c r="A2" s="5" t="s">
        <v>21667</v>
      </c>
      <c r="B2" s="6" t="s">
        <v>2984</v>
      </c>
      <c r="C2" s="6" t="s">
        <v>7</v>
      </c>
      <c r="D2" s="6"/>
      <c r="E2" s="6"/>
      <c r="F2" s="7"/>
    </row>
    <row r="3" spans="1:8" x14ac:dyDescent="0.25">
      <c r="A3" s="8" t="s">
        <v>21668</v>
      </c>
      <c r="B3" s="1" t="s">
        <v>2986</v>
      </c>
      <c r="C3" s="1" t="s">
        <v>7</v>
      </c>
      <c r="D3" s="1"/>
      <c r="E3" s="1"/>
      <c r="F3" s="9"/>
    </row>
    <row r="4" spans="1:8" x14ac:dyDescent="0.25">
      <c r="A4" s="8" t="s">
        <v>21669</v>
      </c>
      <c r="B4" s="1" t="s">
        <v>2988</v>
      </c>
      <c r="C4" s="1" t="s">
        <v>7</v>
      </c>
      <c r="D4" s="1"/>
      <c r="E4" s="1"/>
      <c r="F4" s="9"/>
    </row>
    <row r="5" spans="1:8" x14ac:dyDescent="0.25">
      <c r="A5" s="8" t="s">
        <v>21670</v>
      </c>
      <c r="B5" s="1" t="s">
        <v>2990</v>
      </c>
      <c r="C5" s="1" t="s">
        <v>7</v>
      </c>
      <c r="D5" s="1"/>
      <c r="E5" s="1"/>
      <c r="F5" s="9"/>
    </row>
    <row r="6" spans="1:8" x14ac:dyDescent="0.25">
      <c r="A6" s="8" t="s">
        <v>21671</v>
      </c>
      <c r="B6" s="1" t="s">
        <v>2992</v>
      </c>
      <c r="C6" s="1" t="s">
        <v>27</v>
      </c>
      <c r="D6" s="1"/>
      <c r="E6" s="1"/>
      <c r="F6" s="9"/>
    </row>
    <row r="7" spans="1:8" x14ac:dyDescent="0.25">
      <c r="A7" s="8" t="s">
        <v>21672</v>
      </c>
      <c r="B7" s="1" t="s">
        <v>3116</v>
      </c>
      <c r="C7" s="1" t="s">
        <v>27</v>
      </c>
      <c r="D7" s="1"/>
      <c r="E7" s="1"/>
      <c r="F7" s="9"/>
    </row>
    <row r="8" spans="1:8" x14ac:dyDescent="0.25">
      <c r="A8" s="8" t="s">
        <v>21673</v>
      </c>
      <c r="B8" s="1" t="s">
        <v>3130</v>
      </c>
      <c r="C8" s="1" t="s">
        <v>7</v>
      </c>
      <c r="D8" s="1"/>
      <c r="E8" s="1"/>
      <c r="F8" s="9"/>
    </row>
    <row r="9" spans="1:8" x14ac:dyDescent="0.25">
      <c r="A9" s="8" t="s">
        <v>21674</v>
      </c>
      <c r="B9" s="1" t="s">
        <v>3132</v>
      </c>
      <c r="C9" s="1" t="s">
        <v>7</v>
      </c>
      <c r="D9" s="1"/>
      <c r="E9" s="1"/>
      <c r="F9" s="9"/>
    </row>
    <row r="10" spans="1:8" x14ac:dyDescent="0.25">
      <c r="A10" s="8" t="s">
        <v>21675</v>
      </c>
      <c r="B10" s="1" t="s">
        <v>3134</v>
      </c>
      <c r="C10" s="1" t="s">
        <v>7</v>
      </c>
      <c r="D10" s="1"/>
      <c r="E10" s="1"/>
      <c r="F10" s="9"/>
    </row>
    <row r="11" spans="1:8" x14ac:dyDescent="0.25">
      <c r="A11" s="8" t="s">
        <v>21676</v>
      </c>
      <c r="B11" s="1" t="s">
        <v>12396</v>
      </c>
      <c r="C11" s="1" t="s">
        <v>14</v>
      </c>
      <c r="D11" s="1"/>
      <c r="E11" s="1"/>
      <c r="F11" s="9"/>
    </row>
    <row r="12" spans="1:8" x14ac:dyDescent="0.25">
      <c r="A12" s="8" t="s">
        <v>21677</v>
      </c>
      <c r="B12" s="1" t="s">
        <v>3054</v>
      </c>
      <c r="C12" s="1" t="s">
        <v>27</v>
      </c>
      <c r="D12" s="1"/>
      <c r="E12" s="1"/>
      <c r="F12" s="9"/>
    </row>
    <row r="13" spans="1:8" x14ac:dyDescent="0.25">
      <c r="A13" s="8" t="s">
        <v>21678</v>
      </c>
      <c r="B13" s="1" t="s">
        <v>3292</v>
      </c>
      <c r="C13" s="1" t="s">
        <v>27</v>
      </c>
      <c r="D13" s="1"/>
      <c r="E13" s="1"/>
      <c r="F13" s="9"/>
    </row>
    <row r="14" spans="1:8" x14ac:dyDescent="0.25">
      <c r="A14" s="8" t="s">
        <v>21679</v>
      </c>
      <c r="B14" s="1" t="s">
        <v>21680</v>
      </c>
      <c r="C14" s="1" t="s">
        <v>4</v>
      </c>
      <c r="D14" s="1"/>
      <c r="E14" s="1"/>
      <c r="F14" s="9"/>
    </row>
    <row r="15" spans="1:8" x14ac:dyDescent="0.25">
      <c r="A15" s="8" t="s">
        <v>21681</v>
      </c>
      <c r="B15" s="1" t="s">
        <v>100</v>
      </c>
      <c r="C15" s="1" t="s">
        <v>7</v>
      </c>
      <c r="D15" s="1"/>
      <c r="E15" s="1"/>
      <c r="F15" s="9"/>
    </row>
    <row r="16" spans="1:8" x14ac:dyDescent="0.25">
      <c r="A16" s="8" t="s">
        <v>21682</v>
      </c>
      <c r="B16" s="1" t="s">
        <v>11677</v>
      </c>
      <c r="C16" s="1" t="s">
        <v>7</v>
      </c>
      <c r="D16" s="1"/>
      <c r="E16" s="1"/>
      <c r="F16" s="9"/>
    </row>
    <row r="17" spans="1:6" x14ac:dyDescent="0.25">
      <c r="A17" s="8" t="s">
        <v>21683</v>
      </c>
      <c r="B17" s="1" t="s">
        <v>11754</v>
      </c>
      <c r="C17" s="1" t="s">
        <v>7</v>
      </c>
      <c r="D17" s="1"/>
      <c r="E17" s="1"/>
      <c r="F17" s="9"/>
    </row>
    <row r="18" spans="1:6" x14ac:dyDescent="0.25">
      <c r="A18" s="8" t="s">
        <v>21684</v>
      </c>
      <c r="B18" s="1" t="s">
        <v>21685</v>
      </c>
      <c r="C18" s="1" t="s">
        <v>7</v>
      </c>
      <c r="D18" s="1"/>
      <c r="E18" s="1"/>
      <c r="F18" s="9"/>
    </row>
    <row r="19" spans="1:6" x14ac:dyDescent="0.25">
      <c r="A19" s="8" t="s">
        <v>21686</v>
      </c>
      <c r="B19" s="1" t="s">
        <v>3196</v>
      </c>
      <c r="C19" s="1" t="s">
        <v>7</v>
      </c>
      <c r="D19" s="1"/>
      <c r="E19" s="1"/>
      <c r="F19" s="9"/>
    </row>
    <row r="20" spans="1:6" x14ac:dyDescent="0.25">
      <c r="A20" s="8" t="s">
        <v>21687</v>
      </c>
      <c r="B20" s="1" t="s">
        <v>3198</v>
      </c>
      <c r="C20" s="1" t="s">
        <v>7</v>
      </c>
      <c r="D20" s="1"/>
      <c r="E20" s="1"/>
      <c r="F20" s="9"/>
    </row>
    <row r="21" spans="1:6" x14ac:dyDescent="0.25">
      <c r="A21" s="8" t="s">
        <v>21688</v>
      </c>
      <c r="B21" s="1" t="s">
        <v>3200</v>
      </c>
      <c r="C21" s="1" t="s">
        <v>7</v>
      </c>
      <c r="D21" s="1"/>
      <c r="E21" s="1"/>
      <c r="F21" s="9"/>
    </row>
    <row r="22" spans="1:6" x14ac:dyDescent="0.25">
      <c r="A22" s="8" t="s">
        <v>21689</v>
      </c>
      <c r="B22" s="1" t="s">
        <v>3202</v>
      </c>
      <c r="C22" s="1" t="s">
        <v>27</v>
      </c>
      <c r="D22" s="1"/>
      <c r="E22" s="1"/>
      <c r="F22" s="9"/>
    </row>
    <row r="23" spans="1:6" x14ac:dyDescent="0.25">
      <c r="A23" s="8" t="s">
        <v>21690</v>
      </c>
      <c r="B23" s="1" t="s">
        <v>21691</v>
      </c>
      <c r="C23" s="1" t="s">
        <v>14</v>
      </c>
      <c r="D23" s="1"/>
      <c r="E23" s="1"/>
      <c r="F23" s="9"/>
    </row>
    <row r="24" spans="1:6" x14ac:dyDescent="0.25">
      <c r="A24" s="8" t="s">
        <v>21692</v>
      </c>
      <c r="B24" s="1" t="s">
        <v>21693</v>
      </c>
      <c r="C24" s="1" t="s">
        <v>14</v>
      </c>
      <c r="D24" s="1"/>
      <c r="E24" s="1"/>
      <c r="F24" s="9"/>
    </row>
    <row r="25" spans="1:6" x14ac:dyDescent="0.25">
      <c r="A25" s="8" t="s">
        <v>21694</v>
      </c>
      <c r="B25" s="1" t="s">
        <v>21695</v>
      </c>
      <c r="C25" s="1" t="s">
        <v>4</v>
      </c>
      <c r="D25" s="1"/>
      <c r="E25" s="1"/>
      <c r="F25" s="9"/>
    </row>
    <row r="26" spans="1:6" x14ac:dyDescent="0.25">
      <c r="A26" s="8" t="s">
        <v>21696</v>
      </c>
      <c r="B26" s="1" t="s">
        <v>2373</v>
      </c>
      <c r="C26" s="1" t="s">
        <v>7</v>
      </c>
      <c r="D26" s="1"/>
      <c r="E26" s="1"/>
      <c r="F26" s="9"/>
    </row>
    <row r="27" spans="1:6" x14ac:dyDescent="0.25">
      <c r="A27" s="8" t="s">
        <v>21697</v>
      </c>
      <c r="B27" s="1" t="s">
        <v>2502</v>
      </c>
      <c r="C27" s="1" t="s">
        <v>7</v>
      </c>
      <c r="D27" s="1"/>
      <c r="E27" s="1"/>
      <c r="F27" s="9"/>
    </row>
    <row r="28" spans="1:6" x14ac:dyDescent="0.25">
      <c r="A28" s="8" t="s">
        <v>21698</v>
      </c>
      <c r="B28" s="1" t="s">
        <v>21699</v>
      </c>
      <c r="C28" s="1" t="s">
        <v>27</v>
      </c>
      <c r="D28" s="1"/>
      <c r="E28" s="1"/>
      <c r="F28" s="9"/>
    </row>
    <row r="29" spans="1:6" x14ac:dyDescent="0.25">
      <c r="A29" s="8" t="s">
        <v>21700</v>
      </c>
      <c r="B29" s="1" t="s">
        <v>3080</v>
      </c>
      <c r="C29" s="1" t="s">
        <v>7</v>
      </c>
      <c r="D29" s="1"/>
      <c r="E29" s="1"/>
      <c r="F29" s="9"/>
    </row>
    <row r="30" spans="1:6" x14ac:dyDescent="0.25">
      <c r="A30" s="8" t="s">
        <v>21701</v>
      </c>
      <c r="B30" s="1" t="s">
        <v>3342</v>
      </c>
      <c r="C30" s="1" t="s">
        <v>27</v>
      </c>
      <c r="D30" s="1"/>
      <c r="E30" s="1"/>
      <c r="F30" s="9"/>
    </row>
    <row r="31" spans="1:6" ht="15.75" thickBot="1" x14ac:dyDescent="0.3">
      <c r="A31" s="10" t="s">
        <v>21702</v>
      </c>
      <c r="B31" s="11" t="s">
        <v>21703</v>
      </c>
      <c r="C31" s="11" t="s">
        <v>14</v>
      </c>
      <c r="D31" s="11"/>
      <c r="E31" s="11"/>
      <c r="F31" s="12"/>
    </row>
    <row r="32" spans="1:6" x14ac:dyDescent="0.25">
      <c r="A32" s="13" t="s">
        <v>21704</v>
      </c>
      <c r="B32" s="2" t="s">
        <v>3230</v>
      </c>
      <c r="C32" s="2" t="s">
        <v>7</v>
      </c>
      <c r="D32" s="2"/>
      <c r="E32" s="2"/>
      <c r="F32" s="14"/>
    </row>
    <row r="33" spans="1:6" x14ac:dyDescent="0.25">
      <c r="A33" s="8" t="s">
        <v>21705</v>
      </c>
      <c r="B33" s="1" t="s">
        <v>2065</v>
      </c>
      <c r="C33" s="1" t="s">
        <v>7</v>
      </c>
      <c r="D33" s="1"/>
      <c r="E33" s="1"/>
      <c r="F33" s="9"/>
    </row>
    <row r="34" spans="1:6" x14ac:dyDescent="0.25">
      <c r="A34" s="8" t="s">
        <v>21706</v>
      </c>
      <c r="B34" s="1" t="s">
        <v>2167</v>
      </c>
      <c r="C34" s="1" t="s">
        <v>7</v>
      </c>
      <c r="D34" s="1"/>
      <c r="E34" s="1"/>
      <c r="F34" s="9"/>
    </row>
    <row r="35" spans="1:6" x14ac:dyDescent="0.25">
      <c r="A35" s="8" t="s">
        <v>21707</v>
      </c>
      <c r="B35" s="1" t="s">
        <v>2169</v>
      </c>
      <c r="C35" s="1" t="s">
        <v>7</v>
      </c>
      <c r="D35" s="1"/>
      <c r="E35" s="1"/>
      <c r="F35" s="9"/>
    </row>
    <row r="36" spans="1:6" x14ac:dyDescent="0.25">
      <c r="A36" s="8" t="s">
        <v>21708</v>
      </c>
      <c r="B36" s="1" t="s">
        <v>11234</v>
      </c>
      <c r="C36" s="1" t="s">
        <v>7</v>
      </c>
      <c r="D36" s="1"/>
      <c r="E36" s="1"/>
      <c r="F36" s="9"/>
    </row>
    <row r="37" spans="1:6" x14ac:dyDescent="0.25">
      <c r="A37" s="8" t="s">
        <v>21709</v>
      </c>
      <c r="B37" s="1" t="s">
        <v>11236</v>
      </c>
      <c r="C37" s="1" t="s">
        <v>7</v>
      </c>
      <c r="D37" s="1"/>
      <c r="E37" s="1"/>
      <c r="F37" s="9"/>
    </row>
    <row r="38" spans="1:6" x14ac:dyDescent="0.25">
      <c r="A38" s="8" t="s">
        <v>21710</v>
      </c>
      <c r="B38" s="1" t="s">
        <v>11238</v>
      </c>
      <c r="C38" s="1" t="s">
        <v>7</v>
      </c>
      <c r="D38" s="1"/>
      <c r="E38" s="1"/>
      <c r="F38" s="9"/>
    </row>
    <row r="39" spans="1:6" x14ac:dyDescent="0.25">
      <c r="A39" s="8" t="s">
        <v>21711</v>
      </c>
      <c r="B39" s="1" t="s">
        <v>3248</v>
      </c>
      <c r="C39" s="1" t="s">
        <v>7</v>
      </c>
      <c r="D39" s="1"/>
      <c r="E39" s="1"/>
      <c r="F39" s="9"/>
    </row>
    <row r="40" spans="1:6" x14ac:dyDescent="0.25">
      <c r="A40" s="8" t="s">
        <v>21712</v>
      </c>
      <c r="B40" s="1" t="s">
        <v>3250</v>
      </c>
      <c r="C40" s="1" t="s">
        <v>27</v>
      </c>
      <c r="D40" s="1"/>
      <c r="E40" s="1"/>
      <c r="F40" s="9"/>
    </row>
    <row r="41" spans="1:6" x14ac:dyDescent="0.25">
      <c r="A41" s="8" t="s">
        <v>21713</v>
      </c>
      <c r="B41" s="1" t="s">
        <v>2642</v>
      </c>
      <c r="C41" s="1" t="s">
        <v>7</v>
      </c>
      <c r="D41" s="1"/>
      <c r="E41" s="1"/>
      <c r="F41" s="9"/>
    </row>
    <row r="42" spans="1:6" x14ac:dyDescent="0.25">
      <c r="A42" s="8" t="s">
        <v>21714</v>
      </c>
      <c r="B42" s="1" t="s">
        <v>2644</v>
      </c>
      <c r="C42" s="1" t="s">
        <v>7</v>
      </c>
      <c r="D42" s="1"/>
      <c r="E42" s="1"/>
      <c r="F42" s="9"/>
    </row>
    <row r="43" spans="1:6" x14ac:dyDescent="0.25">
      <c r="A43" s="8" t="s">
        <v>21715</v>
      </c>
      <c r="B43" s="1" t="s">
        <v>2646</v>
      </c>
      <c r="C43" s="1" t="s">
        <v>14</v>
      </c>
      <c r="D43" s="1"/>
      <c r="E43" s="1"/>
      <c r="F43" s="9"/>
    </row>
    <row r="44" spans="1:6" x14ac:dyDescent="0.25">
      <c r="A44" s="8" t="s">
        <v>21716</v>
      </c>
      <c r="B44" s="1" t="s">
        <v>21717</v>
      </c>
      <c r="C44" s="1" t="s">
        <v>4</v>
      </c>
      <c r="D44" s="1"/>
      <c r="E44" s="1"/>
      <c r="F44" s="9"/>
    </row>
    <row r="45" spans="1:6" x14ac:dyDescent="0.25">
      <c r="A45" s="8" t="s">
        <v>21718</v>
      </c>
      <c r="B45" s="1" t="s">
        <v>11328</v>
      </c>
      <c r="C45" s="1" t="s">
        <v>27</v>
      </c>
      <c r="D45" s="1"/>
      <c r="E45" s="1"/>
      <c r="F45" s="9"/>
    </row>
    <row r="46" spans="1:6" x14ac:dyDescent="0.25">
      <c r="A46" s="8" t="s">
        <v>21719</v>
      </c>
      <c r="B46" s="1" t="s">
        <v>2684</v>
      </c>
      <c r="C46" s="1" t="s">
        <v>7</v>
      </c>
      <c r="D46" s="1"/>
      <c r="E46" s="1"/>
      <c r="F46" s="9"/>
    </row>
    <row r="47" spans="1:6" x14ac:dyDescent="0.25">
      <c r="A47" s="8" t="s">
        <v>21720</v>
      </c>
      <c r="B47" s="1" t="s">
        <v>3286</v>
      </c>
      <c r="C47" s="1" t="s">
        <v>27</v>
      </c>
      <c r="D47" s="1"/>
      <c r="E47" s="1"/>
      <c r="F47" s="9"/>
    </row>
    <row r="48" spans="1:6" x14ac:dyDescent="0.25">
      <c r="A48" s="8" t="s">
        <v>21721</v>
      </c>
      <c r="B48" s="1" t="s">
        <v>3288</v>
      </c>
      <c r="C48" s="1" t="s">
        <v>27</v>
      </c>
      <c r="D48" s="1"/>
      <c r="E48" s="1"/>
      <c r="F48" s="9"/>
    </row>
    <row r="49" spans="1:6" x14ac:dyDescent="0.25">
      <c r="A49" s="8" t="s">
        <v>21722</v>
      </c>
      <c r="B49" s="1" t="s">
        <v>2233</v>
      </c>
      <c r="C49" s="1" t="s">
        <v>7</v>
      </c>
      <c r="D49" s="1"/>
      <c r="E49" s="1"/>
      <c r="F49" s="9"/>
    </row>
    <row r="50" spans="1:6" x14ac:dyDescent="0.25">
      <c r="A50" s="8" t="s">
        <v>21723</v>
      </c>
      <c r="B50" s="1" t="s">
        <v>3304</v>
      </c>
      <c r="C50" s="1" t="s">
        <v>27</v>
      </c>
      <c r="D50" s="1"/>
      <c r="E50" s="1"/>
      <c r="F50" s="9"/>
    </row>
    <row r="51" spans="1:6" x14ac:dyDescent="0.25">
      <c r="A51" s="8" t="s">
        <v>21724</v>
      </c>
      <c r="B51" s="1" t="s">
        <v>3306</v>
      </c>
      <c r="C51" s="1" t="s">
        <v>27</v>
      </c>
      <c r="D51" s="1"/>
      <c r="E51" s="1"/>
      <c r="F51" s="9"/>
    </row>
    <row r="52" spans="1:6" x14ac:dyDescent="0.25">
      <c r="A52" s="8" t="s">
        <v>21725</v>
      </c>
      <c r="B52" s="1" t="s">
        <v>3308</v>
      </c>
      <c r="C52" s="1" t="s">
        <v>27</v>
      </c>
      <c r="D52" s="1"/>
      <c r="E52" s="1"/>
      <c r="F52" s="9"/>
    </row>
    <row r="53" spans="1:6" x14ac:dyDescent="0.25">
      <c r="A53" s="8" t="s">
        <v>21726</v>
      </c>
      <c r="B53" s="1" t="s">
        <v>3314</v>
      </c>
      <c r="C53" s="1" t="s">
        <v>7</v>
      </c>
      <c r="D53" s="1"/>
      <c r="E53" s="1"/>
      <c r="F53" s="9"/>
    </row>
    <row r="54" spans="1:6" x14ac:dyDescent="0.25">
      <c r="A54" s="8" t="s">
        <v>21727</v>
      </c>
      <c r="B54" s="1" t="s">
        <v>3316</v>
      </c>
      <c r="C54" s="1" t="s">
        <v>7</v>
      </c>
      <c r="D54" s="1"/>
      <c r="E54" s="1"/>
      <c r="F54" s="9"/>
    </row>
    <row r="55" spans="1:6" x14ac:dyDescent="0.25">
      <c r="A55" s="8" t="s">
        <v>21728</v>
      </c>
      <c r="B55" s="1" t="s">
        <v>14166</v>
      </c>
      <c r="C55" s="1" t="s">
        <v>14</v>
      </c>
      <c r="D55" s="1"/>
      <c r="E55" s="1"/>
      <c r="F55" s="9"/>
    </row>
    <row r="56" spans="1:6" x14ac:dyDescent="0.25">
      <c r="A56" s="8" t="s">
        <v>21729</v>
      </c>
      <c r="B56" s="1" t="s">
        <v>18692</v>
      </c>
      <c r="C56" s="1" t="s">
        <v>14</v>
      </c>
      <c r="D56" s="1"/>
      <c r="E56" s="1"/>
      <c r="F56" s="9"/>
    </row>
    <row r="57" spans="1:6" x14ac:dyDescent="0.25">
      <c r="A57" s="8" t="s">
        <v>21730</v>
      </c>
      <c r="B57" s="1" t="s">
        <v>21731</v>
      </c>
      <c r="C57" s="1" t="s">
        <v>4</v>
      </c>
      <c r="D57" s="1"/>
      <c r="E57" s="1"/>
      <c r="F57" s="9"/>
    </row>
    <row r="58" spans="1:6" x14ac:dyDescent="0.25">
      <c r="A58" s="8" t="s">
        <v>21732</v>
      </c>
      <c r="B58" s="1" t="s">
        <v>2047</v>
      </c>
      <c r="C58" s="1" t="s">
        <v>7</v>
      </c>
      <c r="D58" s="1"/>
      <c r="E58" s="1"/>
      <c r="F58" s="9"/>
    </row>
    <row r="59" spans="1:6" x14ac:dyDescent="0.25">
      <c r="A59" s="8" t="s">
        <v>21733</v>
      </c>
      <c r="B59" s="1" t="s">
        <v>3326</v>
      </c>
      <c r="C59" s="1" t="s">
        <v>7</v>
      </c>
      <c r="D59" s="1"/>
      <c r="E59" s="1"/>
      <c r="F59" s="9"/>
    </row>
    <row r="60" spans="1:6" x14ac:dyDescent="0.25">
      <c r="A60" s="8" t="s">
        <v>21734</v>
      </c>
      <c r="B60" s="1" t="s">
        <v>3340</v>
      </c>
      <c r="C60" s="1" t="s">
        <v>7</v>
      </c>
      <c r="D60" s="1"/>
      <c r="E60" s="1"/>
      <c r="F60" s="9"/>
    </row>
    <row r="61" spans="1:6" ht="15.75" thickBot="1" x14ac:dyDescent="0.3">
      <c r="A61" s="10" t="s">
        <v>21735</v>
      </c>
      <c r="B61" s="11" t="s">
        <v>21736</v>
      </c>
      <c r="C61" s="11" t="s">
        <v>14</v>
      </c>
      <c r="D61" s="11"/>
      <c r="E61" s="11"/>
      <c r="F61" s="12"/>
    </row>
    <row r="62" spans="1:6" x14ac:dyDescent="0.25">
      <c r="A62" s="8" t="s">
        <v>21737</v>
      </c>
      <c r="B62" s="1" t="s">
        <v>3600</v>
      </c>
      <c r="C62" s="1" t="s">
        <v>7</v>
      </c>
      <c r="D62" s="1"/>
      <c r="E62" s="1"/>
      <c r="F62" s="9"/>
    </row>
    <row r="63" spans="1:6" x14ac:dyDescent="0.25">
      <c r="A63" s="8" t="s">
        <v>21738</v>
      </c>
      <c r="B63" s="1" t="s">
        <v>3240</v>
      </c>
      <c r="C63" s="1" t="s">
        <v>27</v>
      </c>
      <c r="D63" s="1"/>
      <c r="E63" s="1"/>
      <c r="F63" s="9"/>
    </row>
    <row r="64" spans="1:6" x14ac:dyDescent="0.25">
      <c r="A64" s="8" t="s">
        <v>21739</v>
      </c>
      <c r="B64" s="1" t="s">
        <v>3242</v>
      </c>
      <c r="C64" s="1" t="s">
        <v>7</v>
      </c>
      <c r="D64" s="1"/>
      <c r="E64" s="1"/>
      <c r="F64" s="9"/>
    </row>
    <row r="65" spans="1:6" x14ac:dyDescent="0.25">
      <c r="A65" s="8" t="s">
        <v>21740</v>
      </c>
      <c r="B65" s="1" t="s">
        <v>3360</v>
      </c>
      <c r="C65" s="1" t="s">
        <v>7</v>
      </c>
      <c r="D65" s="1"/>
      <c r="E65" s="1"/>
      <c r="F65" s="9"/>
    </row>
    <row r="66" spans="1:6" x14ac:dyDescent="0.25">
      <c r="A66" s="8" t="s">
        <v>21741</v>
      </c>
      <c r="B66" s="1" t="s">
        <v>3604</v>
      </c>
      <c r="C66" s="1" t="s">
        <v>27</v>
      </c>
      <c r="D66" s="1"/>
      <c r="E66" s="1"/>
      <c r="F66" s="9"/>
    </row>
    <row r="67" spans="1:6" x14ac:dyDescent="0.25">
      <c r="A67" s="8" t="s">
        <v>21742</v>
      </c>
      <c r="B67" s="1" t="s">
        <v>3606</v>
      </c>
      <c r="C67" s="1" t="s">
        <v>27</v>
      </c>
      <c r="D67" s="1"/>
      <c r="E67" s="1"/>
      <c r="F67" s="9"/>
    </row>
    <row r="68" spans="1:6" x14ac:dyDescent="0.25">
      <c r="A68" s="8" t="s">
        <v>21743</v>
      </c>
      <c r="B68" s="1" t="s">
        <v>3608</v>
      </c>
      <c r="C68" s="1" t="s">
        <v>27</v>
      </c>
      <c r="D68" s="1"/>
      <c r="E68" s="1"/>
      <c r="F68" s="9"/>
    </row>
    <row r="69" spans="1:6" x14ac:dyDescent="0.25">
      <c r="A69" s="8" t="s">
        <v>21744</v>
      </c>
      <c r="B69" s="1" t="s">
        <v>21745</v>
      </c>
      <c r="C69" s="1" t="s">
        <v>7</v>
      </c>
      <c r="D69" s="1"/>
      <c r="E69" s="1"/>
      <c r="F69" s="9"/>
    </row>
    <row r="70" spans="1:6" x14ac:dyDescent="0.25">
      <c r="A70" s="8" t="s">
        <v>21746</v>
      </c>
      <c r="B70" s="1" t="s">
        <v>14096</v>
      </c>
      <c r="C70" s="1" t="s">
        <v>4</v>
      </c>
      <c r="D70" s="1"/>
      <c r="E70" s="1"/>
      <c r="F70" s="9"/>
    </row>
    <row r="71" spans="1:6" x14ac:dyDescent="0.25">
      <c r="A71" s="8" t="s">
        <v>21747</v>
      </c>
      <c r="B71" s="1" t="s">
        <v>21748</v>
      </c>
      <c r="C71" s="1" t="s">
        <v>27</v>
      </c>
      <c r="D71" s="1"/>
      <c r="E71" s="1"/>
      <c r="F71" s="9"/>
    </row>
    <row r="72" spans="1:6" x14ac:dyDescent="0.25">
      <c r="A72" s="8" t="s">
        <v>21749</v>
      </c>
      <c r="B72" s="1" t="s">
        <v>3548</v>
      </c>
      <c r="C72" s="1" t="s">
        <v>7</v>
      </c>
      <c r="D72" s="1"/>
      <c r="E72" s="1"/>
      <c r="F72" s="9"/>
    </row>
    <row r="73" spans="1:6" x14ac:dyDescent="0.25">
      <c r="A73" s="8" t="s">
        <v>21750</v>
      </c>
      <c r="B73" s="1" t="s">
        <v>3660</v>
      </c>
      <c r="C73" s="1" t="s">
        <v>27</v>
      </c>
      <c r="D73" s="1"/>
      <c r="E73" s="1"/>
      <c r="F73" s="9"/>
    </row>
    <row r="74" spans="1:6" x14ac:dyDescent="0.25">
      <c r="A74" s="8" t="s">
        <v>21751</v>
      </c>
      <c r="B74" s="1" t="s">
        <v>3662</v>
      </c>
      <c r="C74" s="1" t="s">
        <v>27</v>
      </c>
      <c r="D74" s="1"/>
      <c r="E74" s="1"/>
      <c r="F74" s="9"/>
    </row>
    <row r="75" spans="1:6" x14ac:dyDescent="0.25">
      <c r="A75" s="8" t="s">
        <v>21752</v>
      </c>
      <c r="B75" s="1" t="s">
        <v>3664</v>
      </c>
      <c r="C75" s="1" t="s">
        <v>14</v>
      </c>
      <c r="D75" s="1"/>
      <c r="E75" s="1"/>
      <c r="F75" s="9"/>
    </row>
    <row r="76" spans="1:6" x14ac:dyDescent="0.25">
      <c r="A76" s="8" t="s">
        <v>21753</v>
      </c>
      <c r="B76" s="1" t="s">
        <v>3434</v>
      </c>
      <c r="C76" s="1" t="s">
        <v>7</v>
      </c>
      <c r="D76" s="1"/>
      <c r="E76" s="1"/>
      <c r="F76" s="9"/>
    </row>
    <row r="77" spans="1:6" x14ac:dyDescent="0.25">
      <c r="A77" s="8" t="s">
        <v>21754</v>
      </c>
      <c r="B77" s="1" t="s">
        <v>3554</v>
      </c>
      <c r="C77" s="1" t="s">
        <v>7</v>
      </c>
      <c r="D77" s="1"/>
      <c r="E77" s="1"/>
      <c r="F77" s="9"/>
    </row>
    <row r="78" spans="1:6" x14ac:dyDescent="0.25">
      <c r="A78" s="8" t="s">
        <v>21755</v>
      </c>
      <c r="B78" s="1" t="s">
        <v>3556</v>
      </c>
      <c r="C78" s="1" t="s">
        <v>7</v>
      </c>
      <c r="D78" s="1"/>
      <c r="E78" s="1"/>
      <c r="F78" s="9"/>
    </row>
    <row r="79" spans="1:6" x14ac:dyDescent="0.25">
      <c r="A79" s="8" t="s">
        <v>21756</v>
      </c>
      <c r="B79" s="1" t="s">
        <v>3558</v>
      </c>
      <c r="C79" s="1" t="s">
        <v>7</v>
      </c>
      <c r="D79" s="1"/>
      <c r="E79" s="1"/>
      <c r="F79" s="9"/>
    </row>
    <row r="80" spans="1:6" x14ac:dyDescent="0.25">
      <c r="A80" s="8" t="s">
        <v>21757</v>
      </c>
      <c r="B80" s="1" t="s">
        <v>3560</v>
      </c>
      <c r="C80" s="1" t="s">
        <v>7</v>
      </c>
      <c r="D80" s="1"/>
      <c r="E80" s="1"/>
      <c r="F80" s="9"/>
    </row>
    <row r="81" spans="1:6" x14ac:dyDescent="0.25">
      <c r="A81" s="8" t="s">
        <v>21758</v>
      </c>
      <c r="B81" s="1" t="s">
        <v>3562</v>
      </c>
      <c r="C81" s="1" t="s">
        <v>7</v>
      </c>
      <c r="D81" s="1"/>
      <c r="E81" s="1"/>
      <c r="F81" s="9"/>
    </row>
    <row r="82" spans="1:6" x14ac:dyDescent="0.25">
      <c r="A82" s="8" t="s">
        <v>21759</v>
      </c>
      <c r="B82" s="1" t="s">
        <v>3672</v>
      </c>
      <c r="C82" s="1" t="s">
        <v>7</v>
      </c>
      <c r="D82" s="1"/>
      <c r="E82" s="1"/>
      <c r="F82" s="9"/>
    </row>
    <row r="83" spans="1:6" x14ac:dyDescent="0.25">
      <c r="A83" s="8" t="s">
        <v>21760</v>
      </c>
      <c r="B83" s="1" t="s">
        <v>21761</v>
      </c>
      <c r="C83" s="1" t="s">
        <v>7</v>
      </c>
      <c r="D83" s="1"/>
      <c r="E83" s="1"/>
      <c r="F83" s="9"/>
    </row>
    <row r="84" spans="1:6" x14ac:dyDescent="0.25">
      <c r="A84" s="8" t="s">
        <v>21762</v>
      </c>
      <c r="B84" s="1" t="s">
        <v>3688</v>
      </c>
      <c r="C84" s="1" t="s">
        <v>7</v>
      </c>
      <c r="D84" s="1"/>
      <c r="E84" s="1"/>
      <c r="F84" s="9"/>
    </row>
    <row r="85" spans="1:6" x14ac:dyDescent="0.25">
      <c r="A85" s="8" t="s">
        <v>21763</v>
      </c>
      <c r="B85" s="1" t="s">
        <v>3690</v>
      </c>
      <c r="C85" s="1" t="s">
        <v>7</v>
      </c>
      <c r="D85" s="1"/>
      <c r="E85" s="1"/>
      <c r="F85" s="9"/>
    </row>
    <row r="86" spans="1:6" x14ac:dyDescent="0.25">
      <c r="A86" s="8" t="s">
        <v>21764</v>
      </c>
      <c r="B86" s="1" t="s">
        <v>21765</v>
      </c>
      <c r="C86" s="1" t="s">
        <v>14</v>
      </c>
      <c r="D86" s="1"/>
      <c r="E86" s="1"/>
      <c r="F86" s="9"/>
    </row>
    <row r="87" spans="1:6" x14ac:dyDescent="0.25">
      <c r="A87" s="8" t="s">
        <v>21766</v>
      </c>
      <c r="B87" s="1" t="s">
        <v>18834</v>
      </c>
      <c r="C87" s="1" t="s">
        <v>4</v>
      </c>
      <c r="D87" s="1"/>
      <c r="E87" s="1"/>
      <c r="F87" s="9"/>
    </row>
    <row r="88" spans="1:6" x14ac:dyDescent="0.25">
      <c r="A88" s="8" t="s">
        <v>21767</v>
      </c>
      <c r="B88" s="1" t="s">
        <v>3324</v>
      </c>
      <c r="C88" s="1" t="s">
        <v>7</v>
      </c>
      <c r="D88" s="1"/>
      <c r="E88" s="1"/>
      <c r="F88" s="9"/>
    </row>
    <row r="89" spans="1:6" x14ac:dyDescent="0.25">
      <c r="A89" s="8" t="s">
        <v>21768</v>
      </c>
      <c r="B89" s="1" t="s">
        <v>3450</v>
      </c>
      <c r="C89" s="1" t="s">
        <v>7</v>
      </c>
      <c r="D89" s="1"/>
      <c r="E89" s="1"/>
      <c r="F89" s="9"/>
    </row>
    <row r="90" spans="1:6" x14ac:dyDescent="0.25">
      <c r="A90" s="8" t="s">
        <v>21769</v>
      </c>
      <c r="B90" s="1" t="s">
        <v>21770</v>
      </c>
      <c r="C90" s="1" t="s">
        <v>14</v>
      </c>
      <c r="D90" s="1"/>
      <c r="E90" s="1"/>
      <c r="F90" s="9"/>
    </row>
    <row r="91" spans="1:6" ht="15.75" thickBot="1" x14ac:dyDescent="0.3">
      <c r="A91" s="10" t="s">
        <v>21771</v>
      </c>
      <c r="B91" s="11" t="s">
        <v>21772</v>
      </c>
      <c r="C91" s="11" t="s">
        <v>14</v>
      </c>
      <c r="D91" s="11"/>
      <c r="E91" s="11"/>
      <c r="F91" s="12"/>
    </row>
    <row r="92" spans="1:6" x14ac:dyDescent="0.25">
      <c r="A92" s="8" t="s">
        <v>21773</v>
      </c>
      <c r="B92" s="1" t="s">
        <v>3136</v>
      </c>
      <c r="C92" s="1" t="s">
        <v>27</v>
      </c>
      <c r="D92" s="1"/>
      <c r="E92" s="1"/>
      <c r="F92" s="9"/>
    </row>
    <row r="93" spans="1:6" x14ac:dyDescent="0.25">
      <c r="A93" s="8" t="s">
        <v>21774</v>
      </c>
      <c r="B93" s="1" t="s">
        <v>3362</v>
      </c>
      <c r="C93" s="1" t="s">
        <v>27</v>
      </c>
      <c r="D93" s="1"/>
      <c r="E93" s="1"/>
      <c r="F93" s="9"/>
    </row>
    <row r="94" spans="1:6" x14ac:dyDescent="0.25">
      <c r="A94" s="8" t="s">
        <v>21775</v>
      </c>
      <c r="B94" s="1" t="s">
        <v>3364</v>
      </c>
      <c r="C94" s="1" t="s">
        <v>27</v>
      </c>
      <c r="D94" s="1"/>
      <c r="E94" s="1"/>
      <c r="F94" s="9"/>
    </row>
    <row r="95" spans="1:6" x14ac:dyDescent="0.25">
      <c r="A95" s="8" t="s">
        <v>21776</v>
      </c>
      <c r="B95" s="1" t="s">
        <v>3370</v>
      </c>
      <c r="C95" s="1" t="s">
        <v>7</v>
      </c>
      <c r="D95" s="1"/>
      <c r="E95" s="1"/>
      <c r="F95" s="9"/>
    </row>
    <row r="96" spans="1:6" x14ac:dyDescent="0.25">
      <c r="A96" s="8" t="s">
        <v>21777</v>
      </c>
      <c r="B96" s="1" t="s">
        <v>3494</v>
      </c>
      <c r="C96" s="1" t="s">
        <v>7</v>
      </c>
      <c r="D96" s="1"/>
      <c r="E96" s="1"/>
      <c r="F96" s="9"/>
    </row>
    <row r="97" spans="1:6" x14ac:dyDescent="0.25">
      <c r="A97" s="8" t="s">
        <v>21778</v>
      </c>
      <c r="B97" s="1" t="s">
        <v>3496</v>
      </c>
      <c r="C97" s="1" t="s">
        <v>7</v>
      </c>
      <c r="D97" s="1"/>
      <c r="E97" s="1"/>
      <c r="F97" s="9"/>
    </row>
    <row r="98" spans="1:6" x14ac:dyDescent="0.25">
      <c r="A98" s="8" t="s">
        <v>21779</v>
      </c>
      <c r="B98" s="1" t="s">
        <v>3720</v>
      </c>
      <c r="C98" s="1" t="s">
        <v>7</v>
      </c>
      <c r="D98" s="1"/>
      <c r="E98" s="1"/>
      <c r="F98" s="9"/>
    </row>
    <row r="99" spans="1:6" x14ac:dyDescent="0.25">
      <c r="A99" s="8" t="s">
        <v>21780</v>
      </c>
      <c r="B99" s="1" t="s">
        <v>3722</v>
      </c>
      <c r="C99" s="1" t="s">
        <v>7</v>
      </c>
      <c r="D99" s="1"/>
      <c r="E99" s="1"/>
      <c r="F99" s="9"/>
    </row>
    <row r="100" spans="1:6" x14ac:dyDescent="0.25">
      <c r="A100" s="8" t="s">
        <v>21781</v>
      </c>
      <c r="B100" s="1" t="s">
        <v>3724</v>
      </c>
      <c r="C100" s="1" t="s">
        <v>7</v>
      </c>
      <c r="D100" s="1"/>
      <c r="E100" s="1"/>
      <c r="F100" s="9"/>
    </row>
    <row r="101" spans="1:6" x14ac:dyDescent="0.25">
      <c r="A101" s="8" t="s">
        <v>21782</v>
      </c>
      <c r="B101" s="1" t="s">
        <v>21783</v>
      </c>
      <c r="C101" s="1" t="s">
        <v>4</v>
      </c>
      <c r="D101" s="1"/>
      <c r="E101" s="1"/>
      <c r="F101" s="9"/>
    </row>
    <row r="102" spans="1:6" x14ac:dyDescent="0.25">
      <c r="A102" s="8" t="s">
        <v>21784</v>
      </c>
      <c r="B102" s="1" t="s">
        <v>3176</v>
      </c>
      <c r="C102" s="1" t="s">
        <v>27</v>
      </c>
      <c r="D102" s="1"/>
      <c r="E102" s="1"/>
      <c r="F102" s="9"/>
    </row>
    <row r="103" spans="1:6" x14ac:dyDescent="0.25">
      <c r="A103" s="8" t="s">
        <v>21785</v>
      </c>
      <c r="B103" s="1" t="s">
        <v>3178</v>
      </c>
      <c r="C103" s="1" t="s">
        <v>27</v>
      </c>
      <c r="D103" s="1"/>
      <c r="E103" s="1"/>
      <c r="F103" s="9"/>
    </row>
    <row r="104" spans="1:6" x14ac:dyDescent="0.25">
      <c r="A104" s="8" t="s">
        <v>21786</v>
      </c>
      <c r="B104" s="1" t="s">
        <v>3666</v>
      </c>
      <c r="C104" s="1" t="s">
        <v>27</v>
      </c>
      <c r="D104" s="1"/>
      <c r="E104" s="1"/>
      <c r="F104" s="9"/>
    </row>
    <row r="105" spans="1:6" x14ac:dyDescent="0.25">
      <c r="A105" s="8" t="s">
        <v>21787</v>
      </c>
      <c r="B105" s="1" t="s">
        <v>3788</v>
      </c>
      <c r="C105" s="1" t="s">
        <v>14</v>
      </c>
      <c r="D105" s="1"/>
      <c r="E105" s="1"/>
      <c r="F105" s="9"/>
    </row>
    <row r="106" spans="1:6" x14ac:dyDescent="0.25">
      <c r="A106" s="8" t="s">
        <v>21788</v>
      </c>
      <c r="B106" s="1" t="s">
        <v>594</v>
      </c>
      <c r="C106" s="1" t="s">
        <v>7</v>
      </c>
      <c r="D106" s="1"/>
      <c r="E106" s="1"/>
      <c r="F106" s="9"/>
    </row>
    <row r="107" spans="1:6" x14ac:dyDescent="0.25">
      <c r="A107" s="8" t="s">
        <v>21789</v>
      </c>
      <c r="B107" s="1" t="s">
        <v>889</v>
      </c>
      <c r="C107" s="1" t="s">
        <v>7</v>
      </c>
      <c r="D107" s="1"/>
      <c r="E107" s="1"/>
      <c r="F107" s="9"/>
    </row>
    <row r="108" spans="1:6" x14ac:dyDescent="0.25">
      <c r="A108" s="8" t="s">
        <v>21790</v>
      </c>
      <c r="B108" s="1" t="s">
        <v>1165</v>
      </c>
      <c r="C108" s="1" t="s">
        <v>7</v>
      </c>
      <c r="D108" s="1"/>
      <c r="E108" s="1"/>
      <c r="F108" s="9"/>
    </row>
    <row r="109" spans="1:6" x14ac:dyDescent="0.25">
      <c r="A109" s="8" t="s">
        <v>21791</v>
      </c>
      <c r="B109" s="1" t="s">
        <v>11832</v>
      </c>
      <c r="C109" s="1" t="s">
        <v>7</v>
      </c>
      <c r="D109" s="1"/>
      <c r="E109" s="1"/>
      <c r="F109" s="9"/>
    </row>
    <row r="110" spans="1:6" x14ac:dyDescent="0.25">
      <c r="A110" s="8" t="s">
        <v>21792</v>
      </c>
      <c r="B110" s="1" t="s">
        <v>11179</v>
      </c>
      <c r="C110" s="1" t="s">
        <v>7</v>
      </c>
      <c r="D110" s="1"/>
      <c r="E110" s="1"/>
      <c r="F110" s="9"/>
    </row>
    <row r="111" spans="1:6" x14ac:dyDescent="0.25">
      <c r="A111" s="8" t="s">
        <v>21793</v>
      </c>
      <c r="B111" s="1" t="s">
        <v>3180</v>
      </c>
      <c r="C111" s="1" t="s">
        <v>27</v>
      </c>
      <c r="D111" s="1"/>
      <c r="E111" s="1"/>
      <c r="F111" s="9"/>
    </row>
    <row r="112" spans="1:6" x14ac:dyDescent="0.25">
      <c r="A112" s="8" t="s">
        <v>21794</v>
      </c>
      <c r="B112" s="1" t="s">
        <v>3440</v>
      </c>
      <c r="C112" s="1" t="s">
        <v>7</v>
      </c>
      <c r="D112" s="1"/>
      <c r="E112" s="1"/>
      <c r="F112" s="9"/>
    </row>
    <row r="113" spans="1:6" x14ac:dyDescent="0.25">
      <c r="A113" s="8" t="s">
        <v>21795</v>
      </c>
      <c r="B113" s="1" t="s">
        <v>3682</v>
      </c>
      <c r="C113" s="1" t="s">
        <v>7</v>
      </c>
      <c r="D113" s="1"/>
      <c r="E113" s="1"/>
      <c r="F113" s="9"/>
    </row>
    <row r="114" spans="1:6" x14ac:dyDescent="0.25">
      <c r="A114" s="8" t="s">
        <v>21796</v>
      </c>
      <c r="B114" s="1" t="s">
        <v>3686</v>
      </c>
      <c r="C114" s="1" t="s">
        <v>7</v>
      </c>
      <c r="D114" s="1"/>
      <c r="E114" s="1"/>
      <c r="F114" s="9"/>
    </row>
    <row r="115" spans="1:6" x14ac:dyDescent="0.25">
      <c r="A115" s="8" t="s">
        <v>21797</v>
      </c>
      <c r="B115" s="1" t="s">
        <v>21798</v>
      </c>
      <c r="C115" s="1" t="s">
        <v>14</v>
      </c>
      <c r="D115" s="1"/>
      <c r="E115" s="1"/>
      <c r="F115" s="9"/>
    </row>
    <row r="116" spans="1:6" x14ac:dyDescent="0.25">
      <c r="A116" s="8" t="s">
        <v>21799</v>
      </c>
      <c r="B116" s="1" t="s">
        <v>785</v>
      </c>
      <c r="C116" s="1" t="s">
        <v>7</v>
      </c>
      <c r="D116" s="1"/>
      <c r="E116" s="1"/>
      <c r="F116" s="9"/>
    </row>
    <row r="117" spans="1:6" x14ac:dyDescent="0.25">
      <c r="A117" s="8" t="s">
        <v>21800</v>
      </c>
      <c r="B117" s="1" t="s">
        <v>2385</v>
      </c>
      <c r="C117" s="1" t="s">
        <v>7</v>
      </c>
      <c r="D117" s="1"/>
      <c r="E117" s="1"/>
      <c r="F117" s="9"/>
    </row>
    <row r="118" spans="1:6" x14ac:dyDescent="0.25">
      <c r="A118" s="8" t="s">
        <v>21801</v>
      </c>
      <c r="B118" s="1" t="s">
        <v>3452</v>
      </c>
      <c r="C118" s="1" t="s">
        <v>7</v>
      </c>
      <c r="D118" s="1"/>
      <c r="E118" s="1"/>
      <c r="F118" s="9"/>
    </row>
    <row r="119" spans="1:6" x14ac:dyDescent="0.25">
      <c r="A119" s="8" t="s">
        <v>21802</v>
      </c>
      <c r="B119" s="1" t="s">
        <v>21803</v>
      </c>
      <c r="C119" s="1" t="s">
        <v>14</v>
      </c>
      <c r="D119" s="1"/>
      <c r="E119" s="1"/>
      <c r="F119" s="9"/>
    </row>
    <row r="120" spans="1:6" x14ac:dyDescent="0.25">
      <c r="A120" s="8" t="s">
        <v>21804</v>
      </c>
      <c r="B120" s="1" t="s">
        <v>21805</v>
      </c>
      <c r="C120" s="1" t="s">
        <v>4</v>
      </c>
      <c r="D120" s="1"/>
      <c r="E120" s="1"/>
      <c r="F120" s="9"/>
    </row>
    <row r="121" spans="1:6" ht="15.75" thickBot="1" x14ac:dyDescent="0.3">
      <c r="A121" s="10" t="s">
        <v>21806</v>
      </c>
      <c r="B121" s="11" t="s">
        <v>21807</v>
      </c>
      <c r="C121" s="11" t="s">
        <v>14</v>
      </c>
      <c r="D121" s="11"/>
      <c r="E121" s="11"/>
      <c r="F121" s="12"/>
    </row>
    <row r="122" spans="1:6" x14ac:dyDescent="0.25">
      <c r="A122" s="8" t="s">
        <v>21808</v>
      </c>
      <c r="B122" s="1" t="s">
        <v>3480</v>
      </c>
      <c r="C122" s="1" t="s">
        <v>7</v>
      </c>
      <c r="D122" s="1"/>
      <c r="E122" s="1"/>
      <c r="F122" s="9"/>
    </row>
    <row r="123" spans="1:6" x14ac:dyDescent="0.25">
      <c r="A123" s="8" t="s">
        <v>21809</v>
      </c>
      <c r="B123" s="1" t="s">
        <v>3482</v>
      </c>
      <c r="C123" s="1" t="s">
        <v>7</v>
      </c>
      <c r="D123" s="1"/>
      <c r="E123" s="1"/>
      <c r="F123" s="9"/>
    </row>
    <row r="124" spans="1:6" x14ac:dyDescent="0.25">
      <c r="A124" s="8" t="s">
        <v>21810</v>
      </c>
      <c r="B124" s="1" t="s">
        <v>3484</v>
      </c>
      <c r="C124" s="1" t="s">
        <v>7</v>
      </c>
      <c r="D124" s="1"/>
      <c r="E124" s="1"/>
      <c r="F124" s="9"/>
    </row>
    <row r="125" spans="1:6" x14ac:dyDescent="0.25">
      <c r="A125" s="8" t="s">
        <v>21811</v>
      </c>
      <c r="B125" s="1" t="s">
        <v>3486</v>
      </c>
      <c r="C125" s="1" t="s">
        <v>27</v>
      </c>
      <c r="D125" s="1"/>
      <c r="E125" s="1"/>
      <c r="F125" s="9"/>
    </row>
    <row r="126" spans="1:6" x14ac:dyDescent="0.25">
      <c r="A126" s="8" t="s">
        <v>21812</v>
      </c>
      <c r="B126" s="1" t="s">
        <v>3622</v>
      </c>
      <c r="C126" s="1" t="s">
        <v>27</v>
      </c>
      <c r="D126" s="1"/>
      <c r="E126" s="1"/>
      <c r="F126" s="9"/>
    </row>
    <row r="127" spans="1:6" x14ac:dyDescent="0.25">
      <c r="A127" s="8" t="s">
        <v>21813</v>
      </c>
      <c r="B127" s="1" t="s">
        <v>3624</v>
      </c>
      <c r="C127" s="1" t="s">
        <v>27</v>
      </c>
      <c r="D127" s="1"/>
      <c r="E127" s="1"/>
      <c r="F127" s="9"/>
    </row>
    <row r="128" spans="1:6" x14ac:dyDescent="0.25">
      <c r="A128" s="8" t="s">
        <v>21814</v>
      </c>
      <c r="B128" s="1" t="s">
        <v>3626</v>
      </c>
      <c r="C128" s="1" t="s">
        <v>27</v>
      </c>
      <c r="D128" s="1"/>
      <c r="E128" s="1"/>
      <c r="F128" s="9"/>
    </row>
    <row r="129" spans="1:6" x14ac:dyDescent="0.25">
      <c r="A129" s="8" t="s">
        <v>21815</v>
      </c>
      <c r="B129" s="1" t="s">
        <v>3628</v>
      </c>
      <c r="C129" s="1" t="s">
        <v>7</v>
      </c>
      <c r="D129" s="1"/>
      <c r="E129" s="1"/>
      <c r="F129" s="9"/>
    </row>
    <row r="130" spans="1:6" x14ac:dyDescent="0.25">
      <c r="A130" s="8" t="s">
        <v>21816</v>
      </c>
      <c r="B130" s="1" t="s">
        <v>3630</v>
      </c>
      <c r="C130" s="1" t="s">
        <v>27</v>
      </c>
      <c r="D130" s="1"/>
      <c r="E130" s="1"/>
      <c r="F130" s="9"/>
    </row>
    <row r="131" spans="1:6" x14ac:dyDescent="0.25">
      <c r="A131" s="8" t="s">
        <v>21817</v>
      </c>
      <c r="B131" s="1" t="s">
        <v>3632</v>
      </c>
      <c r="C131" s="1" t="s">
        <v>7</v>
      </c>
      <c r="D131" s="1"/>
      <c r="E131" s="1"/>
      <c r="F131" s="9"/>
    </row>
    <row r="132" spans="1:6" x14ac:dyDescent="0.25">
      <c r="A132" s="8" t="s">
        <v>21818</v>
      </c>
      <c r="B132" s="1" t="s">
        <v>13010</v>
      </c>
      <c r="C132" s="1" t="s">
        <v>4</v>
      </c>
      <c r="D132" s="1"/>
      <c r="E132" s="1"/>
      <c r="F132" s="9"/>
    </row>
    <row r="133" spans="1:6" x14ac:dyDescent="0.25">
      <c r="A133" s="8" t="s">
        <v>21819</v>
      </c>
      <c r="B133" s="1" t="s">
        <v>3542</v>
      </c>
      <c r="C133" s="1" t="s">
        <v>27</v>
      </c>
      <c r="D133" s="1"/>
      <c r="E133" s="1"/>
      <c r="F133" s="9"/>
    </row>
    <row r="134" spans="1:6" x14ac:dyDescent="0.25">
      <c r="A134" s="8" t="s">
        <v>21820</v>
      </c>
      <c r="B134" s="1" t="s">
        <v>3544</v>
      </c>
      <c r="C134" s="1" t="s">
        <v>14</v>
      </c>
      <c r="D134" s="1"/>
      <c r="E134" s="1"/>
      <c r="F134" s="9"/>
    </row>
    <row r="135" spans="1:6" x14ac:dyDescent="0.25">
      <c r="A135" s="8" t="s">
        <v>21821</v>
      </c>
      <c r="B135" s="1" t="s">
        <v>3552</v>
      </c>
      <c r="C135" s="1" t="s">
        <v>7</v>
      </c>
      <c r="D135" s="1"/>
      <c r="E135" s="1"/>
      <c r="F135" s="9"/>
    </row>
    <row r="136" spans="1:6" x14ac:dyDescent="0.25">
      <c r="A136" s="8" t="s">
        <v>21822</v>
      </c>
      <c r="B136" s="1" t="s">
        <v>3568</v>
      </c>
      <c r="C136" s="1" t="s">
        <v>7</v>
      </c>
      <c r="D136" s="1"/>
      <c r="E136" s="1"/>
      <c r="F136" s="9"/>
    </row>
    <row r="137" spans="1:6" x14ac:dyDescent="0.25">
      <c r="A137" s="8" t="s">
        <v>21823</v>
      </c>
      <c r="B137" s="1" t="s">
        <v>3574</v>
      </c>
      <c r="C137" s="1" t="s">
        <v>27</v>
      </c>
      <c r="D137" s="1"/>
      <c r="E137" s="1"/>
      <c r="F137" s="9"/>
    </row>
    <row r="138" spans="1:6" x14ac:dyDescent="0.25">
      <c r="A138" s="8" t="s">
        <v>21824</v>
      </c>
      <c r="B138" s="1" t="s">
        <v>3680</v>
      </c>
      <c r="C138" s="1" t="s">
        <v>7</v>
      </c>
      <c r="D138" s="1"/>
      <c r="E138" s="1"/>
      <c r="F138" s="9"/>
    </row>
    <row r="139" spans="1:6" x14ac:dyDescent="0.25">
      <c r="A139" s="8" t="s">
        <v>21825</v>
      </c>
      <c r="B139" s="1" t="s">
        <v>3684</v>
      </c>
      <c r="C139" s="1" t="s">
        <v>7</v>
      </c>
      <c r="D139" s="1"/>
      <c r="E139" s="1"/>
      <c r="F139" s="9"/>
    </row>
    <row r="140" spans="1:6" x14ac:dyDescent="0.25">
      <c r="A140" s="8" t="s">
        <v>21826</v>
      </c>
      <c r="B140" s="1" t="s">
        <v>3694</v>
      </c>
      <c r="C140" s="1" t="s">
        <v>7</v>
      </c>
      <c r="D140" s="1"/>
      <c r="E140" s="1"/>
      <c r="F140" s="9"/>
    </row>
    <row r="141" spans="1:6" x14ac:dyDescent="0.25">
      <c r="A141" s="8" t="s">
        <v>21827</v>
      </c>
      <c r="B141" s="1" t="s">
        <v>13063</v>
      </c>
      <c r="C141" s="1" t="s">
        <v>4</v>
      </c>
      <c r="D141" s="1"/>
      <c r="E141" s="1"/>
      <c r="F141" s="9"/>
    </row>
    <row r="142" spans="1:6" x14ac:dyDescent="0.25">
      <c r="A142" s="8" t="s">
        <v>21828</v>
      </c>
      <c r="B142" s="1" t="s">
        <v>21829</v>
      </c>
      <c r="C142" s="1" t="s">
        <v>14</v>
      </c>
      <c r="D142" s="1"/>
      <c r="E142" s="1"/>
      <c r="F142" s="9"/>
    </row>
    <row r="143" spans="1:6" x14ac:dyDescent="0.25">
      <c r="A143" s="8" t="s">
        <v>21830</v>
      </c>
      <c r="B143" s="1" t="s">
        <v>3578</v>
      </c>
      <c r="C143" s="1" t="s">
        <v>7</v>
      </c>
      <c r="D143" s="1"/>
      <c r="E143" s="1"/>
      <c r="F143" s="9"/>
    </row>
    <row r="144" spans="1:6" x14ac:dyDescent="0.25">
      <c r="A144" s="8" t="s">
        <v>21831</v>
      </c>
      <c r="B144" s="1" t="s">
        <v>3580</v>
      </c>
      <c r="C144" s="1" t="s">
        <v>7</v>
      </c>
      <c r="D144" s="1"/>
      <c r="E144" s="1"/>
      <c r="F144" s="9"/>
    </row>
    <row r="145" spans="1:6" x14ac:dyDescent="0.25">
      <c r="A145" s="8" t="s">
        <v>21832</v>
      </c>
      <c r="B145" s="1" t="s">
        <v>3582</v>
      </c>
      <c r="C145" s="1" t="s">
        <v>7</v>
      </c>
      <c r="D145" s="1"/>
      <c r="E145" s="1"/>
      <c r="F145" s="9"/>
    </row>
    <row r="146" spans="1:6" x14ac:dyDescent="0.25">
      <c r="A146" s="8" t="s">
        <v>21833</v>
      </c>
      <c r="B146" s="1" t="s">
        <v>3584</v>
      </c>
      <c r="C146" s="1" t="s">
        <v>7</v>
      </c>
      <c r="D146" s="1"/>
      <c r="E146" s="1"/>
      <c r="F146" s="9"/>
    </row>
    <row r="147" spans="1:6" x14ac:dyDescent="0.25">
      <c r="A147" s="8" t="s">
        <v>21834</v>
      </c>
      <c r="B147" s="1" t="s">
        <v>3586</v>
      </c>
      <c r="C147" s="1" t="s">
        <v>7</v>
      </c>
      <c r="D147" s="1"/>
      <c r="E147" s="1"/>
      <c r="F147" s="9"/>
    </row>
    <row r="148" spans="1:6" x14ac:dyDescent="0.25">
      <c r="A148" s="8" t="s">
        <v>21835</v>
      </c>
      <c r="B148" s="1" t="s">
        <v>3696</v>
      </c>
      <c r="C148" s="1" t="s">
        <v>7</v>
      </c>
      <c r="D148" s="1"/>
      <c r="E148" s="1"/>
      <c r="F148" s="9"/>
    </row>
    <row r="149" spans="1:6" x14ac:dyDescent="0.25">
      <c r="A149" s="8" t="s">
        <v>21836</v>
      </c>
      <c r="B149" s="1" t="s">
        <v>3698</v>
      </c>
      <c r="C149" s="1" t="s">
        <v>7</v>
      </c>
      <c r="D149" s="1"/>
      <c r="E149" s="1"/>
      <c r="F149" s="9"/>
    </row>
    <row r="150" spans="1:6" x14ac:dyDescent="0.25">
      <c r="A150" s="8" t="s">
        <v>21837</v>
      </c>
      <c r="B150" s="1" t="s">
        <v>21838</v>
      </c>
      <c r="C150" s="1" t="s">
        <v>14</v>
      </c>
      <c r="D150" s="1"/>
      <c r="E150" s="1"/>
      <c r="F150" s="9"/>
    </row>
    <row r="151" spans="1:6" ht="15.75" thickBot="1" x14ac:dyDescent="0.3">
      <c r="A151" s="10" t="s">
        <v>21839</v>
      </c>
      <c r="B151" s="11" t="s">
        <v>21840</v>
      </c>
      <c r="C151" s="11" t="s">
        <v>14</v>
      </c>
      <c r="D151" s="11"/>
      <c r="E151" s="11"/>
      <c r="F151" s="12"/>
    </row>
    <row r="152" spans="1:6" x14ac:dyDescent="0.25">
      <c r="A152" s="8" t="s">
        <v>21841</v>
      </c>
      <c r="B152" s="1" t="s">
        <v>3850</v>
      </c>
      <c r="C152" s="1" t="s">
        <v>7</v>
      </c>
      <c r="D152" s="1"/>
      <c r="E152" s="1"/>
      <c r="F152" s="9"/>
    </row>
    <row r="153" spans="1:6" x14ac:dyDescent="0.25">
      <c r="A153" s="8" t="s">
        <v>21842</v>
      </c>
      <c r="B153" s="1" t="s">
        <v>3852</v>
      </c>
      <c r="C153" s="1" t="s">
        <v>27</v>
      </c>
      <c r="D153" s="1"/>
      <c r="E153" s="1"/>
      <c r="F153" s="9"/>
    </row>
    <row r="154" spans="1:6" x14ac:dyDescent="0.25">
      <c r="A154" s="8" t="s">
        <v>21843</v>
      </c>
      <c r="B154" s="1" t="s">
        <v>3854</v>
      </c>
      <c r="C154" s="1" t="s">
        <v>7</v>
      </c>
      <c r="D154" s="1"/>
      <c r="E154" s="1"/>
      <c r="F154" s="9"/>
    </row>
    <row r="155" spans="1:6" x14ac:dyDescent="0.25">
      <c r="A155" s="8" t="s">
        <v>21844</v>
      </c>
      <c r="B155" s="1" t="s">
        <v>4011</v>
      </c>
      <c r="C155" s="1" t="s">
        <v>27</v>
      </c>
      <c r="D155" s="1"/>
      <c r="E155" s="1"/>
      <c r="F155" s="9"/>
    </row>
    <row r="156" spans="1:6" x14ac:dyDescent="0.25">
      <c r="A156" s="8" t="s">
        <v>21845</v>
      </c>
      <c r="B156" s="1" t="s">
        <v>4163</v>
      </c>
      <c r="C156" s="1" t="s">
        <v>7</v>
      </c>
      <c r="D156" s="1"/>
      <c r="E156" s="1"/>
      <c r="F156" s="9"/>
    </row>
    <row r="157" spans="1:6" x14ac:dyDescent="0.25">
      <c r="A157" s="8" t="s">
        <v>21846</v>
      </c>
      <c r="B157" s="1" t="s">
        <v>4318</v>
      </c>
      <c r="C157" s="1" t="s">
        <v>14</v>
      </c>
      <c r="D157" s="1"/>
      <c r="E157" s="1"/>
      <c r="F157" s="9"/>
    </row>
    <row r="158" spans="1:6" x14ac:dyDescent="0.25">
      <c r="A158" s="8" t="s">
        <v>21847</v>
      </c>
      <c r="B158" s="1" t="s">
        <v>4320</v>
      </c>
      <c r="C158" s="1" t="s">
        <v>7</v>
      </c>
      <c r="D158" s="1"/>
      <c r="E158" s="1"/>
      <c r="F158" s="9"/>
    </row>
    <row r="159" spans="1:6" x14ac:dyDescent="0.25">
      <c r="A159" s="8" t="s">
        <v>21848</v>
      </c>
      <c r="B159" s="1" t="s">
        <v>21849</v>
      </c>
      <c r="C159" s="1" t="s">
        <v>14</v>
      </c>
      <c r="D159" s="1"/>
      <c r="E159" s="1"/>
      <c r="F159" s="9"/>
    </row>
    <row r="160" spans="1:6" x14ac:dyDescent="0.25">
      <c r="A160" s="8" t="s">
        <v>21850</v>
      </c>
      <c r="B160" s="1" t="s">
        <v>21851</v>
      </c>
      <c r="C160" s="1" t="s">
        <v>27</v>
      </c>
      <c r="D160" s="1"/>
      <c r="E160" s="1"/>
      <c r="F160" s="9"/>
    </row>
    <row r="161" spans="1:6" x14ac:dyDescent="0.25">
      <c r="A161" s="8" t="s">
        <v>21852</v>
      </c>
      <c r="B161" s="1" t="s">
        <v>4392</v>
      </c>
      <c r="C161" s="1" t="s">
        <v>7</v>
      </c>
      <c r="D161" s="1"/>
      <c r="E161" s="1"/>
      <c r="F161" s="9"/>
    </row>
    <row r="162" spans="1:6" x14ac:dyDescent="0.25">
      <c r="A162" s="8" t="s">
        <v>21853</v>
      </c>
      <c r="B162" s="1" t="s">
        <v>21854</v>
      </c>
      <c r="C162" s="1" t="s">
        <v>4</v>
      </c>
      <c r="D162" s="1"/>
      <c r="E162" s="1"/>
      <c r="F162" s="9"/>
    </row>
    <row r="163" spans="1:6" x14ac:dyDescent="0.25">
      <c r="A163" s="8" t="s">
        <v>21855</v>
      </c>
      <c r="B163" s="1" t="s">
        <v>21856</v>
      </c>
      <c r="C163" s="1" t="s">
        <v>14</v>
      </c>
      <c r="D163" s="1"/>
      <c r="E163" s="1"/>
      <c r="F163" s="9"/>
    </row>
    <row r="164" spans="1:6" x14ac:dyDescent="0.25">
      <c r="A164" s="8" t="s">
        <v>21857</v>
      </c>
      <c r="B164" s="1" t="s">
        <v>21858</v>
      </c>
      <c r="C164" s="1" t="s">
        <v>4</v>
      </c>
      <c r="D164" s="1"/>
      <c r="E164" s="1"/>
      <c r="F164" s="9"/>
    </row>
    <row r="165" spans="1:6" x14ac:dyDescent="0.25">
      <c r="A165" s="8" t="s">
        <v>21859</v>
      </c>
      <c r="B165" s="1" t="s">
        <v>3938</v>
      </c>
      <c r="C165" s="1" t="s">
        <v>14</v>
      </c>
      <c r="D165" s="1"/>
      <c r="E165" s="1"/>
      <c r="F165" s="9"/>
    </row>
    <row r="166" spans="1:6" x14ac:dyDescent="0.25">
      <c r="A166" s="8" t="s">
        <v>21860</v>
      </c>
      <c r="B166" s="1" t="s">
        <v>4219</v>
      </c>
      <c r="C166" s="1" t="s">
        <v>7</v>
      </c>
      <c r="D166" s="1"/>
      <c r="E166" s="1"/>
      <c r="F166" s="9"/>
    </row>
    <row r="167" spans="1:6" x14ac:dyDescent="0.25">
      <c r="A167" s="8" t="s">
        <v>21861</v>
      </c>
      <c r="B167" s="1" t="s">
        <v>4221</v>
      </c>
      <c r="C167" s="1" t="s">
        <v>7</v>
      </c>
      <c r="D167" s="1"/>
      <c r="E167" s="1"/>
      <c r="F167" s="9"/>
    </row>
    <row r="168" spans="1:6" x14ac:dyDescent="0.25">
      <c r="A168" s="8" t="s">
        <v>21862</v>
      </c>
      <c r="B168" s="1" t="s">
        <v>4404</v>
      </c>
      <c r="C168" s="1" t="s">
        <v>7</v>
      </c>
      <c r="D168" s="1"/>
      <c r="E168" s="1"/>
      <c r="F168" s="9"/>
    </row>
    <row r="169" spans="1:6" x14ac:dyDescent="0.25">
      <c r="A169" s="8" t="s">
        <v>21863</v>
      </c>
      <c r="B169" s="1" t="s">
        <v>4406</v>
      </c>
      <c r="C169" s="1" t="s">
        <v>7</v>
      </c>
      <c r="D169" s="1"/>
      <c r="E169" s="1"/>
      <c r="F169" s="9"/>
    </row>
    <row r="170" spans="1:6" x14ac:dyDescent="0.25">
      <c r="A170" s="8" t="s">
        <v>21864</v>
      </c>
      <c r="B170" s="1" t="s">
        <v>21261</v>
      </c>
      <c r="C170" s="1" t="s">
        <v>27</v>
      </c>
      <c r="D170" s="1"/>
      <c r="E170" s="1"/>
      <c r="F170" s="9"/>
    </row>
    <row r="171" spans="1:6" x14ac:dyDescent="0.25">
      <c r="A171" s="8" t="s">
        <v>21865</v>
      </c>
      <c r="B171" s="1" t="s">
        <v>21866</v>
      </c>
      <c r="C171" s="1" t="s">
        <v>27</v>
      </c>
      <c r="D171" s="1"/>
      <c r="E171" s="1"/>
      <c r="F171" s="9"/>
    </row>
    <row r="172" spans="1:6" x14ac:dyDescent="0.25">
      <c r="A172" s="8" t="s">
        <v>21867</v>
      </c>
      <c r="B172" s="1" t="s">
        <v>3942</v>
      </c>
      <c r="C172" s="1" t="s">
        <v>7</v>
      </c>
      <c r="D172" s="1"/>
      <c r="E172" s="1"/>
      <c r="F172" s="9"/>
    </row>
    <row r="173" spans="1:6" x14ac:dyDescent="0.25">
      <c r="A173" s="8" t="s">
        <v>21868</v>
      </c>
      <c r="B173" s="1" t="s">
        <v>4253</v>
      </c>
      <c r="C173" s="1" t="s">
        <v>7</v>
      </c>
      <c r="D173" s="1"/>
      <c r="E173" s="1"/>
      <c r="F173" s="9"/>
    </row>
    <row r="174" spans="1:6" x14ac:dyDescent="0.25">
      <c r="A174" s="8" t="s">
        <v>21869</v>
      </c>
      <c r="B174" s="1" t="s">
        <v>4255</v>
      </c>
      <c r="C174" s="1" t="s">
        <v>7</v>
      </c>
      <c r="D174" s="1"/>
      <c r="E174" s="1"/>
      <c r="F174" s="9"/>
    </row>
    <row r="175" spans="1:6" x14ac:dyDescent="0.25">
      <c r="A175" s="8" t="s">
        <v>21870</v>
      </c>
      <c r="B175" s="1" t="s">
        <v>4438</v>
      </c>
      <c r="C175" s="1" t="s">
        <v>7</v>
      </c>
      <c r="D175" s="1"/>
      <c r="E175" s="1"/>
      <c r="F175" s="9"/>
    </row>
    <row r="176" spans="1:6" ht="15.75" thickBot="1" x14ac:dyDescent="0.3">
      <c r="A176" s="10" t="s">
        <v>21871</v>
      </c>
      <c r="B176" s="11" t="s">
        <v>21872</v>
      </c>
      <c r="C176" s="11" t="s">
        <v>27</v>
      </c>
      <c r="D176" s="11"/>
      <c r="E176" s="11"/>
      <c r="F176" s="12"/>
    </row>
    <row r="177" spans="1:6" x14ac:dyDescent="0.25">
      <c r="A177" s="8" t="s">
        <v>21873</v>
      </c>
      <c r="B177" s="1" t="s">
        <v>3985</v>
      </c>
      <c r="C177" s="1" t="s">
        <v>7</v>
      </c>
      <c r="D177" s="1"/>
      <c r="E177" s="1"/>
      <c r="F177" s="9"/>
    </row>
    <row r="178" spans="1:6" x14ac:dyDescent="0.25">
      <c r="A178" s="8" t="s">
        <v>21874</v>
      </c>
      <c r="B178" s="1" t="s">
        <v>3987</v>
      </c>
      <c r="C178" s="1" t="s">
        <v>27</v>
      </c>
      <c r="D178" s="1"/>
      <c r="E178" s="1"/>
      <c r="F178" s="9"/>
    </row>
    <row r="179" spans="1:6" x14ac:dyDescent="0.25">
      <c r="A179" s="8" t="s">
        <v>21875</v>
      </c>
      <c r="B179" s="1" t="s">
        <v>3989</v>
      </c>
      <c r="C179" s="1" t="s">
        <v>7</v>
      </c>
      <c r="D179" s="1"/>
      <c r="E179" s="1"/>
      <c r="F179" s="9"/>
    </row>
    <row r="180" spans="1:6" x14ac:dyDescent="0.25">
      <c r="A180" s="8" t="s">
        <v>21876</v>
      </c>
      <c r="B180" s="1" t="s">
        <v>3991</v>
      </c>
      <c r="C180" s="1" t="s">
        <v>27</v>
      </c>
      <c r="D180" s="1"/>
      <c r="E180" s="1"/>
      <c r="F180" s="9"/>
    </row>
    <row r="181" spans="1:6" x14ac:dyDescent="0.25">
      <c r="A181" s="8" t="s">
        <v>21877</v>
      </c>
      <c r="B181" s="1" t="s">
        <v>3993</v>
      </c>
      <c r="C181" s="1" t="s">
        <v>7</v>
      </c>
      <c r="D181" s="1"/>
      <c r="E181" s="1"/>
      <c r="F181" s="9"/>
    </row>
    <row r="182" spans="1:6" x14ac:dyDescent="0.25">
      <c r="A182" s="8" t="s">
        <v>21878</v>
      </c>
      <c r="B182" s="1" t="s">
        <v>3995</v>
      </c>
      <c r="C182" s="1" t="s">
        <v>7</v>
      </c>
      <c r="D182" s="1"/>
      <c r="E182" s="1"/>
      <c r="F182" s="9"/>
    </row>
    <row r="183" spans="1:6" x14ac:dyDescent="0.25">
      <c r="A183" s="8" t="s">
        <v>21879</v>
      </c>
      <c r="B183" s="1" t="s">
        <v>21880</v>
      </c>
      <c r="C183" s="1" t="s">
        <v>4</v>
      </c>
      <c r="D183" s="1"/>
      <c r="E183" s="1"/>
      <c r="F183" s="9"/>
    </row>
    <row r="184" spans="1:6" x14ac:dyDescent="0.25">
      <c r="A184" s="8" t="s">
        <v>21881</v>
      </c>
      <c r="B184" s="1" t="s">
        <v>14646</v>
      </c>
      <c r="C184" s="1" t="s">
        <v>14</v>
      </c>
      <c r="D184" s="1"/>
      <c r="E184" s="1"/>
      <c r="F184" s="9"/>
    </row>
    <row r="185" spans="1:6" x14ac:dyDescent="0.25">
      <c r="A185" s="8" t="s">
        <v>21882</v>
      </c>
      <c r="B185" s="1" t="s">
        <v>21883</v>
      </c>
      <c r="C185" s="1" t="s">
        <v>14</v>
      </c>
      <c r="D185" s="1"/>
      <c r="E185" s="1"/>
      <c r="F185" s="9"/>
    </row>
    <row r="186" spans="1:6" x14ac:dyDescent="0.25">
      <c r="A186" s="8" t="s">
        <v>21884</v>
      </c>
      <c r="B186" s="1" t="s">
        <v>4041</v>
      </c>
      <c r="C186" s="1" t="s">
        <v>7</v>
      </c>
      <c r="D186" s="1"/>
      <c r="E186" s="1"/>
      <c r="F186" s="9"/>
    </row>
    <row r="187" spans="1:6" x14ac:dyDescent="0.25">
      <c r="A187" s="8" t="s">
        <v>21885</v>
      </c>
      <c r="B187" s="1" t="s">
        <v>4043</v>
      </c>
      <c r="C187" s="1" t="s">
        <v>7</v>
      </c>
      <c r="D187" s="1"/>
      <c r="E187" s="1"/>
      <c r="F187" s="9"/>
    </row>
    <row r="188" spans="1:6" x14ac:dyDescent="0.25">
      <c r="A188" s="8" t="s">
        <v>21886</v>
      </c>
      <c r="B188" s="1" t="s">
        <v>3926</v>
      </c>
      <c r="C188" s="1" t="s">
        <v>7</v>
      </c>
      <c r="D188" s="1"/>
      <c r="E188" s="1"/>
      <c r="F188" s="9"/>
    </row>
    <row r="189" spans="1:6" x14ac:dyDescent="0.25">
      <c r="A189" s="8" t="s">
        <v>21887</v>
      </c>
      <c r="B189" s="1" t="s">
        <v>4047</v>
      </c>
      <c r="C189" s="1" t="s">
        <v>7</v>
      </c>
      <c r="D189" s="1"/>
      <c r="E189" s="1"/>
      <c r="F189" s="9"/>
    </row>
    <row r="190" spans="1:6" x14ac:dyDescent="0.25">
      <c r="A190" s="8" t="s">
        <v>21888</v>
      </c>
      <c r="B190" s="1" t="s">
        <v>4051</v>
      </c>
      <c r="C190" s="1" t="s">
        <v>7</v>
      </c>
      <c r="D190" s="1"/>
      <c r="E190" s="1"/>
      <c r="F190" s="9"/>
    </row>
    <row r="191" spans="1:6" x14ac:dyDescent="0.25">
      <c r="A191" s="8" t="s">
        <v>21889</v>
      </c>
      <c r="B191" s="1" t="s">
        <v>4053</v>
      </c>
      <c r="C191" s="1" t="s">
        <v>27</v>
      </c>
      <c r="D191" s="1"/>
      <c r="E191" s="1"/>
      <c r="F191" s="9"/>
    </row>
    <row r="192" spans="1:6" x14ac:dyDescent="0.25">
      <c r="A192" s="8" t="s">
        <v>21890</v>
      </c>
      <c r="B192" s="1" t="s">
        <v>4055</v>
      </c>
      <c r="C192" s="1" t="s">
        <v>7</v>
      </c>
      <c r="D192" s="1"/>
      <c r="E192" s="1"/>
      <c r="F192" s="9"/>
    </row>
    <row r="193" spans="1:6" x14ac:dyDescent="0.25">
      <c r="A193" s="8" t="s">
        <v>21891</v>
      </c>
      <c r="B193" s="1" t="s">
        <v>4073</v>
      </c>
      <c r="C193" s="1" t="s">
        <v>27</v>
      </c>
      <c r="D193" s="1"/>
      <c r="E193" s="1"/>
      <c r="F193" s="9"/>
    </row>
    <row r="194" spans="1:6" x14ac:dyDescent="0.25">
      <c r="A194" s="8" t="s">
        <v>21892</v>
      </c>
      <c r="B194" s="1" t="s">
        <v>18694</v>
      </c>
      <c r="C194" s="1" t="s">
        <v>27</v>
      </c>
      <c r="D194" s="1"/>
      <c r="E194" s="1"/>
      <c r="F194" s="9"/>
    </row>
    <row r="195" spans="1:6" x14ac:dyDescent="0.25">
      <c r="A195" s="8" t="s">
        <v>21893</v>
      </c>
      <c r="B195" s="1" t="s">
        <v>14154</v>
      </c>
      <c r="C195" s="1" t="s">
        <v>14</v>
      </c>
      <c r="D195" s="1"/>
      <c r="E195" s="1"/>
      <c r="F195" s="9"/>
    </row>
    <row r="196" spans="1:6" x14ac:dyDescent="0.25">
      <c r="A196" s="8" t="s">
        <v>21894</v>
      </c>
      <c r="B196" s="1" t="s">
        <v>21895</v>
      </c>
      <c r="C196" s="1" t="s">
        <v>14</v>
      </c>
      <c r="D196" s="1"/>
      <c r="E196" s="1"/>
      <c r="F196" s="9"/>
    </row>
    <row r="197" spans="1:6" x14ac:dyDescent="0.25">
      <c r="A197" s="8" t="s">
        <v>21896</v>
      </c>
      <c r="B197" s="1" t="s">
        <v>4075</v>
      </c>
      <c r="C197" s="1" t="s">
        <v>7</v>
      </c>
      <c r="D197" s="1"/>
      <c r="E197" s="1"/>
      <c r="F197" s="9"/>
    </row>
    <row r="198" spans="1:6" x14ac:dyDescent="0.25">
      <c r="A198" s="8" t="s">
        <v>21897</v>
      </c>
      <c r="B198" s="1" t="s">
        <v>4077</v>
      </c>
      <c r="C198" s="1" t="s">
        <v>7</v>
      </c>
      <c r="D198" s="1"/>
      <c r="E198" s="1"/>
      <c r="F198" s="9"/>
    </row>
    <row r="199" spans="1:6" x14ac:dyDescent="0.25">
      <c r="A199" s="8" t="s">
        <v>21898</v>
      </c>
      <c r="B199" s="1" t="s">
        <v>4079</v>
      </c>
      <c r="C199" s="1" t="s">
        <v>7</v>
      </c>
      <c r="D199" s="1"/>
      <c r="E199" s="1"/>
      <c r="F199" s="9"/>
    </row>
    <row r="200" spans="1:6" x14ac:dyDescent="0.25">
      <c r="A200" s="8" t="s">
        <v>21899</v>
      </c>
      <c r="B200" s="1" t="s">
        <v>21900</v>
      </c>
      <c r="C200" s="1" t="s">
        <v>4</v>
      </c>
      <c r="D200" s="1"/>
      <c r="E200" s="1"/>
      <c r="F200" s="9"/>
    </row>
    <row r="201" spans="1:6" ht="15.75" thickBot="1" x14ac:dyDescent="0.3">
      <c r="A201" s="10" t="s">
        <v>21901</v>
      </c>
      <c r="B201" s="11" t="s">
        <v>21902</v>
      </c>
      <c r="C201" s="11" t="s">
        <v>27</v>
      </c>
      <c r="D201" s="11"/>
      <c r="E201" s="11"/>
      <c r="F201" s="12"/>
    </row>
    <row r="202" spans="1:6" x14ac:dyDescent="0.25">
      <c r="A202" s="8" t="s">
        <v>21903</v>
      </c>
      <c r="B202" s="1" t="s">
        <v>15684</v>
      </c>
      <c r="C202" s="1" t="s">
        <v>7</v>
      </c>
      <c r="D202" s="1"/>
      <c r="E202" s="1"/>
      <c r="F202" s="9"/>
    </row>
    <row r="203" spans="1:6" x14ac:dyDescent="0.25">
      <c r="A203" s="8" t="s">
        <v>21904</v>
      </c>
      <c r="B203" s="1" t="s">
        <v>15686</v>
      </c>
      <c r="C203" s="1" t="s">
        <v>7</v>
      </c>
      <c r="D203" s="1"/>
      <c r="E203" s="1"/>
      <c r="F203" s="9"/>
    </row>
    <row r="204" spans="1:6" x14ac:dyDescent="0.25">
      <c r="A204" s="8" t="s">
        <v>21905</v>
      </c>
      <c r="B204" s="1" t="s">
        <v>4919</v>
      </c>
      <c r="C204" s="1" t="s">
        <v>7</v>
      </c>
      <c r="D204" s="1"/>
      <c r="E204" s="1"/>
      <c r="F204" s="9"/>
    </row>
    <row r="205" spans="1:6" x14ac:dyDescent="0.25">
      <c r="A205" s="8" t="s">
        <v>21906</v>
      </c>
      <c r="B205" s="1" t="s">
        <v>4921</v>
      </c>
      <c r="C205" s="1" t="s">
        <v>27</v>
      </c>
      <c r="D205" s="1"/>
      <c r="E205" s="1"/>
      <c r="F205" s="9"/>
    </row>
    <row r="206" spans="1:6" x14ac:dyDescent="0.25">
      <c r="A206" s="8" t="s">
        <v>21907</v>
      </c>
      <c r="B206" s="1" t="s">
        <v>4923</v>
      </c>
      <c r="C206" s="1" t="s">
        <v>7</v>
      </c>
      <c r="D206" s="1"/>
      <c r="E206" s="1"/>
      <c r="F206" s="9"/>
    </row>
    <row r="207" spans="1:6" x14ac:dyDescent="0.25">
      <c r="A207" s="8" t="s">
        <v>21908</v>
      </c>
      <c r="B207" s="1" t="s">
        <v>4925</v>
      </c>
      <c r="C207" s="1" t="s">
        <v>7</v>
      </c>
      <c r="D207" s="1"/>
      <c r="E207" s="1"/>
      <c r="F207" s="9"/>
    </row>
    <row r="208" spans="1:6" x14ac:dyDescent="0.25">
      <c r="A208" s="8" t="s">
        <v>21909</v>
      </c>
      <c r="B208" s="1" t="s">
        <v>4927</v>
      </c>
      <c r="C208" s="1" t="s">
        <v>7</v>
      </c>
      <c r="D208" s="1"/>
      <c r="E208" s="1"/>
      <c r="F208" s="9"/>
    </row>
    <row r="209" spans="1:6" x14ac:dyDescent="0.25">
      <c r="A209" s="8" t="s">
        <v>21910</v>
      </c>
      <c r="B209" s="1" t="s">
        <v>5122</v>
      </c>
      <c r="C209" s="1" t="s">
        <v>7</v>
      </c>
      <c r="D209" s="1"/>
      <c r="E209" s="1"/>
      <c r="F209" s="9"/>
    </row>
    <row r="210" spans="1:6" x14ac:dyDescent="0.25">
      <c r="A210" s="8" t="s">
        <v>21911</v>
      </c>
      <c r="B210" s="1" t="s">
        <v>5124</v>
      </c>
      <c r="C210" s="1" t="s">
        <v>27</v>
      </c>
      <c r="D210" s="1"/>
      <c r="E210" s="1"/>
      <c r="F210" s="9"/>
    </row>
    <row r="211" spans="1:6" x14ac:dyDescent="0.25">
      <c r="A211" s="8" t="s">
        <v>21912</v>
      </c>
      <c r="B211" s="1" t="s">
        <v>14810</v>
      </c>
      <c r="C211" s="1" t="s">
        <v>14</v>
      </c>
      <c r="D211" s="1"/>
      <c r="E211" s="1"/>
      <c r="F211" s="9"/>
    </row>
    <row r="212" spans="1:6" x14ac:dyDescent="0.25">
      <c r="A212" s="8" t="s">
        <v>21913</v>
      </c>
      <c r="B212" s="1" t="s">
        <v>15691</v>
      </c>
      <c r="C212" s="1" t="s">
        <v>4</v>
      </c>
      <c r="D212" s="1"/>
      <c r="E212" s="1"/>
      <c r="F212" s="9"/>
    </row>
    <row r="213" spans="1:6" x14ac:dyDescent="0.25">
      <c r="A213" s="8" t="s">
        <v>21914</v>
      </c>
      <c r="B213" s="1" t="s">
        <v>15719</v>
      </c>
      <c r="C213" s="1" t="s">
        <v>27</v>
      </c>
      <c r="D213" s="1"/>
      <c r="E213" s="1"/>
      <c r="F213" s="9"/>
    </row>
    <row r="214" spans="1:6" x14ac:dyDescent="0.25">
      <c r="A214" s="8" t="s">
        <v>21915</v>
      </c>
      <c r="B214" s="1" t="s">
        <v>4995</v>
      </c>
      <c r="C214" s="1" t="s">
        <v>27</v>
      </c>
      <c r="D214" s="1"/>
      <c r="E214" s="1"/>
      <c r="F214" s="9"/>
    </row>
    <row r="215" spans="1:6" x14ac:dyDescent="0.25">
      <c r="A215" s="8" t="s">
        <v>21916</v>
      </c>
      <c r="B215" s="1" t="s">
        <v>4997</v>
      </c>
      <c r="C215" s="1" t="s">
        <v>14</v>
      </c>
      <c r="D215" s="1"/>
      <c r="E215" s="1"/>
      <c r="F215" s="9"/>
    </row>
    <row r="216" spans="1:6" x14ac:dyDescent="0.25">
      <c r="A216" s="8" t="s">
        <v>21917</v>
      </c>
      <c r="B216" s="1" t="s">
        <v>5196</v>
      </c>
      <c r="C216" s="1" t="s">
        <v>27</v>
      </c>
      <c r="D216" s="1"/>
      <c r="E216" s="1"/>
      <c r="F216" s="9"/>
    </row>
    <row r="217" spans="1:6" x14ac:dyDescent="0.25">
      <c r="A217" s="8" t="s">
        <v>21918</v>
      </c>
      <c r="B217" s="1" t="s">
        <v>15727</v>
      </c>
      <c r="C217" s="1" t="s">
        <v>4</v>
      </c>
      <c r="D217" s="1"/>
      <c r="E217" s="1"/>
      <c r="F217" s="9"/>
    </row>
    <row r="218" spans="1:6" x14ac:dyDescent="0.25">
      <c r="A218" s="8" t="s">
        <v>21919</v>
      </c>
      <c r="B218" s="1" t="s">
        <v>5007</v>
      </c>
      <c r="C218" s="1" t="s">
        <v>7</v>
      </c>
      <c r="D218" s="1"/>
      <c r="E218" s="1"/>
      <c r="F218" s="9"/>
    </row>
    <row r="219" spans="1:6" x14ac:dyDescent="0.25">
      <c r="A219" s="8" t="s">
        <v>21920</v>
      </c>
      <c r="B219" s="1" t="s">
        <v>5009</v>
      </c>
      <c r="C219" s="1" t="s">
        <v>7</v>
      </c>
      <c r="D219" s="1"/>
      <c r="E219" s="1"/>
      <c r="F219" s="9"/>
    </row>
    <row r="220" spans="1:6" x14ac:dyDescent="0.25">
      <c r="A220" s="8" t="s">
        <v>21921</v>
      </c>
      <c r="B220" s="1" t="s">
        <v>5011</v>
      </c>
      <c r="C220" s="1" t="s">
        <v>7</v>
      </c>
      <c r="D220" s="1"/>
      <c r="E220" s="1"/>
      <c r="F220" s="9"/>
    </row>
    <row r="221" spans="1:6" x14ac:dyDescent="0.25">
      <c r="A221" s="8" t="s">
        <v>21922</v>
      </c>
      <c r="B221" s="1" t="s">
        <v>5210</v>
      </c>
      <c r="C221" s="1" t="s">
        <v>7</v>
      </c>
      <c r="D221" s="1"/>
      <c r="E221" s="1"/>
      <c r="F221" s="9"/>
    </row>
    <row r="222" spans="1:6" x14ac:dyDescent="0.25">
      <c r="A222" s="8" t="s">
        <v>21923</v>
      </c>
      <c r="B222" s="1" t="s">
        <v>5043</v>
      </c>
      <c r="C222" s="1" t="s">
        <v>7</v>
      </c>
      <c r="D222" s="1"/>
      <c r="E222" s="1"/>
      <c r="F222" s="9"/>
    </row>
    <row r="223" spans="1:6" x14ac:dyDescent="0.25">
      <c r="A223" s="8" t="s">
        <v>21924</v>
      </c>
      <c r="B223" s="1" t="s">
        <v>5045</v>
      </c>
      <c r="C223" s="1" t="s">
        <v>7</v>
      </c>
      <c r="D223" s="1"/>
      <c r="E223" s="1"/>
      <c r="F223" s="9"/>
    </row>
    <row r="224" spans="1:6" x14ac:dyDescent="0.25">
      <c r="A224" s="8" t="s">
        <v>21925</v>
      </c>
      <c r="B224" s="1" t="s">
        <v>5047</v>
      </c>
      <c r="C224" s="1" t="s">
        <v>7</v>
      </c>
      <c r="D224" s="1"/>
      <c r="E224" s="1"/>
      <c r="F224" s="9"/>
    </row>
    <row r="225" spans="1:6" x14ac:dyDescent="0.25">
      <c r="A225" s="8" t="s">
        <v>21926</v>
      </c>
      <c r="B225" s="1" t="s">
        <v>5049</v>
      </c>
      <c r="C225" s="1" t="s">
        <v>7</v>
      </c>
      <c r="D225" s="1"/>
      <c r="E225" s="1"/>
      <c r="F225" s="9"/>
    </row>
    <row r="226" spans="1:6" x14ac:dyDescent="0.25">
      <c r="A226" s="8" t="s">
        <v>21927</v>
      </c>
      <c r="B226" s="1" t="s">
        <v>5246</v>
      </c>
      <c r="C226" s="1" t="s">
        <v>27</v>
      </c>
      <c r="D226" s="1"/>
      <c r="E226" s="1"/>
      <c r="F226" s="9"/>
    </row>
    <row r="227" spans="1:6" x14ac:dyDescent="0.25">
      <c r="A227" s="8" t="s">
        <v>21928</v>
      </c>
      <c r="B227" s="1" t="s">
        <v>5248</v>
      </c>
      <c r="C227" s="1" t="s">
        <v>7</v>
      </c>
      <c r="D227" s="1"/>
      <c r="E227" s="1"/>
      <c r="F227" s="9"/>
    </row>
    <row r="228" spans="1:6" x14ac:dyDescent="0.25">
      <c r="A228" s="8" t="s">
        <v>21929</v>
      </c>
      <c r="B228" s="1" t="s">
        <v>5250</v>
      </c>
      <c r="C228" s="1" t="s">
        <v>27</v>
      </c>
      <c r="D228" s="1"/>
      <c r="E228" s="1"/>
      <c r="F228" s="9"/>
    </row>
    <row r="229" spans="1:6" x14ac:dyDescent="0.25">
      <c r="A229" s="8" t="s">
        <v>21930</v>
      </c>
      <c r="B229" s="1" t="s">
        <v>5252</v>
      </c>
      <c r="C229" s="1" t="s">
        <v>7</v>
      </c>
      <c r="D229" s="1"/>
      <c r="E229" s="1"/>
      <c r="F229" s="9"/>
    </row>
    <row r="230" spans="1:6" x14ac:dyDescent="0.25">
      <c r="A230" s="8" t="s">
        <v>21931</v>
      </c>
      <c r="B230" s="1" t="s">
        <v>21932</v>
      </c>
      <c r="C230" s="1" t="s">
        <v>14</v>
      </c>
      <c r="D230" s="1"/>
      <c r="E230" s="1"/>
      <c r="F230" s="9"/>
    </row>
    <row r="231" spans="1:6" ht="15.75" thickBot="1" x14ac:dyDescent="0.3">
      <c r="A231" s="10" t="s">
        <v>21933</v>
      </c>
      <c r="B231" s="11" t="s">
        <v>21934</v>
      </c>
      <c r="C231" s="11" t="s">
        <v>14</v>
      </c>
      <c r="D231" s="11"/>
      <c r="E231" s="11"/>
      <c r="F231" s="12"/>
    </row>
    <row r="232" spans="1:6" x14ac:dyDescent="0.25">
      <c r="A232" s="8" t="s">
        <v>21935</v>
      </c>
      <c r="B232" s="1" t="s">
        <v>10</v>
      </c>
      <c r="C232" s="1" t="s">
        <v>27</v>
      </c>
      <c r="D232" s="1"/>
      <c r="E232" s="1"/>
      <c r="F232" s="9"/>
    </row>
    <row r="233" spans="1:6" x14ac:dyDescent="0.25">
      <c r="A233" s="8" t="s">
        <v>21936</v>
      </c>
      <c r="B233" s="1" t="s">
        <v>218</v>
      </c>
      <c r="C233" s="1" t="s">
        <v>14</v>
      </c>
      <c r="D233" s="1"/>
      <c r="E233" s="1"/>
      <c r="F233" s="9"/>
    </row>
    <row r="234" spans="1:6" x14ac:dyDescent="0.25">
      <c r="A234" s="8" t="s">
        <v>21937</v>
      </c>
      <c r="B234" s="1" t="s">
        <v>3234</v>
      </c>
      <c r="C234" s="1" t="s">
        <v>7</v>
      </c>
      <c r="D234" s="1"/>
      <c r="E234" s="1"/>
      <c r="F234" s="9"/>
    </row>
    <row r="235" spans="1:6" x14ac:dyDescent="0.25">
      <c r="A235" s="8" t="s">
        <v>21938</v>
      </c>
      <c r="B235" s="1" t="s">
        <v>3236</v>
      </c>
      <c r="C235" s="1" t="s">
        <v>7</v>
      </c>
      <c r="D235" s="1"/>
      <c r="E235" s="1"/>
      <c r="F235" s="9"/>
    </row>
    <row r="236" spans="1:6" x14ac:dyDescent="0.25">
      <c r="A236" s="8" t="s">
        <v>21939</v>
      </c>
      <c r="B236" s="1" t="s">
        <v>354</v>
      </c>
      <c r="C236" s="1" t="s">
        <v>7</v>
      </c>
      <c r="D236" s="1"/>
      <c r="E236" s="1"/>
      <c r="F236" s="9"/>
    </row>
    <row r="237" spans="1:6" x14ac:dyDescent="0.25">
      <c r="A237" s="8" t="s">
        <v>21940</v>
      </c>
      <c r="B237" s="1" t="s">
        <v>362</v>
      </c>
      <c r="C237" s="1" t="s">
        <v>7</v>
      </c>
      <c r="D237" s="1"/>
      <c r="E237" s="1"/>
      <c r="F237" s="9"/>
    </row>
    <row r="238" spans="1:6" x14ac:dyDescent="0.25">
      <c r="A238" s="8" t="s">
        <v>21941</v>
      </c>
      <c r="B238" s="1" t="s">
        <v>861</v>
      </c>
      <c r="C238" s="1" t="s">
        <v>7</v>
      </c>
      <c r="D238" s="1"/>
      <c r="E238" s="1"/>
      <c r="F238" s="9"/>
    </row>
    <row r="239" spans="1:6" x14ac:dyDescent="0.25">
      <c r="A239" s="8" t="s">
        <v>21942</v>
      </c>
      <c r="B239" s="1" t="s">
        <v>2860</v>
      </c>
      <c r="C239" s="1" t="s">
        <v>14</v>
      </c>
      <c r="D239" s="1"/>
      <c r="E239" s="1"/>
      <c r="F239" s="9"/>
    </row>
    <row r="240" spans="1:6" x14ac:dyDescent="0.25">
      <c r="A240" s="8" t="s">
        <v>21943</v>
      </c>
      <c r="B240" s="1" t="s">
        <v>14257</v>
      </c>
      <c r="C240" s="1" t="s">
        <v>7</v>
      </c>
      <c r="D240" s="1"/>
      <c r="E240" s="1"/>
      <c r="F240" s="9"/>
    </row>
    <row r="241" spans="1:6" x14ac:dyDescent="0.25">
      <c r="A241" s="8" t="s">
        <v>21944</v>
      </c>
      <c r="B241" s="1" t="s">
        <v>14252</v>
      </c>
      <c r="C241" s="1" t="s">
        <v>14</v>
      </c>
      <c r="D241" s="1"/>
      <c r="E241" s="1"/>
      <c r="F241" s="9"/>
    </row>
    <row r="242" spans="1:6" x14ac:dyDescent="0.25">
      <c r="A242" s="8" t="s">
        <v>21945</v>
      </c>
      <c r="B242" s="1" t="s">
        <v>3238</v>
      </c>
      <c r="C242" s="1" t="s">
        <v>7</v>
      </c>
      <c r="D242" s="1"/>
      <c r="E242" s="1"/>
      <c r="F242" s="9"/>
    </row>
    <row r="243" spans="1:6" x14ac:dyDescent="0.25">
      <c r="A243" s="8" t="s">
        <v>21946</v>
      </c>
      <c r="B243" s="1" t="s">
        <v>14268</v>
      </c>
      <c r="C243" s="1" t="s">
        <v>7</v>
      </c>
      <c r="D243" s="1"/>
      <c r="E243" s="1"/>
      <c r="F243" s="9"/>
    </row>
    <row r="244" spans="1:6" x14ac:dyDescent="0.25">
      <c r="A244" s="8" t="s">
        <v>21947</v>
      </c>
      <c r="B244" s="1" t="s">
        <v>14270</v>
      </c>
      <c r="C244" s="1" t="s">
        <v>7</v>
      </c>
      <c r="D244" s="1"/>
      <c r="E244" s="1"/>
      <c r="F244" s="9"/>
    </row>
    <row r="245" spans="1:6" x14ac:dyDescent="0.25">
      <c r="A245" s="8" t="s">
        <v>21948</v>
      </c>
      <c r="B245" s="1" t="s">
        <v>14272</v>
      </c>
      <c r="C245" s="1" t="s">
        <v>7</v>
      </c>
      <c r="D245" s="1"/>
      <c r="E245" s="1"/>
      <c r="F245" s="9"/>
    </row>
    <row r="246" spans="1:6" x14ac:dyDescent="0.25">
      <c r="A246" s="8" t="s">
        <v>21949</v>
      </c>
      <c r="B246" s="1" t="s">
        <v>18814</v>
      </c>
      <c r="C246" s="1" t="s">
        <v>27</v>
      </c>
      <c r="D246" s="1"/>
      <c r="E246" s="1"/>
      <c r="F246" s="9"/>
    </row>
    <row r="247" spans="1:6" x14ac:dyDescent="0.25">
      <c r="A247" s="8" t="s">
        <v>21950</v>
      </c>
      <c r="B247" s="1" t="s">
        <v>11431</v>
      </c>
      <c r="C247" s="1" t="s">
        <v>4</v>
      </c>
      <c r="D247" s="1"/>
      <c r="E247" s="1"/>
      <c r="F247" s="9"/>
    </row>
    <row r="248" spans="1:6" x14ac:dyDescent="0.25">
      <c r="A248" s="8" t="s">
        <v>21951</v>
      </c>
      <c r="B248" s="1" t="s">
        <v>14278</v>
      </c>
      <c r="C248" s="1" t="s">
        <v>27</v>
      </c>
      <c r="D248" s="1"/>
      <c r="E248" s="1"/>
      <c r="F248" s="9"/>
    </row>
    <row r="249" spans="1:6" x14ac:dyDescent="0.25">
      <c r="A249" s="8" t="s">
        <v>21952</v>
      </c>
      <c r="B249" s="1" t="s">
        <v>21953</v>
      </c>
      <c r="C249" s="1" t="s">
        <v>7</v>
      </c>
      <c r="D249" s="1"/>
      <c r="E249" s="1"/>
      <c r="F249" s="9"/>
    </row>
    <row r="250" spans="1:6" x14ac:dyDescent="0.25">
      <c r="A250" s="8" t="s">
        <v>21954</v>
      </c>
      <c r="B250" s="1" t="s">
        <v>198</v>
      </c>
      <c r="C250" s="1" t="s">
        <v>27</v>
      </c>
      <c r="D250" s="1"/>
      <c r="E250" s="1"/>
      <c r="F250" s="9"/>
    </row>
    <row r="251" spans="1:6" x14ac:dyDescent="0.25">
      <c r="A251" s="8" t="s">
        <v>21955</v>
      </c>
      <c r="B251" s="1" t="s">
        <v>100</v>
      </c>
      <c r="C251" s="1" t="s">
        <v>14</v>
      </c>
      <c r="D251" s="1"/>
      <c r="E251" s="1"/>
      <c r="F251" s="9"/>
    </row>
    <row r="252" spans="1:6" x14ac:dyDescent="0.25">
      <c r="A252" s="8" t="s">
        <v>21956</v>
      </c>
      <c r="B252" s="1" t="s">
        <v>14371</v>
      </c>
      <c r="C252" s="1" t="s">
        <v>27</v>
      </c>
      <c r="D252" s="1"/>
      <c r="E252" s="1"/>
      <c r="F252" s="9"/>
    </row>
    <row r="253" spans="1:6" x14ac:dyDescent="0.25">
      <c r="A253" s="8" t="s">
        <v>21957</v>
      </c>
      <c r="B253" s="1" t="s">
        <v>14305</v>
      </c>
      <c r="C253" s="1" t="s">
        <v>7</v>
      </c>
      <c r="D253" s="1"/>
      <c r="E253" s="1"/>
      <c r="F253" s="9"/>
    </row>
    <row r="254" spans="1:6" x14ac:dyDescent="0.25">
      <c r="A254" s="8" t="s">
        <v>21958</v>
      </c>
      <c r="B254" s="1" t="s">
        <v>2858</v>
      </c>
      <c r="C254" s="1" t="s">
        <v>7</v>
      </c>
      <c r="D254" s="1"/>
      <c r="E254" s="1"/>
      <c r="F254" s="9"/>
    </row>
    <row r="255" spans="1:6" x14ac:dyDescent="0.25">
      <c r="A255" s="8" t="s">
        <v>21959</v>
      </c>
      <c r="B255" s="1" t="s">
        <v>3058</v>
      </c>
      <c r="C255" s="1" t="s">
        <v>7</v>
      </c>
      <c r="D255" s="1"/>
      <c r="E255" s="1"/>
      <c r="F255" s="9"/>
    </row>
    <row r="256" spans="1:6" x14ac:dyDescent="0.25">
      <c r="A256" s="8" t="s">
        <v>21960</v>
      </c>
      <c r="B256" s="1" t="s">
        <v>3056</v>
      </c>
      <c r="C256" s="1" t="s">
        <v>27</v>
      </c>
      <c r="D256" s="1"/>
      <c r="E256" s="1"/>
      <c r="F256" s="9"/>
    </row>
    <row r="257" spans="1:6" x14ac:dyDescent="0.25">
      <c r="A257" s="8" t="s">
        <v>21961</v>
      </c>
      <c r="B257" s="1" t="s">
        <v>512</v>
      </c>
      <c r="C257" s="1" t="s">
        <v>7</v>
      </c>
      <c r="D257" s="1"/>
      <c r="E257" s="1"/>
      <c r="F257" s="9"/>
    </row>
    <row r="258" spans="1:6" x14ac:dyDescent="0.25">
      <c r="A258" s="8" t="s">
        <v>21962</v>
      </c>
      <c r="B258" s="1" t="s">
        <v>488</v>
      </c>
      <c r="C258" s="1" t="s">
        <v>4</v>
      </c>
      <c r="D258" s="1"/>
      <c r="E258" s="1"/>
      <c r="F258" s="9"/>
    </row>
    <row r="259" spans="1:6" x14ac:dyDescent="0.25">
      <c r="A259" s="8" t="s">
        <v>21963</v>
      </c>
      <c r="B259" s="1" t="s">
        <v>827</v>
      </c>
      <c r="C259" s="1" t="s">
        <v>27</v>
      </c>
      <c r="D259" s="1"/>
      <c r="E259" s="1"/>
      <c r="F259" s="9"/>
    </row>
    <row r="260" spans="1:6" x14ac:dyDescent="0.25">
      <c r="A260" s="8" t="s">
        <v>21964</v>
      </c>
      <c r="B260" s="1" t="s">
        <v>771</v>
      </c>
      <c r="C260" s="1" t="s">
        <v>7</v>
      </c>
      <c r="D260" s="1"/>
      <c r="E260" s="1"/>
      <c r="F260" s="9"/>
    </row>
    <row r="261" spans="1:6" ht="15.75" thickBot="1" x14ac:dyDescent="0.3">
      <c r="A261" s="10" t="s">
        <v>21965</v>
      </c>
      <c r="B261" s="11" t="s">
        <v>14346</v>
      </c>
      <c r="C261" s="11" t="s">
        <v>7</v>
      </c>
      <c r="D261" s="11"/>
      <c r="E261" s="11"/>
      <c r="F261" s="12"/>
    </row>
    <row r="262" spans="1:6" x14ac:dyDescent="0.25">
      <c r="A262" s="8" t="s">
        <v>21966</v>
      </c>
      <c r="B262" s="1" t="s">
        <v>21967</v>
      </c>
      <c r="C262" s="1" t="s">
        <v>14</v>
      </c>
      <c r="D262" s="1"/>
      <c r="E262" s="1"/>
      <c r="F262" s="9"/>
    </row>
    <row r="263" spans="1:6" x14ac:dyDescent="0.25">
      <c r="A263" s="8" t="s">
        <v>21968</v>
      </c>
      <c r="B263" s="1" t="s">
        <v>15696</v>
      </c>
      <c r="C263" s="1" t="s">
        <v>27</v>
      </c>
      <c r="D263" s="1"/>
      <c r="E263" s="1"/>
      <c r="F263" s="9"/>
    </row>
    <row r="264" spans="1:6" x14ac:dyDescent="0.25">
      <c r="A264" s="8" t="s">
        <v>21969</v>
      </c>
      <c r="B264" s="1" t="s">
        <v>5325</v>
      </c>
      <c r="C264" s="1" t="s">
        <v>27</v>
      </c>
      <c r="D264" s="1"/>
      <c r="E264" s="1"/>
      <c r="F264" s="9"/>
    </row>
    <row r="265" spans="1:6" x14ac:dyDescent="0.25">
      <c r="A265" s="8" t="s">
        <v>21970</v>
      </c>
      <c r="B265" s="1" t="s">
        <v>5327</v>
      </c>
      <c r="C265" s="1" t="s">
        <v>7</v>
      </c>
      <c r="D265" s="1"/>
      <c r="E265" s="1"/>
      <c r="F265" s="9"/>
    </row>
    <row r="266" spans="1:6" x14ac:dyDescent="0.25">
      <c r="A266" s="8" t="s">
        <v>21971</v>
      </c>
      <c r="B266" s="1" t="s">
        <v>5329</v>
      </c>
      <c r="C266" s="1" t="s">
        <v>7</v>
      </c>
      <c r="D266" s="1"/>
      <c r="E266" s="1"/>
      <c r="F266" s="9"/>
    </row>
    <row r="267" spans="1:6" x14ac:dyDescent="0.25">
      <c r="A267" s="8" t="s">
        <v>21972</v>
      </c>
      <c r="B267" s="1" t="s">
        <v>5529</v>
      </c>
      <c r="C267" s="1" t="s">
        <v>27</v>
      </c>
      <c r="D267" s="1"/>
      <c r="E267" s="1"/>
      <c r="F267" s="9"/>
    </row>
    <row r="268" spans="1:6" x14ac:dyDescent="0.25">
      <c r="A268" s="8" t="s">
        <v>21973</v>
      </c>
      <c r="B268" s="1" t="s">
        <v>5531</v>
      </c>
      <c r="C268" s="1" t="s">
        <v>7</v>
      </c>
      <c r="D268" s="1"/>
      <c r="E268" s="1"/>
      <c r="F268" s="9"/>
    </row>
    <row r="269" spans="1:6" x14ac:dyDescent="0.25">
      <c r="A269" s="8" t="s">
        <v>21974</v>
      </c>
      <c r="B269" s="1" t="s">
        <v>5936</v>
      </c>
      <c r="C269" s="1" t="s">
        <v>7</v>
      </c>
      <c r="D269" s="1"/>
      <c r="E269" s="1"/>
      <c r="F269" s="9"/>
    </row>
    <row r="270" spans="1:6" x14ac:dyDescent="0.25">
      <c r="A270" s="8" t="s">
        <v>21975</v>
      </c>
      <c r="B270" s="1" t="s">
        <v>5940</v>
      </c>
      <c r="C270" s="1" t="s">
        <v>27</v>
      </c>
      <c r="D270" s="1"/>
      <c r="E270" s="1"/>
      <c r="F270" s="9"/>
    </row>
    <row r="271" spans="1:6" x14ac:dyDescent="0.25">
      <c r="A271" s="8" t="s">
        <v>21976</v>
      </c>
      <c r="B271" s="1" t="s">
        <v>5942</v>
      </c>
      <c r="C271" s="1" t="s">
        <v>7</v>
      </c>
      <c r="D271" s="1"/>
      <c r="E271" s="1"/>
      <c r="F271" s="9"/>
    </row>
    <row r="272" spans="1:6" x14ac:dyDescent="0.25">
      <c r="A272" s="8" t="s">
        <v>21977</v>
      </c>
      <c r="B272" s="1" t="s">
        <v>5944</v>
      </c>
      <c r="C272" s="1" t="s">
        <v>7</v>
      </c>
      <c r="D272" s="1"/>
      <c r="E272" s="1"/>
      <c r="F272" s="9"/>
    </row>
    <row r="273" spans="1:6" x14ac:dyDescent="0.25">
      <c r="A273" s="8" t="s">
        <v>21978</v>
      </c>
      <c r="B273" s="1" t="s">
        <v>5946</v>
      </c>
      <c r="C273" s="1" t="s">
        <v>7</v>
      </c>
      <c r="D273" s="1"/>
      <c r="E273" s="1"/>
      <c r="F273" s="9"/>
    </row>
    <row r="274" spans="1:6" x14ac:dyDescent="0.25">
      <c r="A274" s="8" t="s">
        <v>21979</v>
      </c>
      <c r="B274" s="1" t="s">
        <v>16551</v>
      </c>
      <c r="C274" s="1" t="s">
        <v>4</v>
      </c>
      <c r="D274" s="1"/>
      <c r="E274" s="1"/>
      <c r="F274" s="9"/>
    </row>
    <row r="275" spans="1:6" x14ac:dyDescent="0.25">
      <c r="A275" s="8" t="s">
        <v>21980</v>
      </c>
      <c r="B275" s="1" t="s">
        <v>21981</v>
      </c>
      <c r="C275" s="1" t="s">
        <v>14</v>
      </c>
      <c r="D275" s="1"/>
      <c r="E275" s="1"/>
      <c r="F275" s="9"/>
    </row>
    <row r="276" spans="1:6" x14ac:dyDescent="0.25">
      <c r="A276" s="8" t="s">
        <v>21982</v>
      </c>
      <c r="B276" s="1" t="s">
        <v>15729</v>
      </c>
      <c r="C276" s="1" t="s">
        <v>27</v>
      </c>
      <c r="D276" s="1"/>
      <c r="E276" s="1"/>
      <c r="F276" s="9"/>
    </row>
    <row r="277" spans="1:6" x14ac:dyDescent="0.25">
      <c r="A277" s="8" t="s">
        <v>21983</v>
      </c>
      <c r="B277" s="1" t="s">
        <v>15732</v>
      </c>
      <c r="C277" s="1" t="s">
        <v>4</v>
      </c>
      <c r="D277" s="1"/>
      <c r="E277" s="1"/>
      <c r="F277" s="9"/>
    </row>
    <row r="278" spans="1:6" x14ac:dyDescent="0.25">
      <c r="A278" s="8" t="s">
        <v>21984</v>
      </c>
      <c r="B278" s="1" t="s">
        <v>5413</v>
      </c>
      <c r="C278" s="1" t="s">
        <v>7</v>
      </c>
      <c r="D278" s="1"/>
      <c r="E278" s="1"/>
      <c r="F278" s="9"/>
    </row>
    <row r="279" spans="1:6" x14ac:dyDescent="0.25">
      <c r="A279" s="8" t="s">
        <v>21985</v>
      </c>
      <c r="B279" s="1" t="s">
        <v>5617</v>
      </c>
      <c r="C279" s="1" t="s">
        <v>27</v>
      </c>
      <c r="D279" s="1"/>
      <c r="E279" s="1"/>
      <c r="F279" s="9"/>
    </row>
    <row r="280" spans="1:6" x14ac:dyDescent="0.25">
      <c r="A280" s="8" t="s">
        <v>21986</v>
      </c>
      <c r="B280" s="1" t="s">
        <v>5820</v>
      </c>
      <c r="C280" s="1" t="s">
        <v>7</v>
      </c>
      <c r="D280" s="1"/>
      <c r="E280" s="1"/>
      <c r="F280" s="9"/>
    </row>
    <row r="281" spans="1:6" x14ac:dyDescent="0.25">
      <c r="A281" s="8" t="s">
        <v>21987</v>
      </c>
      <c r="B281" s="1" t="s">
        <v>5822</v>
      </c>
      <c r="C281" s="1" t="s">
        <v>7</v>
      </c>
      <c r="D281" s="1"/>
      <c r="E281" s="1"/>
      <c r="F281" s="9"/>
    </row>
    <row r="282" spans="1:6" x14ac:dyDescent="0.25">
      <c r="A282" s="8" t="s">
        <v>21988</v>
      </c>
      <c r="B282" s="1" t="s">
        <v>5824</v>
      </c>
      <c r="C282" s="1" t="s">
        <v>7</v>
      </c>
      <c r="D282" s="1"/>
      <c r="E282" s="1"/>
      <c r="F282" s="9"/>
    </row>
    <row r="283" spans="1:6" x14ac:dyDescent="0.25">
      <c r="A283" s="8" t="s">
        <v>21989</v>
      </c>
      <c r="B283" s="1" t="s">
        <v>5449</v>
      </c>
      <c r="C283" s="1" t="s">
        <v>7</v>
      </c>
      <c r="D283" s="1"/>
      <c r="E283" s="1"/>
      <c r="F283" s="9"/>
    </row>
    <row r="284" spans="1:6" x14ac:dyDescent="0.25">
      <c r="A284" s="8" t="s">
        <v>21990</v>
      </c>
      <c r="B284" s="1" t="s">
        <v>5451</v>
      </c>
      <c r="C284" s="1" t="s">
        <v>7</v>
      </c>
      <c r="D284" s="1"/>
      <c r="E284" s="1"/>
      <c r="F284" s="9"/>
    </row>
    <row r="285" spans="1:6" x14ac:dyDescent="0.25">
      <c r="A285" s="8" t="s">
        <v>21991</v>
      </c>
      <c r="B285" s="1" t="s">
        <v>5453</v>
      </c>
      <c r="C285" s="1" t="s">
        <v>7</v>
      </c>
      <c r="D285" s="1"/>
      <c r="E285" s="1"/>
      <c r="F285" s="9"/>
    </row>
    <row r="286" spans="1:6" x14ac:dyDescent="0.25">
      <c r="A286" s="8" t="s">
        <v>21992</v>
      </c>
      <c r="B286" s="1" t="s">
        <v>5653</v>
      </c>
      <c r="C286" s="1" t="s">
        <v>7</v>
      </c>
      <c r="D286" s="1"/>
      <c r="E286" s="1"/>
      <c r="F286" s="9"/>
    </row>
    <row r="287" spans="1:6" x14ac:dyDescent="0.25">
      <c r="A287" s="8" t="s">
        <v>21993</v>
      </c>
      <c r="B287" s="1" t="s">
        <v>5856</v>
      </c>
      <c r="C287" s="1" t="s">
        <v>27</v>
      </c>
      <c r="D287" s="1"/>
      <c r="E287" s="1"/>
      <c r="F287" s="9"/>
    </row>
    <row r="288" spans="1:6" x14ac:dyDescent="0.25">
      <c r="A288" s="8" t="s">
        <v>21994</v>
      </c>
      <c r="B288" s="1" t="s">
        <v>21995</v>
      </c>
      <c r="C288" s="1" t="s">
        <v>7</v>
      </c>
      <c r="D288" s="1"/>
      <c r="E288" s="1"/>
      <c r="F288" s="9"/>
    </row>
    <row r="289" spans="1:6" x14ac:dyDescent="0.25">
      <c r="A289" s="8" t="s">
        <v>21996</v>
      </c>
      <c r="B289" s="1" t="s">
        <v>6060</v>
      </c>
      <c r="C289" s="1" t="s">
        <v>7</v>
      </c>
      <c r="D289" s="1"/>
      <c r="E289" s="1"/>
      <c r="F289" s="9"/>
    </row>
    <row r="290" spans="1:6" x14ac:dyDescent="0.25">
      <c r="A290" s="8" t="s">
        <v>21997</v>
      </c>
      <c r="B290" s="1" t="s">
        <v>21998</v>
      </c>
      <c r="C290" s="1" t="s">
        <v>14</v>
      </c>
      <c r="D290" s="1"/>
      <c r="E290" s="1"/>
      <c r="F290" s="9"/>
    </row>
    <row r="291" spans="1:6" ht="15.75" thickBot="1" x14ac:dyDescent="0.3">
      <c r="A291" s="10" t="s">
        <v>21999</v>
      </c>
      <c r="B291" s="11" t="s">
        <v>22000</v>
      </c>
      <c r="C291" s="11" t="s">
        <v>14</v>
      </c>
      <c r="D291" s="11"/>
      <c r="E291" s="11"/>
      <c r="F291" s="12"/>
    </row>
    <row r="292" spans="1:6" x14ac:dyDescent="0.25">
      <c r="A292" s="8" t="s">
        <v>22001</v>
      </c>
      <c r="B292" s="1" t="s">
        <v>5</v>
      </c>
      <c r="C292" s="1" t="s">
        <v>14</v>
      </c>
      <c r="D292" s="1"/>
      <c r="E292" s="1"/>
      <c r="F292" s="9"/>
    </row>
    <row r="293" spans="1:6" x14ac:dyDescent="0.25">
      <c r="A293" s="8" t="s">
        <v>22002</v>
      </c>
      <c r="B293" s="1" t="s">
        <v>714</v>
      </c>
      <c r="C293" s="1" t="s">
        <v>7</v>
      </c>
      <c r="D293" s="1"/>
      <c r="E293" s="1"/>
      <c r="F293" s="9"/>
    </row>
    <row r="294" spans="1:6" x14ac:dyDescent="0.25">
      <c r="A294" s="8" t="s">
        <v>22003</v>
      </c>
      <c r="B294" s="1" t="s">
        <v>19380</v>
      </c>
      <c r="C294" s="1" t="s">
        <v>7</v>
      </c>
      <c r="D294" s="1"/>
      <c r="E294" s="1"/>
      <c r="F294" s="9"/>
    </row>
    <row r="295" spans="1:6" x14ac:dyDescent="0.25">
      <c r="A295" s="8" t="s">
        <v>22004</v>
      </c>
      <c r="B295" s="1" t="s">
        <v>19406</v>
      </c>
      <c r="C295" s="1" t="s">
        <v>7</v>
      </c>
      <c r="D295" s="1"/>
      <c r="E295" s="1"/>
      <c r="F295" s="9"/>
    </row>
    <row r="296" spans="1:6" x14ac:dyDescent="0.25">
      <c r="A296" s="8" t="s">
        <v>22005</v>
      </c>
      <c r="B296" s="1" t="s">
        <v>13301</v>
      </c>
      <c r="C296" s="1" t="s">
        <v>7</v>
      </c>
      <c r="D296" s="1"/>
      <c r="E296" s="1"/>
      <c r="F296" s="9"/>
    </row>
    <row r="297" spans="1:6" x14ac:dyDescent="0.25">
      <c r="A297" s="8" t="s">
        <v>22006</v>
      </c>
      <c r="B297" s="1" t="s">
        <v>344</v>
      </c>
      <c r="C297" s="1" t="s">
        <v>7</v>
      </c>
      <c r="D297" s="1"/>
      <c r="E297" s="1"/>
      <c r="F297" s="9"/>
    </row>
    <row r="298" spans="1:6" x14ac:dyDescent="0.25">
      <c r="A298" s="8" t="s">
        <v>22007</v>
      </c>
      <c r="B298" s="1" t="s">
        <v>11234</v>
      </c>
      <c r="C298" s="1" t="s">
        <v>7</v>
      </c>
      <c r="D298" s="1"/>
      <c r="E298" s="1"/>
      <c r="F298" s="9"/>
    </row>
    <row r="299" spans="1:6" x14ac:dyDescent="0.25">
      <c r="A299" s="8" t="s">
        <v>22008</v>
      </c>
      <c r="B299" s="1" t="s">
        <v>20087</v>
      </c>
      <c r="C299" s="1" t="s">
        <v>27</v>
      </c>
      <c r="D299" s="1"/>
      <c r="E299" s="1"/>
      <c r="F299" s="9"/>
    </row>
    <row r="300" spans="1:6" x14ac:dyDescent="0.25">
      <c r="A300" s="8" t="s">
        <v>22009</v>
      </c>
      <c r="B300" s="1" t="s">
        <v>18901</v>
      </c>
      <c r="C300" s="1" t="s">
        <v>7</v>
      </c>
      <c r="D300" s="1"/>
      <c r="E300" s="1"/>
      <c r="F300" s="9"/>
    </row>
    <row r="301" spans="1:6" x14ac:dyDescent="0.25">
      <c r="A301" s="8" t="s">
        <v>22010</v>
      </c>
      <c r="B301" s="1" t="s">
        <v>654</v>
      </c>
      <c r="C301" s="1" t="s">
        <v>2618</v>
      </c>
      <c r="D301" s="1"/>
      <c r="E301" s="1"/>
      <c r="F301" s="9"/>
    </row>
    <row r="302" spans="1:6" x14ac:dyDescent="0.25">
      <c r="A302" s="8" t="s">
        <v>22011</v>
      </c>
      <c r="B302" s="1" t="s">
        <v>11236</v>
      </c>
      <c r="C302" s="1" t="s">
        <v>7</v>
      </c>
      <c r="D302" s="1"/>
      <c r="E302" s="1"/>
      <c r="F302" s="9"/>
    </row>
    <row r="303" spans="1:6" x14ac:dyDescent="0.25">
      <c r="A303" s="8" t="s">
        <v>22012</v>
      </c>
      <c r="B303" s="1" t="s">
        <v>11238</v>
      </c>
      <c r="C303" s="1" t="s">
        <v>7</v>
      </c>
      <c r="D303" s="1"/>
      <c r="E303" s="1"/>
      <c r="F303" s="9"/>
    </row>
    <row r="304" spans="1:6" x14ac:dyDescent="0.25">
      <c r="A304" s="8" t="s">
        <v>22013</v>
      </c>
      <c r="B304" s="1" t="s">
        <v>1953</v>
      </c>
      <c r="C304" s="1" t="s">
        <v>27</v>
      </c>
      <c r="D304" s="1"/>
      <c r="E304" s="1"/>
      <c r="F304" s="9"/>
    </row>
    <row r="305" spans="1:6" x14ac:dyDescent="0.25">
      <c r="A305" s="8" t="s">
        <v>22014</v>
      </c>
      <c r="B305" s="1" t="s">
        <v>1983</v>
      </c>
      <c r="C305" s="1" t="s">
        <v>27</v>
      </c>
      <c r="D305" s="1"/>
      <c r="E305" s="1"/>
      <c r="F305" s="9"/>
    </row>
    <row r="306" spans="1:6" x14ac:dyDescent="0.25">
      <c r="A306" s="8" t="s">
        <v>22015</v>
      </c>
      <c r="B306" s="1" t="s">
        <v>11487</v>
      </c>
      <c r="C306" s="1" t="s">
        <v>27</v>
      </c>
      <c r="D306" s="1"/>
      <c r="E306" s="1"/>
      <c r="F306" s="9"/>
    </row>
    <row r="307" spans="1:6" x14ac:dyDescent="0.25">
      <c r="A307" s="8" t="s">
        <v>22016</v>
      </c>
      <c r="B307" s="1" t="s">
        <v>2165</v>
      </c>
      <c r="C307" s="1" t="s">
        <v>2618</v>
      </c>
      <c r="D307" s="1"/>
      <c r="E307" s="1"/>
      <c r="F307" s="9"/>
    </row>
    <row r="308" spans="1:6" x14ac:dyDescent="0.25">
      <c r="A308" s="8" t="s">
        <v>22017</v>
      </c>
      <c r="B308" s="1" t="s">
        <v>11689</v>
      </c>
      <c r="C308" s="1" t="s">
        <v>27</v>
      </c>
      <c r="D308" s="1"/>
      <c r="E308" s="1"/>
      <c r="F308" s="9"/>
    </row>
    <row r="309" spans="1:6" x14ac:dyDescent="0.25">
      <c r="A309" s="8" t="s">
        <v>22018</v>
      </c>
      <c r="B309" s="1" t="s">
        <v>2305</v>
      </c>
      <c r="C309" s="1" t="s">
        <v>7</v>
      </c>
      <c r="D309" s="1"/>
      <c r="E309" s="1"/>
      <c r="F309" s="9"/>
    </row>
    <row r="310" spans="1:6" x14ac:dyDescent="0.25">
      <c r="A310" s="8" t="s">
        <v>22019</v>
      </c>
      <c r="B310" s="1" t="s">
        <v>22020</v>
      </c>
      <c r="C310" s="1" t="s">
        <v>27</v>
      </c>
      <c r="D310" s="1"/>
      <c r="E310" s="1"/>
      <c r="F310" s="9"/>
    </row>
    <row r="311" spans="1:6" x14ac:dyDescent="0.25">
      <c r="A311" s="8" t="s">
        <v>22021</v>
      </c>
      <c r="B311" s="1" t="s">
        <v>22022</v>
      </c>
      <c r="C311" s="1" t="s">
        <v>7</v>
      </c>
      <c r="D311" s="1"/>
      <c r="E311" s="1"/>
      <c r="F311" s="9"/>
    </row>
    <row r="312" spans="1:6" x14ac:dyDescent="0.25">
      <c r="A312" s="8" t="s">
        <v>22023</v>
      </c>
      <c r="B312" s="1" t="s">
        <v>13326</v>
      </c>
      <c r="C312" s="1" t="s">
        <v>7</v>
      </c>
      <c r="D312" s="1"/>
      <c r="E312" s="1"/>
      <c r="F312" s="9"/>
    </row>
    <row r="313" spans="1:6" x14ac:dyDescent="0.25">
      <c r="A313" s="8" t="s">
        <v>22024</v>
      </c>
      <c r="B313" s="1" t="s">
        <v>5190</v>
      </c>
      <c r="C313" s="1" t="s">
        <v>14</v>
      </c>
      <c r="D313" s="1"/>
      <c r="E313" s="1"/>
      <c r="F313" s="9"/>
    </row>
    <row r="314" spans="1:6" x14ac:dyDescent="0.25">
      <c r="A314" s="8" t="s">
        <v>22025</v>
      </c>
      <c r="B314" s="1" t="s">
        <v>22026</v>
      </c>
      <c r="C314" s="1" t="s">
        <v>4</v>
      </c>
      <c r="D314" s="1"/>
      <c r="E314" s="1"/>
      <c r="F314" s="9"/>
    </row>
    <row r="315" spans="1:6" x14ac:dyDescent="0.25">
      <c r="A315" s="8" t="s">
        <v>22027</v>
      </c>
      <c r="B315" s="1" t="s">
        <v>11277</v>
      </c>
      <c r="C315" s="1" t="s">
        <v>27</v>
      </c>
      <c r="D315" s="1"/>
      <c r="E315" s="1"/>
      <c r="F315" s="9"/>
    </row>
    <row r="316" spans="1:6" x14ac:dyDescent="0.25">
      <c r="A316" s="8" t="s">
        <v>22028</v>
      </c>
      <c r="B316" s="1" t="s">
        <v>11328</v>
      </c>
      <c r="C316" s="1" t="s">
        <v>14</v>
      </c>
      <c r="D316" s="1"/>
      <c r="E316" s="1"/>
      <c r="F316" s="9"/>
    </row>
    <row r="317" spans="1:6" x14ac:dyDescent="0.25">
      <c r="A317" s="8" t="s">
        <v>22029</v>
      </c>
      <c r="B317" s="1" t="s">
        <v>12918</v>
      </c>
      <c r="C317" s="1" t="s">
        <v>4</v>
      </c>
      <c r="D317" s="1"/>
      <c r="E317" s="1"/>
      <c r="F317" s="9"/>
    </row>
    <row r="318" spans="1:6" x14ac:dyDescent="0.25">
      <c r="A318" s="8" t="s">
        <v>22030</v>
      </c>
      <c r="B318" s="1" t="s">
        <v>13594</v>
      </c>
      <c r="C318" s="1" t="s">
        <v>4</v>
      </c>
      <c r="D318" s="1"/>
      <c r="E318" s="1"/>
      <c r="F318" s="9"/>
    </row>
    <row r="319" spans="1:6" x14ac:dyDescent="0.25">
      <c r="A319" s="8" t="s">
        <v>22031</v>
      </c>
      <c r="B319" s="1" t="s">
        <v>100</v>
      </c>
      <c r="C319" s="1" t="s">
        <v>7</v>
      </c>
      <c r="D319" s="1"/>
      <c r="E319" s="1"/>
      <c r="F319" s="9"/>
    </row>
    <row r="320" spans="1:6" x14ac:dyDescent="0.25">
      <c r="A320" s="8" t="s">
        <v>22032</v>
      </c>
      <c r="B320" s="1" t="s">
        <v>757</v>
      </c>
      <c r="C320" s="1" t="s">
        <v>2618</v>
      </c>
      <c r="D320" s="1"/>
      <c r="E320" s="1"/>
      <c r="F320" s="9"/>
    </row>
    <row r="321" spans="1:6" x14ac:dyDescent="0.25">
      <c r="A321" s="8" t="s">
        <v>22033</v>
      </c>
      <c r="B321" s="1" t="s">
        <v>13305</v>
      </c>
      <c r="C321" s="1" t="s">
        <v>7</v>
      </c>
      <c r="D321" s="1"/>
      <c r="E321" s="1"/>
      <c r="F321" s="9"/>
    </row>
    <row r="322" spans="1:6" x14ac:dyDescent="0.25">
      <c r="A322" s="8" t="s">
        <v>22034</v>
      </c>
      <c r="B322" s="1" t="s">
        <v>11844</v>
      </c>
      <c r="C322" s="1" t="s">
        <v>7</v>
      </c>
      <c r="D322" s="1"/>
      <c r="E322" s="1"/>
      <c r="F322" s="9"/>
    </row>
    <row r="323" spans="1:6" x14ac:dyDescent="0.25">
      <c r="A323" s="8" t="s">
        <v>22035</v>
      </c>
      <c r="B323" s="1" t="s">
        <v>11279</v>
      </c>
      <c r="C323" s="1" t="s">
        <v>7</v>
      </c>
      <c r="D323" s="1"/>
      <c r="E323" s="1"/>
      <c r="F323" s="9"/>
    </row>
    <row r="324" spans="1:6" x14ac:dyDescent="0.25">
      <c r="A324" s="8" t="s">
        <v>22036</v>
      </c>
      <c r="B324" s="1" t="s">
        <v>2059</v>
      </c>
      <c r="C324" s="1" t="s">
        <v>27</v>
      </c>
      <c r="D324" s="1"/>
      <c r="E324" s="1"/>
      <c r="F324" s="9"/>
    </row>
    <row r="325" spans="1:6" x14ac:dyDescent="0.25">
      <c r="A325" s="8" t="s">
        <v>22037</v>
      </c>
      <c r="B325" s="1" t="s">
        <v>21731</v>
      </c>
      <c r="C325" s="1" t="s">
        <v>7</v>
      </c>
      <c r="D325" s="1"/>
      <c r="E325" s="1"/>
      <c r="F325" s="9"/>
    </row>
    <row r="326" spans="1:6" x14ac:dyDescent="0.25">
      <c r="A326" s="8" t="s">
        <v>22038</v>
      </c>
      <c r="B326" s="1" t="s">
        <v>14661</v>
      </c>
      <c r="C326" s="1" t="s">
        <v>14</v>
      </c>
      <c r="D326" s="1"/>
      <c r="E326" s="1"/>
      <c r="F326" s="9"/>
    </row>
    <row r="327" spans="1:6" x14ac:dyDescent="0.25">
      <c r="A327" s="8" t="s">
        <v>22039</v>
      </c>
      <c r="B327" s="1" t="s">
        <v>13554</v>
      </c>
      <c r="C327" s="1" t="s">
        <v>2618</v>
      </c>
      <c r="D327" s="1"/>
      <c r="E327" s="1"/>
      <c r="F327" s="9"/>
    </row>
    <row r="328" spans="1:6" x14ac:dyDescent="0.25">
      <c r="A328" s="8" t="s">
        <v>22040</v>
      </c>
      <c r="B328" s="1" t="s">
        <v>2057</v>
      </c>
      <c r="C328" s="1" t="s">
        <v>7</v>
      </c>
      <c r="D328" s="1"/>
      <c r="E328" s="1"/>
      <c r="F328" s="9"/>
    </row>
    <row r="329" spans="1:6" x14ac:dyDescent="0.25">
      <c r="A329" s="8" t="s">
        <v>22041</v>
      </c>
      <c r="B329" s="1" t="s">
        <v>18528</v>
      </c>
      <c r="C329" s="1" t="s">
        <v>14</v>
      </c>
      <c r="D329" s="1"/>
      <c r="E329" s="1"/>
      <c r="F329" s="9"/>
    </row>
    <row r="330" spans="1:6" x14ac:dyDescent="0.25">
      <c r="A330" s="8" t="s">
        <v>22042</v>
      </c>
      <c r="B330" s="1" t="s">
        <v>12930</v>
      </c>
      <c r="C330" s="1" t="s">
        <v>2618</v>
      </c>
      <c r="D330" s="1"/>
      <c r="E330" s="1"/>
      <c r="F330" s="9"/>
    </row>
    <row r="331" spans="1:6" ht="15.75" thickBot="1" x14ac:dyDescent="0.3">
      <c r="A331" s="10" t="s">
        <v>22043</v>
      </c>
      <c r="B331" s="11" t="s">
        <v>13317</v>
      </c>
      <c r="C331" s="11" t="s">
        <v>7</v>
      </c>
      <c r="D331" s="11"/>
      <c r="E331" s="11"/>
      <c r="F331" s="12"/>
    </row>
    <row r="332" spans="1:6" x14ac:dyDescent="0.25">
      <c r="A332" s="8" t="s">
        <v>22044</v>
      </c>
      <c r="B332" s="1" t="s">
        <v>15682</v>
      </c>
      <c r="C332" s="1" t="s">
        <v>7</v>
      </c>
      <c r="D332" s="1"/>
      <c r="E332" s="1"/>
      <c r="F332" s="9"/>
    </row>
    <row r="333" spans="1:6" x14ac:dyDescent="0.25">
      <c r="A333" s="8" t="s">
        <v>22045</v>
      </c>
      <c r="B333" s="1" t="s">
        <v>6328</v>
      </c>
      <c r="C333" s="1" t="s">
        <v>7</v>
      </c>
      <c r="D333" s="1"/>
      <c r="E333" s="1"/>
      <c r="F333" s="9"/>
    </row>
    <row r="334" spans="1:6" x14ac:dyDescent="0.25">
      <c r="A334" s="8" t="s">
        <v>22046</v>
      </c>
      <c r="B334" s="1" t="s">
        <v>5938</v>
      </c>
      <c r="C334" s="1" t="s">
        <v>7</v>
      </c>
      <c r="D334" s="1"/>
      <c r="E334" s="1"/>
      <c r="F334" s="9"/>
    </row>
    <row r="335" spans="1:6" x14ac:dyDescent="0.25">
      <c r="A335" s="8" t="s">
        <v>22047</v>
      </c>
      <c r="B335" s="1" t="s">
        <v>6146</v>
      </c>
      <c r="C335" s="1" t="s">
        <v>7</v>
      </c>
      <c r="D335" s="1"/>
      <c r="E335" s="1"/>
      <c r="F335" s="9"/>
    </row>
    <row r="336" spans="1:6" x14ac:dyDescent="0.25">
      <c r="A336" s="8" t="s">
        <v>22048</v>
      </c>
      <c r="B336" s="1" t="s">
        <v>6353</v>
      </c>
      <c r="C336" s="1" t="s">
        <v>7</v>
      </c>
      <c r="D336" s="1"/>
      <c r="E336" s="1"/>
      <c r="F336" s="9"/>
    </row>
    <row r="337" spans="1:6" x14ac:dyDescent="0.25">
      <c r="A337" s="8" t="s">
        <v>22049</v>
      </c>
      <c r="B337" s="1" t="s">
        <v>6355</v>
      </c>
      <c r="C337" s="1" t="s">
        <v>7</v>
      </c>
      <c r="D337" s="1"/>
      <c r="E337" s="1"/>
      <c r="F337" s="9"/>
    </row>
    <row r="338" spans="1:6" x14ac:dyDescent="0.25">
      <c r="A338" s="8" t="s">
        <v>22050</v>
      </c>
      <c r="B338" s="1" t="s">
        <v>6548</v>
      </c>
      <c r="C338" s="1" t="s">
        <v>27</v>
      </c>
      <c r="D338" s="1"/>
      <c r="E338" s="1"/>
      <c r="F338" s="9"/>
    </row>
    <row r="339" spans="1:6" x14ac:dyDescent="0.25">
      <c r="A339" s="8" t="s">
        <v>22051</v>
      </c>
      <c r="B339" s="1" t="s">
        <v>6550</v>
      </c>
      <c r="C339" s="1" t="s">
        <v>7</v>
      </c>
      <c r="D339" s="1"/>
      <c r="E339" s="1"/>
      <c r="F339" s="9"/>
    </row>
    <row r="340" spans="1:6" x14ac:dyDescent="0.25">
      <c r="A340" s="8" t="s">
        <v>22052</v>
      </c>
      <c r="B340" s="1" t="s">
        <v>6552</v>
      </c>
      <c r="C340" s="1" t="s">
        <v>7</v>
      </c>
      <c r="D340" s="1"/>
      <c r="E340" s="1"/>
      <c r="F340" s="9"/>
    </row>
    <row r="341" spans="1:6" x14ac:dyDescent="0.25">
      <c r="A341" s="8" t="s">
        <v>22053</v>
      </c>
      <c r="B341" s="1" t="s">
        <v>6554</v>
      </c>
      <c r="C341" s="1" t="s">
        <v>7</v>
      </c>
      <c r="D341" s="1"/>
      <c r="E341" s="1"/>
      <c r="F341" s="9"/>
    </row>
    <row r="342" spans="1:6" x14ac:dyDescent="0.25">
      <c r="A342" s="8" t="s">
        <v>22054</v>
      </c>
      <c r="B342" s="1" t="s">
        <v>6556</v>
      </c>
      <c r="C342" s="1" t="s">
        <v>7</v>
      </c>
      <c r="D342" s="1"/>
      <c r="E342" s="1"/>
      <c r="F342" s="9"/>
    </row>
    <row r="343" spans="1:6" x14ac:dyDescent="0.25">
      <c r="A343" s="8" t="s">
        <v>22055</v>
      </c>
      <c r="B343" s="1" t="s">
        <v>22056</v>
      </c>
      <c r="C343" s="1" t="s">
        <v>14</v>
      </c>
      <c r="D343" s="1"/>
      <c r="E343" s="1"/>
      <c r="F343" s="9"/>
    </row>
    <row r="344" spans="1:6" x14ac:dyDescent="0.25">
      <c r="A344" s="8" t="s">
        <v>22057</v>
      </c>
      <c r="B344" s="1" t="s">
        <v>22058</v>
      </c>
      <c r="C344" s="1" t="s">
        <v>4</v>
      </c>
      <c r="D344" s="1"/>
      <c r="E344" s="1"/>
      <c r="F344" s="9"/>
    </row>
    <row r="345" spans="1:6" x14ac:dyDescent="0.25">
      <c r="A345" s="8" t="s">
        <v>22059</v>
      </c>
      <c r="B345" s="1" t="s">
        <v>15706</v>
      </c>
      <c r="C345" s="1" t="s">
        <v>4</v>
      </c>
      <c r="D345" s="1"/>
      <c r="E345" s="1"/>
      <c r="F345" s="9"/>
    </row>
    <row r="346" spans="1:6" x14ac:dyDescent="0.25">
      <c r="A346" s="8" t="s">
        <v>22060</v>
      </c>
      <c r="B346" s="1" t="s">
        <v>22061</v>
      </c>
      <c r="C346" s="1" t="s">
        <v>14</v>
      </c>
      <c r="D346" s="1"/>
      <c r="E346" s="1"/>
      <c r="F346" s="9"/>
    </row>
    <row r="347" spans="1:6" x14ac:dyDescent="0.25">
      <c r="A347" s="8" t="s">
        <v>22062</v>
      </c>
      <c r="B347" s="1" t="s">
        <v>6620</v>
      </c>
      <c r="C347" s="1" t="s">
        <v>14</v>
      </c>
      <c r="D347" s="1"/>
      <c r="E347" s="1"/>
      <c r="F347" s="9"/>
    </row>
    <row r="348" spans="1:6" x14ac:dyDescent="0.25">
      <c r="A348" s="8" t="s">
        <v>22063</v>
      </c>
      <c r="B348" s="1" t="s">
        <v>6014</v>
      </c>
      <c r="C348" s="1" t="s">
        <v>27</v>
      </c>
      <c r="D348" s="1"/>
      <c r="E348" s="1"/>
      <c r="F348" s="9"/>
    </row>
    <row r="349" spans="1:6" x14ac:dyDescent="0.25">
      <c r="A349" s="8" t="s">
        <v>22064</v>
      </c>
      <c r="B349" s="1" t="s">
        <v>6220</v>
      </c>
      <c r="C349" s="1" t="s">
        <v>27</v>
      </c>
      <c r="D349" s="1"/>
      <c r="E349" s="1"/>
      <c r="F349" s="9"/>
    </row>
    <row r="350" spans="1:6" x14ac:dyDescent="0.25">
      <c r="A350" s="8" t="s">
        <v>22065</v>
      </c>
      <c r="B350" s="1" t="s">
        <v>6228</v>
      </c>
      <c r="C350" s="1" t="s">
        <v>7</v>
      </c>
      <c r="D350" s="1"/>
      <c r="E350" s="1"/>
      <c r="F350" s="9"/>
    </row>
    <row r="351" spans="1:6" x14ac:dyDescent="0.25">
      <c r="A351" s="8" t="s">
        <v>22066</v>
      </c>
      <c r="B351" s="1" t="s">
        <v>6230</v>
      </c>
      <c r="C351" s="1" t="s">
        <v>7</v>
      </c>
      <c r="D351" s="1"/>
      <c r="E351" s="1"/>
      <c r="F351" s="9"/>
    </row>
    <row r="352" spans="1:6" x14ac:dyDescent="0.25">
      <c r="A352" s="8" t="s">
        <v>22067</v>
      </c>
      <c r="B352" s="1" t="s">
        <v>6634</v>
      </c>
      <c r="C352" s="1" t="s">
        <v>7</v>
      </c>
      <c r="D352" s="1"/>
      <c r="E352" s="1"/>
      <c r="F352" s="9"/>
    </row>
    <row r="353" spans="1:6" x14ac:dyDescent="0.25">
      <c r="A353" s="8" t="s">
        <v>22068</v>
      </c>
      <c r="B353" s="1" t="s">
        <v>6636</v>
      </c>
      <c r="C353" s="1" t="s">
        <v>7</v>
      </c>
      <c r="D353" s="1"/>
      <c r="E353" s="1"/>
      <c r="F353" s="9"/>
    </row>
    <row r="354" spans="1:6" x14ac:dyDescent="0.25">
      <c r="A354" s="8" t="s">
        <v>22069</v>
      </c>
      <c r="B354" s="1" t="s">
        <v>15748</v>
      </c>
      <c r="C354" s="1" t="s">
        <v>27</v>
      </c>
      <c r="D354" s="1"/>
      <c r="E354" s="1"/>
      <c r="F354" s="9"/>
    </row>
    <row r="355" spans="1:6" x14ac:dyDescent="0.25">
      <c r="A355" s="8" t="s">
        <v>22070</v>
      </c>
      <c r="B355" s="1" t="s">
        <v>22071</v>
      </c>
      <c r="C355" s="1" t="s">
        <v>27</v>
      </c>
      <c r="D355" s="1"/>
      <c r="E355" s="1"/>
      <c r="F355" s="9"/>
    </row>
    <row r="356" spans="1:6" x14ac:dyDescent="0.25">
      <c r="A356" s="8" t="s">
        <v>22072</v>
      </c>
      <c r="B356" s="1" t="s">
        <v>13206</v>
      </c>
      <c r="C356" s="1" t="s">
        <v>27</v>
      </c>
      <c r="D356" s="1"/>
      <c r="E356" s="1"/>
      <c r="F356" s="9"/>
    </row>
    <row r="357" spans="1:6" x14ac:dyDescent="0.25">
      <c r="A357" s="8" t="s">
        <v>22073</v>
      </c>
      <c r="B357" s="1" t="s">
        <v>6062</v>
      </c>
      <c r="C357" s="1" t="s">
        <v>7</v>
      </c>
      <c r="D357" s="1"/>
      <c r="E357" s="1"/>
      <c r="F357" s="9"/>
    </row>
    <row r="358" spans="1:6" x14ac:dyDescent="0.25">
      <c r="A358" s="8" t="s">
        <v>22074</v>
      </c>
      <c r="B358" s="1" t="s">
        <v>6469</v>
      </c>
      <c r="C358" s="1" t="s">
        <v>7</v>
      </c>
      <c r="D358" s="1"/>
      <c r="E358" s="1"/>
      <c r="F358" s="9"/>
    </row>
    <row r="359" spans="1:6" x14ac:dyDescent="0.25">
      <c r="A359" s="8" t="s">
        <v>22075</v>
      </c>
      <c r="B359" s="1" t="s">
        <v>6670</v>
      </c>
      <c r="C359" s="1" t="s">
        <v>7</v>
      </c>
      <c r="D359" s="1"/>
      <c r="E359" s="1"/>
      <c r="F359" s="9"/>
    </row>
    <row r="360" spans="1:6" x14ac:dyDescent="0.25">
      <c r="A360" s="8" t="s">
        <v>22076</v>
      </c>
      <c r="B360" s="1" t="s">
        <v>22077</v>
      </c>
      <c r="C360" s="1" t="s">
        <v>27</v>
      </c>
      <c r="D360" s="1"/>
      <c r="E360" s="1"/>
      <c r="F360" s="9"/>
    </row>
    <row r="361" spans="1:6" ht="15.75" thickBot="1" x14ac:dyDescent="0.3">
      <c r="A361" s="10" t="s">
        <v>22078</v>
      </c>
      <c r="B361" s="11" t="s">
        <v>22079</v>
      </c>
      <c r="C361" s="11" t="s">
        <v>14</v>
      </c>
      <c r="D361" s="11"/>
      <c r="E361" s="11"/>
      <c r="F361" s="12"/>
    </row>
    <row r="362" spans="1:6" x14ac:dyDescent="0.25">
      <c r="A362" s="8" t="s">
        <v>22080</v>
      </c>
      <c r="B362" s="1" t="s">
        <v>5339</v>
      </c>
      <c r="C362" s="1" t="s">
        <v>27</v>
      </c>
      <c r="D362" s="1"/>
      <c r="E362" s="1"/>
      <c r="F362" s="9"/>
    </row>
    <row r="363" spans="1:6" x14ac:dyDescent="0.25">
      <c r="A363" s="8" t="s">
        <v>22081</v>
      </c>
      <c r="B363" s="1" t="s">
        <v>5341</v>
      </c>
      <c r="C363" s="1" t="s">
        <v>27</v>
      </c>
      <c r="D363" s="1"/>
      <c r="E363" s="1"/>
      <c r="F363" s="9"/>
    </row>
    <row r="364" spans="1:6" x14ac:dyDescent="0.25">
      <c r="A364" s="8" t="s">
        <v>22082</v>
      </c>
      <c r="B364" s="1" t="s">
        <v>5547</v>
      </c>
      <c r="C364" s="1" t="s">
        <v>7</v>
      </c>
      <c r="D364" s="1"/>
      <c r="E364" s="1"/>
      <c r="F364" s="9"/>
    </row>
    <row r="365" spans="1:6" x14ac:dyDescent="0.25">
      <c r="A365" s="8" t="s">
        <v>22083</v>
      </c>
      <c r="B365" s="1" t="s">
        <v>5549</v>
      </c>
      <c r="C365" s="1" t="s">
        <v>27</v>
      </c>
      <c r="D365" s="1"/>
      <c r="E365" s="1"/>
      <c r="F365" s="9"/>
    </row>
    <row r="366" spans="1:6" x14ac:dyDescent="0.25">
      <c r="A366" s="8" t="s">
        <v>22084</v>
      </c>
      <c r="B366" s="1" t="s">
        <v>5553</v>
      </c>
      <c r="C366" s="1" t="s">
        <v>27</v>
      </c>
      <c r="D366" s="1"/>
      <c r="E366" s="1"/>
      <c r="F366" s="9"/>
    </row>
    <row r="367" spans="1:6" x14ac:dyDescent="0.25">
      <c r="A367" s="8" t="s">
        <v>22085</v>
      </c>
      <c r="B367" s="1" t="s">
        <v>5738</v>
      </c>
      <c r="C367" s="1" t="s">
        <v>7</v>
      </c>
      <c r="D367" s="1"/>
      <c r="E367" s="1"/>
      <c r="F367" s="9"/>
    </row>
    <row r="368" spans="1:6" x14ac:dyDescent="0.25">
      <c r="A368" s="8" t="s">
        <v>22086</v>
      </c>
      <c r="B368" s="1" t="s">
        <v>22087</v>
      </c>
      <c r="C368" s="1" t="s">
        <v>7</v>
      </c>
      <c r="D368" s="1"/>
      <c r="E368" s="1"/>
      <c r="F368" s="9"/>
    </row>
    <row r="369" spans="1:6" x14ac:dyDescent="0.25">
      <c r="A369" s="8" t="s">
        <v>22088</v>
      </c>
      <c r="B369" s="1" t="s">
        <v>6345</v>
      </c>
      <c r="C369" s="1" t="s">
        <v>7</v>
      </c>
      <c r="D369" s="1"/>
      <c r="E369" s="1"/>
      <c r="F369" s="9"/>
    </row>
    <row r="370" spans="1:6" x14ac:dyDescent="0.25">
      <c r="A370" s="8" t="s">
        <v>22089</v>
      </c>
      <c r="B370" s="1" t="s">
        <v>6347</v>
      </c>
      <c r="C370" s="1" t="s">
        <v>7</v>
      </c>
      <c r="D370" s="1"/>
      <c r="E370" s="1"/>
      <c r="F370" s="9"/>
    </row>
    <row r="371" spans="1:6" x14ac:dyDescent="0.25">
      <c r="A371" s="8" t="s">
        <v>22090</v>
      </c>
      <c r="B371" s="1" t="s">
        <v>15834</v>
      </c>
      <c r="C371" s="1" t="s">
        <v>27</v>
      </c>
      <c r="D371" s="1"/>
      <c r="E371" s="1"/>
      <c r="F371" s="9"/>
    </row>
    <row r="372" spans="1:6" x14ac:dyDescent="0.25">
      <c r="A372" s="8" t="s">
        <v>22091</v>
      </c>
      <c r="B372" s="1" t="s">
        <v>22092</v>
      </c>
      <c r="C372" s="1" t="s">
        <v>4</v>
      </c>
      <c r="D372" s="1"/>
      <c r="E372" s="1"/>
      <c r="F372" s="9"/>
    </row>
    <row r="373" spans="1:6" x14ac:dyDescent="0.25">
      <c r="A373" s="8" t="s">
        <v>22093</v>
      </c>
      <c r="B373" s="1" t="s">
        <v>14822</v>
      </c>
      <c r="C373" s="1" t="s">
        <v>4</v>
      </c>
      <c r="D373" s="1"/>
      <c r="E373" s="1"/>
      <c r="F373" s="9"/>
    </row>
    <row r="374" spans="1:6" x14ac:dyDescent="0.25">
      <c r="A374" s="8" t="s">
        <v>22094</v>
      </c>
      <c r="B374" s="1" t="s">
        <v>5405</v>
      </c>
      <c r="C374" s="1" t="s">
        <v>14</v>
      </c>
      <c r="D374" s="1"/>
      <c r="E374" s="1"/>
      <c r="F374" s="9"/>
    </row>
    <row r="375" spans="1:6" x14ac:dyDescent="0.25">
      <c r="A375" s="8" t="s">
        <v>22095</v>
      </c>
      <c r="B375" s="1" t="s">
        <v>5609</v>
      </c>
      <c r="C375" s="1" t="s">
        <v>27</v>
      </c>
      <c r="D375" s="1"/>
      <c r="E375" s="1"/>
      <c r="F375" s="9"/>
    </row>
    <row r="376" spans="1:6" x14ac:dyDescent="0.25">
      <c r="A376" s="8" t="s">
        <v>22096</v>
      </c>
      <c r="B376" s="1" t="s">
        <v>6016</v>
      </c>
      <c r="C376" s="1" t="s">
        <v>27</v>
      </c>
      <c r="D376" s="1"/>
      <c r="E376" s="1"/>
      <c r="F376" s="9"/>
    </row>
    <row r="377" spans="1:6" x14ac:dyDescent="0.25">
      <c r="A377" s="8" t="s">
        <v>22097</v>
      </c>
      <c r="B377" s="1" t="s">
        <v>6423</v>
      </c>
      <c r="C377" s="1" t="s">
        <v>14</v>
      </c>
      <c r="D377" s="1"/>
      <c r="E377" s="1"/>
      <c r="F377" s="9"/>
    </row>
    <row r="378" spans="1:6" x14ac:dyDescent="0.25">
      <c r="A378" s="8" t="s">
        <v>22098</v>
      </c>
      <c r="B378" s="1" t="s">
        <v>5419</v>
      </c>
      <c r="C378" s="1" t="s">
        <v>7</v>
      </c>
      <c r="D378" s="1"/>
      <c r="E378" s="1"/>
      <c r="F378" s="9"/>
    </row>
    <row r="379" spans="1:6" x14ac:dyDescent="0.25">
      <c r="A379" s="8" t="s">
        <v>22099</v>
      </c>
      <c r="B379" s="1" t="s">
        <v>5627</v>
      </c>
      <c r="C379" s="1" t="s">
        <v>7</v>
      </c>
      <c r="D379" s="1"/>
      <c r="E379" s="1"/>
      <c r="F379" s="9"/>
    </row>
    <row r="380" spans="1:6" x14ac:dyDescent="0.25">
      <c r="A380" s="8" t="s">
        <v>22100</v>
      </c>
      <c r="B380" s="1" t="s">
        <v>6433</v>
      </c>
      <c r="C380" s="1" t="s">
        <v>7</v>
      </c>
      <c r="D380" s="1"/>
      <c r="E380" s="1"/>
      <c r="F380" s="9"/>
    </row>
    <row r="381" spans="1:6" x14ac:dyDescent="0.25">
      <c r="A381" s="8" t="s">
        <v>22101</v>
      </c>
      <c r="B381" s="1" t="s">
        <v>6435</v>
      </c>
      <c r="C381" s="1" t="s">
        <v>7</v>
      </c>
      <c r="D381" s="1"/>
      <c r="E381" s="1"/>
      <c r="F381" s="9"/>
    </row>
    <row r="382" spans="1:6" x14ac:dyDescent="0.25">
      <c r="A382" s="8" t="s">
        <v>22102</v>
      </c>
      <c r="B382" s="1" t="s">
        <v>5461</v>
      </c>
      <c r="C382" s="1" t="s">
        <v>7</v>
      </c>
      <c r="D382" s="1"/>
      <c r="E382" s="1"/>
      <c r="F382" s="9"/>
    </row>
    <row r="383" spans="1:6" x14ac:dyDescent="0.25">
      <c r="A383" s="8" t="s">
        <v>22103</v>
      </c>
      <c r="B383" s="1" t="s">
        <v>5663</v>
      </c>
      <c r="C383" s="1" t="s">
        <v>7</v>
      </c>
      <c r="D383" s="1"/>
      <c r="E383" s="1"/>
      <c r="F383" s="9"/>
    </row>
    <row r="384" spans="1:6" x14ac:dyDescent="0.25">
      <c r="A384" s="8" t="s">
        <v>22104</v>
      </c>
      <c r="B384" s="1" t="s">
        <v>5665</v>
      </c>
      <c r="C384" s="1" t="s">
        <v>7</v>
      </c>
      <c r="D384" s="1"/>
      <c r="E384" s="1"/>
      <c r="F384" s="9"/>
    </row>
    <row r="385" spans="1:6" x14ac:dyDescent="0.25">
      <c r="A385" s="8" t="s">
        <v>22105</v>
      </c>
      <c r="B385" s="1" t="s">
        <v>5667</v>
      </c>
      <c r="C385" s="1" t="s">
        <v>7</v>
      </c>
      <c r="D385" s="1"/>
      <c r="E385" s="1"/>
      <c r="F385" s="9"/>
    </row>
    <row r="386" spans="1:6" x14ac:dyDescent="0.25">
      <c r="A386" s="8" t="s">
        <v>22106</v>
      </c>
      <c r="B386" s="1" t="s">
        <v>6471</v>
      </c>
      <c r="C386" s="1" t="s">
        <v>7</v>
      </c>
      <c r="D386" s="1"/>
      <c r="E386" s="1"/>
      <c r="F386" s="9"/>
    </row>
    <row r="387" spans="1:6" x14ac:dyDescent="0.25">
      <c r="A387" s="8" t="s">
        <v>22107</v>
      </c>
      <c r="B387" s="1" t="s">
        <v>6473</v>
      </c>
      <c r="C387" s="1" t="s">
        <v>7</v>
      </c>
      <c r="D387" s="1"/>
      <c r="E387" s="1"/>
      <c r="F387" s="9"/>
    </row>
    <row r="388" spans="1:6" x14ac:dyDescent="0.25">
      <c r="A388" s="8" t="s">
        <v>22108</v>
      </c>
      <c r="B388" s="1" t="s">
        <v>6475</v>
      </c>
      <c r="C388" s="1" t="s">
        <v>7</v>
      </c>
      <c r="D388" s="1"/>
      <c r="E388" s="1"/>
      <c r="F388" s="9"/>
    </row>
    <row r="389" spans="1:6" x14ac:dyDescent="0.25">
      <c r="A389" s="8" t="s">
        <v>22109</v>
      </c>
      <c r="B389" s="1" t="s">
        <v>6477</v>
      </c>
      <c r="C389" s="1" t="s">
        <v>7</v>
      </c>
      <c r="D389" s="1"/>
      <c r="E389" s="1"/>
      <c r="F389" s="9"/>
    </row>
    <row r="390" spans="1:6" x14ac:dyDescent="0.25">
      <c r="A390" s="8" t="s">
        <v>22110</v>
      </c>
      <c r="B390" s="1" t="s">
        <v>22111</v>
      </c>
      <c r="C390" s="1" t="s">
        <v>14</v>
      </c>
      <c r="D390" s="1"/>
      <c r="E390" s="1"/>
      <c r="F390" s="9"/>
    </row>
    <row r="391" spans="1:6" ht="15.75" thickBot="1" x14ac:dyDescent="0.3">
      <c r="A391" s="10" t="s">
        <v>22112</v>
      </c>
      <c r="B391" s="11" t="s">
        <v>15851</v>
      </c>
      <c r="C391" s="11" t="s">
        <v>14</v>
      </c>
      <c r="D391" s="11"/>
      <c r="E391" s="11"/>
      <c r="F391" s="12"/>
    </row>
  </sheetData>
  <autoFilter ref="A1:F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0.1406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691</v>
      </c>
    </row>
    <row r="2" spans="1:8" x14ac:dyDescent="0.25">
      <c r="A2" s="5" t="s">
        <v>20878</v>
      </c>
      <c r="B2" s="6" t="s">
        <v>11646</v>
      </c>
      <c r="C2" s="6" t="s">
        <v>4</v>
      </c>
      <c r="D2" s="6"/>
      <c r="E2" s="6"/>
      <c r="F2" s="61"/>
    </row>
    <row r="3" spans="1:8" x14ac:dyDescent="0.25">
      <c r="A3" s="8" t="s">
        <v>20879</v>
      </c>
      <c r="B3" s="1" t="s">
        <v>11644</v>
      </c>
      <c r="C3" s="1" t="s">
        <v>14</v>
      </c>
      <c r="D3" s="1"/>
      <c r="E3" s="1"/>
      <c r="F3" s="62"/>
    </row>
    <row r="4" spans="1:8" x14ac:dyDescent="0.25">
      <c r="A4" s="8" t="s">
        <v>20880</v>
      </c>
      <c r="B4" s="1" t="s">
        <v>20881</v>
      </c>
      <c r="C4" s="1" t="s">
        <v>14</v>
      </c>
      <c r="D4" s="1"/>
      <c r="E4" s="1"/>
      <c r="F4" s="62"/>
    </row>
    <row r="5" spans="1:8" x14ac:dyDescent="0.25">
      <c r="A5" s="8" t="s">
        <v>20882</v>
      </c>
      <c r="B5" s="1" t="s">
        <v>20883</v>
      </c>
      <c r="C5" s="1" t="s">
        <v>14</v>
      </c>
      <c r="D5" s="1"/>
      <c r="E5" s="1"/>
      <c r="F5" s="62"/>
    </row>
    <row r="6" spans="1:8" x14ac:dyDescent="0.25">
      <c r="A6" s="8" t="s">
        <v>20884</v>
      </c>
      <c r="B6" s="1" t="s">
        <v>20885</v>
      </c>
      <c r="C6" s="1" t="s">
        <v>14</v>
      </c>
      <c r="D6" s="1"/>
      <c r="E6" s="1"/>
      <c r="F6" s="62"/>
    </row>
    <row r="7" spans="1:8" x14ac:dyDescent="0.25">
      <c r="A7" s="8" t="s">
        <v>20886</v>
      </c>
      <c r="B7" s="1" t="s">
        <v>20887</v>
      </c>
      <c r="C7" s="1" t="s">
        <v>27</v>
      </c>
      <c r="D7" s="1"/>
      <c r="E7" s="1"/>
      <c r="F7" s="62"/>
    </row>
    <row r="8" spans="1:8" x14ac:dyDescent="0.25">
      <c r="A8" s="8" t="s">
        <v>20888</v>
      </c>
      <c r="B8" s="1" t="s">
        <v>20889</v>
      </c>
      <c r="C8" s="1" t="s">
        <v>27</v>
      </c>
      <c r="D8" s="1"/>
      <c r="E8" s="1"/>
      <c r="F8" s="62"/>
    </row>
    <row r="9" spans="1:8" x14ac:dyDescent="0.25">
      <c r="A9" s="8" t="s">
        <v>20890</v>
      </c>
      <c r="B9" s="1" t="s">
        <v>20891</v>
      </c>
      <c r="C9" s="1" t="s">
        <v>27</v>
      </c>
      <c r="D9" s="1"/>
      <c r="E9" s="1"/>
      <c r="F9" s="62"/>
    </row>
    <row r="10" spans="1:8" x14ac:dyDescent="0.25">
      <c r="A10" s="8" t="s">
        <v>20892</v>
      </c>
      <c r="B10" s="1" t="s">
        <v>20893</v>
      </c>
      <c r="C10" s="1" t="s">
        <v>27</v>
      </c>
      <c r="D10" s="1"/>
      <c r="E10" s="1"/>
      <c r="F10" s="62"/>
    </row>
    <row r="11" spans="1:8" x14ac:dyDescent="0.25">
      <c r="A11" s="8" t="s">
        <v>20894</v>
      </c>
      <c r="B11" s="1" t="s">
        <v>20895</v>
      </c>
      <c r="C11" s="1" t="s">
        <v>27</v>
      </c>
      <c r="D11" s="1"/>
      <c r="E11" s="1"/>
      <c r="F11" s="62"/>
    </row>
    <row r="12" spans="1:8" x14ac:dyDescent="0.25">
      <c r="A12" s="8" t="s">
        <v>20896</v>
      </c>
      <c r="B12" s="1" t="s">
        <v>20897</v>
      </c>
      <c r="C12" s="1" t="s">
        <v>27</v>
      </c>
      <c r="D12" s="1"/>
      <c r="E12" s="1"/>
      <c r="F12" s="62"/>
    </row>
    <row r="13" spans="1:8" x14ac:dyDescent="0.25">
      <c r="A13" s="8" t="s">
        <v>20898</v>
      </c>
      <c r="B13" s="1" t="s">
        <v>11642</v>
      </c>
      <c r="C13" s="1" t="s">
        <v>27</v>
      </c>
      <c r="D13" s="1"/>
      <c r="E13" s="1"/>
      <c r="F13" s="62"/>
    </row>
    <row r="14" spans="1:8" x14ac:dyDescent="0.25">
      <c r="A14" s="8" t="s">
        <v>20899</v>
      </c>
      <c r="B14" s="1" t="s">
        <v>11653</v>
      </c>
      <c r="C14" s="1" t="s">
        <v>27</v>
      </c>
      <c r="D14" s="1"/>
      <c r="E14" s="1"/>
      <c r="F14" s="62"/>
    </row>
    <row r="15" spans="1:8" x14ac:dyDescent="0.25">
      <c r="A15" s="8" t="s">
        <v>20900</v>
      </c>
      <c r="B15" s="1" t="s">
        <v>2558</v>
      </c>
      <c r="C15" s="1" t="s">
        <v>27</v>
      </c>
      <c r="D15" s="1"/>
      <c r="E15" s="1"/>
      <c r="F15" s="62"/>
    </row>
    <row r="16" spans="1:8" x14ac:dyDescent="0.25">
      <c r="A16" s="8" t="s">
        <v>20901</v>
      </c>
      <c r="B16" s="1" t="s">
        <v>13080</v>
      </c>
      <c r="C16" s="1" t="s">
        <v>27</v>
      </c>
      <c r="D16" s="1"/>
      <c r="E16" s="1"/>
      <c r="F16" s="62"/>
    </row>
    <row r="17" spans="1:6" x14ac:dyDescent="0.25">
      <c r="A17" s="8" t="s">
        <v>20902</v>
      </c>
      <c r="B17" s="1" t="s">
        <v>11630</v>
      </c>
      <c r="C17" s="1" t="s">
        <v>7</v>
      </c>
      <c r="D17" s="1"/>
      <c r="E17" s="1"/>
      <c r="F17" s="62"/>
    </row>
    <row r="18" spans="1:6" x14ac:dyDescent="0.25">
      <c r="A18" s="8" t="s">
        <v>20903</v>
      </c>
      <c r="B18" s="1" t="s">
        <v>20904</v>
      </c>
      <c r="C18" s="1" t="s">
        <v>7</v>
      </c>
      <c r="D18" s="1"/>
      <c r="E18" s="1"/>
      <c r="F18" s="62"/>
    </row>
    <row r="19" spans="1:6" x14ac:dyDescent="0.25">
      <c r="A19" s="8" t="s">
        <v>20905</v>
      </c>
      <c r="B19" s="1" t="s">
        <v>20906</v>
      </c>
      <c r="C19" s="1" t="s">
        <v>7</v>
      </c>
      <c r="D19" s="1"/>
      <c r="E19" s="1"/>
      <c r="F19" s="62"/>
    </row>
    <row r="20" spans="1:6" x14ac:dyDescent="0.25">
      <c r="A20" s="8" t="s">
        <v>20907</v>
      </c>
      <c r="B20" s="1" t="s">
        <v>11636</v>
      </c>
      <c r="C20" s="1" t="s">
        <v>7</v>
      </c>
      <c r="D20" s="1"/>
      <c r="E20" s="1"/>
      <c r="F20" s="62"/>
    </row>
    <row r="21" spans="1:6" x14ac:dyDescent="0.25">
      <c r="A21" s="8" t="s">
        <v>20908</v>
      </c>
      <c r="B21" s="1" t="s">
        <v>20909</v>
      </c>
      <c r="C21" s="1" t="s">
        <v>7</v>
      </c>
      <c r="D21" s="1"/>
      <c r="E21" s="1"/>
      <c r="F21" s="62"/>
    </row>
    <row r="22" spans="1:6" x14ac:dyDescent="0.25">
      <c r="A22" s="8" t="s">
        <v>20910</v>
      </c>
      <c r="B22" s="1" t="s">
        <v>20911</v>
      </c>
      <c r="C22" s="1" t="s">
        <v>7</v>
      </c>
      <c r="D22" s="1"/>
      <c r="E22" s="1"/>
      <c r="F22" s="62"/>
    </row>
    <row r="23" spans="1:6" x14ac:dyDescent="0.25">
      <c r="A23" s="8" t="s">
        <v>20912</v>
      </c>
      <c r="B23" s="1" t="s">
        <v>20913</v>
      </c>
      <c r="C23" s="1" t="s">
        <v>7</v>
      </c>
      <c r="D23" s="1"/>
      <c r="E23" s="1"/>
      <c r="F23" s="62"/>
    </row>
    <row r="24" spans="1:6" x14ac:dyDescent="0.25">
      <c r="A24" s="8" t="s">
        <v>20914</v>
      </c>
      <c r="B24" s="1" t="s">
        <v>20915</v>
      </c>
      <c r="C24" s="1" t="s">
        <v>7</v>
      </c>
      <c r="D24" s="1"/>
      <c r="E24" s="1"/>
      <c r="F24" s="62"/>
    </row>
    <row r="25" spans="1:6" x14ac:dyDescent="0.25">
      <c r="A25" s="8" t="s">
        <v>20916</v>
      </c>
      <c r="B25" s="1" t="s">
        <v>11638</v>
      </c>
      <c r="C25" s="1" t="s">
        <v>7</v>
      </c>
      <c r="D25" s="1"/>
      <c r="E25" s="1"/>
      <c r="F25" s="62"/>
    </row>
    <row r="26" spans="1:6" x14ac:dyDescent="0.25">
      <c r="A26" s="8" t="s">
        <v>20917</v>
      </c>
      <c r="B26" s="1" t="s">
        <v>20918</v>
      </c>
      <c r="C26" s="1" t="s">
        <v>7</v>
      </c>
      <c r="D26" s="1"/>
      <c r="E26" s="1"/>
      <c r="F26" s="62"/>
    </row>
    <row r="27" spans="1:6" x14ac:dyDescent="0.25">
      <c r="A27" s="8" t="s">
        <v>20919</v>
      </c>
      <c r="B27" s="1" t="s">
        <v>20920</v>
      </c>
      <c r="C27" s="1" t="s">
        <v>7</v>
      </c>
      <c r="D27" s="1"/>
      <c r="E27" s="1"/>
      <c r="F27" s="62"/>
    </row>
    <row r="28" spans="1:6" x14ac:dyDescent="0.25">
      <c r="A28" s="8" t="s">
        <v>20921</v>
      </c>
      <c r="B28" s="1" t="s">
        <v>20922</v>
      </c>
      <c r="C28" s="1" t="s">
        <v>7</v>
      </c>
      <c r="D28" s="1"/>
      <c r="E28" s="1"/>
      <c r="F28" s="62"/>
    </row>
    <row r="29" spans="1:6" x14ac:dyDescent="0.25">
      <c r="A29" s="8" t="s">
        <v>20923</v>
      </c>
      <c r="B29" s="1" t="s">
        <v>20924</v>
      </c>
      <c r="C29" s="1" t="s">
        <v>7</v>
      </c>
      <c r="D29" s="1"/>
      <c r="E29" s="1"/>
      <c r="F29" s="62"/>
    </row>
    <row r="30" spans="1:6" x14ac:dyDescent="0.25">
      <c r="A30" s="8" t="s">
        <v>20925</v>
      </c>
      <c r="B30" s="1" t="s">
        <v>20926</v>
      </c>
      <c r="C30" s="1" t="s">
        <v>7</v>
      </c>
      <c r="D30" s="1"/>
      <c r="E30" s="1"/>
      <c r="F30" s="62"/>
    </row>
    <row r="31" spans="1:6" ht="15.75" thickBot="1" x14ac:dyDescent="0.3">
      <c r="A31" s="10" t="s">
        <v>20927</v>
      </c>
      <c r="B31" s="11" t="s">
        <v>21022</v>
      </c>
      <c r="C31" s="11" t="s">
        <v>7</v>
      </c>
      <c r="D31" s="11"/>
      <c r="E31" s="11"/>
      <c r="F31" s="63"/>
    </row>
    <row r="32" spans="1:6" x14ac:dyDescent="0.25">
      <c r="A32" s="13" t="s">
        <v>20928</v>
      </c>
      <c r="B32" s="2" t="s">
        <v>20929</v>
      </c>
      <c r="C32" s="2" t="s">
        <v>4</v>
      </c>
      <c r="D32" s="2"/>
      <c r="E32" s="2"/>
      <c r="F32" s="64"/>
    </row>
    <row r="33" spans="1:6" x14ac:dyDescent="0.25">
      <c r="A33" s="8" t="s">
        <v>20930</v>
      </c>
      <c r="B33" s="1" t="s">
        <v>20931</v>
      </c>
      <c r="C33" s="1" t="s">
        <v>14</v>
      </c>
      <c r="D33" s="1"/>
      <c r="E33" s="1"/>
      <c r="F33" s="62"/>
    </row>
    <row r="34" spans="1:6" x14ac:dyDescent="0.25">
      <c r="A34" s="8" t="s">
        <v>20932</v>
      </c>
      <c r="B34" s="1" t="s">
        <v>20933</v>
      </c>
      <c r="C34" s="1" t="s">
        <v>14</v>
      </c>
      <c r="D34" s="1"/>
      <c r="E34" s="1"/>
      <c r="F34" s="62"/>
    </row>
    <row r="35" spans="1:6" x14ac:dyDescent="0.25">
      <c r="A35" s="8" t="s">
        <v>20934</v>
      </c>
      <c r="B35" s="1" t="s">
        <v>20935</v>
      </c>
      <c r="C35" s="1" t="s">
        <v>14</v>
      </c>
      <c r="D35" s="1"/>
      <c r="E35" s="1"/>
      <c r="F35" s="62"/>
    </row>
    <row r="36" spans="1:6" x14ac:dyDescent="0.25">
      <c r="A36" s="8" t="s">
        <v>20936</v>
      </c>
      <c r="B36" s="1" t="s">
        <v>20937</v>
      </c>
      <c r="C36" s="1" t="s">
        <v>14</v>
      </c>
      <c r="D36" s="1"/>
      <c r="E36" s="1"/>
      <c r="F36" s="62"/>
    </row>
    <row r="37" spans="1:6" x14ac:dyDescent="0.25">
      <c r="A37" s="8" t="s">
        <v>20938</v>
      </c>
      <c r="B37" s="1" t="s">
        <v>20939</v>
      </c>
      <c r="C37" s="1" t="s">
        <v>27</v>
      </c>
      <c r="D37" s="1"/>
      <c r="E37" s="1"/>
      <c r="F37" s="62"/>
    </row>
    <row r="38" spans="1:6" x14ac:dyDescent="0.25">
      <c r="A38" s="8" t="s">
        <v>20940</v>
      </c>
      <c r="B38" s="1" t="s">
        <v>20941</v>
      </c>
      <c r="C38" s="1" t="s">
        <v>27</v>
      </c>
      <c r="D38" s="1"/>
      <c r="E38" s="1"/>
      <c r="F38" s="62"/>
    </row>
    <row r="39" spans="1:6" x14ac:dyDescent="0.25">
      <c r="A39" s="8" t="s">
        <v>20942</v>
      </c>
      <c r="B39" s="1" t="s">
        <v>20943</v>
      </c>
      <c r="C39" s="1" t="s">
        <v>27</v>
      </c>
      <c r="D39" s="1"/>
      <c r="E39" s="1"/>
      <c r="F39" s="62"/>
    </row>
    <row r="40" spans="1:6" x14ac:dyDescent="0.25">
      <c r="A40" s="8" t="s">
        <v>20944</v>
      </c>
      <c r="B40" s="1" t="s">
        <v>20945</v>
      </c>
      <c r="C40" s="1" t="s">
        <v>27</v>
      </c>
      <c r="D40" s="1"/>
      <c r="E40" s="1"/>
      <c r="F40" s="62"/>
    </row>
    <row r="41" spans="1:6" x14ac:dyDescent="0.25">
      <c r="A41" s="8" t="s">
        <v>20946</v>
      </c>
      <c r="B41" s="1" t="s">
        <v>20947</v>
      </c>
      <c r="C41" s="1" t="s">
        <v>27</v>
      </c>
      <c r="D41" s="1"/>
      <c r="E41" s="1"/>
      <c r="F41" s="62"/>
    </row>
    <row r="42" spans="1:6" x14ac:dyDescent="0.25">
      <c r="A42" s="8" t="s">
        <v>20948</v>
      </c>
      <c r="B42" s="1" t="s">
        <v>20949</v>
      </c>
      <c r="C42" s="1" t="s">
        <v>27</v>
      </c>
      <c r="D42" s="1"/>
      <c r="E42" s="1"/>
      <c r="F42" s="62"/>
    </row>
    <row r="43" spans="1:6" x14ac:dyDescent="0.25">
      <c r="A43" s="8" t="s">
        <v>20950</v>
      </c>
      <c r="B43" s="1" t="s">
        <v>20951</v>
      </c>
      <c r="C43" s="1" t="s">
        <v>27</v>
      </c>
      <c r="D43" s="1"/>
      <c r="E43" s="1"/>
      <c r="F43" s="62"/>
    </row>
    <row r="44" spans="1:6" x14ac:dyDescent="0.25">
      <c r="A44" s="8" t="s">
        <v>20952</v>
      </c>
      <c r="B44" s="1" t="s">
        <v>20953</v>
      </c>
      <c r="C44" s="1" t="s">
        <v>27</v>
      </c>
      <c r="D44" s="1"/>
      <c r="E44" s="1"/>
      <c r="F44" s="62"/>
    </row>
    <row r="45" spans="1:6" x14ac:dyDescent="0.25">
      <c r="A45" s="8" t="s">
        <v>20954</v>
      </c>
      <c r="B45" s="1" t="s">
        <v>20955</v>
      </c>
      <c r="C45" s="1" t="s">
        <v>27</v>
      </c>
      <c r="D45" s="1"/>
      <c r="E45" s="1"/>
      <c r="F45" s="62"/>
    </row>
    <row r="46" spans="1:6" x14ac:dyDescent="0.25">
      <c r="A46" s="8" t="s">
        <v>20956</v>
      </c>
      <c r="B46" s="1" t="s">
        <v>20957</v>
      </c>
      <c r="C46" s="1" t="s">
        <v>27</v>
      </c>
      <c r="D46" s="1"/>
      <c r="E46" s="1"/>
      <c r="F46" s="62"/>
    </row>
    <row r="47" spans="1:6" x14ac:dyDescent="0.25">
      <c r="A47" s="8" t="s">
        <v>20958</v>
      </c>
      <c r="B47" s="1" t="s">
        <v>20959</v>
      </c>
      <c r="C47" s="1" t="s">
        <v>7</v>
      </c>
      <c r="D47" s="1"/>
      <c r="E47" s="1"/>
      <c r="F47" s="62"/>
    </row>
    <row r="48" spans="1:6" x14ac:dyDescent="0.25">
      <c r="A48" s="8" t="s">
        <v>20960</v>
      </c>
      <c r="B48" s="1" t="s">
        <v>20961</v>
      </c>
      <c r="C48" s="1" t="s">
        <v>7</v>
      </c>
      <c r="D48" s="1"/>
      <c r="E48" s="1"/>
      <c r="F48" s="62"/>
    </row>
    <row r="49" spans="1:6" x14ac:dyDescent="0.25">
      <c r="A49" s="8" t="s">
        <v>20962</v>
      </c>
      <c r="B49" s="1" t="s">
        <v>20963</v>
      </c>
      <c r="C49" s="1" t="s">
        <v>7</v>
      </c>
      <c r="D49" s="1"/>
      <c r="E49" s="1"/>
      <c r="F49" s="62"/>
    </row>
    <row r="50" spans="1:6" x14ac:dyDescent="0.25">
      <c r="A50" s="8" t="s">
        <v>20964</v>
      </c>
      <c r="B50" s="1" t="s">
        <v>20965</v>
      </c>
      <c r="C50" s="1" t="s">
        <v>7</v>
      </c>
      <c r="D50" s="1"/>
      <c r="E50" s="1"/>
      <c r="F50" s="62"/>
    </row>
    <row r="51" spans="1:6" x14ac:dyDescent="0.25">
      <c r="A51" s="8" t="s">
        <v>20966</v>
      </c>
      <c r="B51" s="1" t="s">
        <v>20967</v>
      </c>
      <c r="C51" s="1" t="s">
        <v>7</v>
      </c>
      <c r="D51" s="1"/>
      <c r="E51" s="1"/>
      <c r="F51" s="62"/>
    </row>
    <row r="52" spans="1:6" x14ac:dyDescent="0.25">
      <c r="A52" s="8" t="s">
        <v>20968</v>
      </c>
      <c r="B52" s="1" t="s">
        <v>20969</v>
      </c>
      <c r="C52" s="1" t="s">
        <v>7</v>
      </c>
      <c r="D52" s="1"/>
      <c r="E52" s="1"/>
      <c r="F52" s="62"/>
    </row>
    <row r="53" spans="1:6" x14ac:dyDescent="0.25">
      <c r="A53" s="8" t="s">
        <v>20970</v>
      </c>
      <c r="B53" s="1" t="s">
        <v>20971</v>
      </c>
      <c r="C53" s="1" t="s">
        <v>7</v>
      </c>
      <c r="D53" s="1"/>
      <c r="E53" s="1"/>
      <c r="F53" s="62"/>
    </row>
    <row r="54" spans="1:6" x14ac:dyDescent="0.25">
      <c r="A54" s="8" t="s">
        <v>20972</v>
      </c>
      <c r="B54" s="1" t="s">
        <v>20973</v>
      </c>
      <c r="C54" s="1" t="s">
        <v>7</v>
      </c>
      <c r="D54" s="1"/>
      <c r="E54" s="1"/>
      <c r="F54" s="62"/>
    </row>
    <row r="55" spans="1:6" x14ac:dyDescent="0.25">
      <c r="A55" s="8" t="s">
        <v>20974</v>
      </c>
      <c r="B55" s="1" t="s">
        <v>20975</v>
      </c>
      <c r="C55" s="1" t="s">
        <v>7</v>
      </c>
      <c r="D55" s="1"/>
      <c r="E55" s="1"/>
      <c r="F55" s="62"/>
    </row>
    <row r="56" spans="1:6" x14ac:dyDescent="0.25">
      <c r="A56" s="8" t="s">
        <v>20976</v>
      </c>
      <c r="B56" s="1" t="s">
        <v>20977</v>
      </c>
      <c r="C56" s="1" t="s">
        <v>7</v>
      </c>
      <c r="D56" s="1"/>
      <c r="E56" s="1"/>
      <c r="F56" s="62"/>
    </row>
    <row r="57" spans="1:6" x14ac:dyDescent="0.25">
      <c r="A57" s="8" t="s">
        <v>20978</v>
      </c>
      <c r="B57" s="1" t="s">
        <v>15328</v>
      </c>
      <c r="C57" s="1" t="s">
        <v>7</v>
      </c>
      <c r="D57" s="1"/>
      <c r="E57" s="1"/>
      <c r="F57" s="62"/>
    </row>
    <row r="58" spans="1:6" x14ac:dyDescent="0.25">
      <c r="A58" s="8" t="s">
        <v>20979</v>
      </c>
      <c r="B58" s="1" t="s">
        <v>20980</v>
      </c>
      <c r="C58" s="1" t="s">
        <v>7</v>
      </c>
      <c r="D58" s="1"/>
      <c r="E58" s="1"/>
      <c r="F58" s="62"/>
    </row>
    <row r="59" spans="1:6" x14ac:dyDescent="0.25">
      <c r="A59" s="8" t="s">
        <v>20981</v>
      </c>
      <c r="B59" s="1" t="s">
        <v>20982</v>
      </c>
      <c r="C59" s="1" t="s">
        <v>7</v>
      </c>
      <c r="D59" s="1"/>
      <c r="E59" s="1"/>
      <c r="F59" s="62"/>
    </row>
    <row r="60" spans="1:6" x14ac:dyDescent="0.25">
      <c r="A60" s="8" t="s">
        <v>20983</v>
      </c>
      <c r="B60" s="1" t="s">
        <v>20984</v>
      </c>
      <c r="C60" s="1" t="s">
        <v>7</v>
      </c>
      <c r="D60" s="1"/>
      <c r="E60" s="1"/>
      <c r="F60" s="62"/>
    </row>
    <row r="61" spans="1:6" ht="15.75" thickBot="1" x14ac:dyDescent="0.3">
      <c r="A61" s="10" t="s">
        <v>20985</v>
      </c>
      <c r="B61" s="11" t="s">
        <v>20986</v>
      </c>
      <c r="C61" s="11" t="s">
        <v>7</v>
      </c>
      <c r="D61" s="11"/>
      <c r="E61" s="11"/>
      <c r="F61" s="63"/>
    </row>
    <row r="62" spans="1:6" x14ac:dyDescent="0.25">
      <c r="A62" s="8" t="s">
        <v>20987</v>
      </c>
      <c r="B62" s="1" t="s">
        <v>20988</v>
      </c>
      <c r="C62" s="1" t="s">
        <v>4</v>
      </c>
      <c r="D62" s="1"/>
      <c r="E62" s="1"/>
      <c r="F62" s="62"/>
    </row>
    <row r="63" spans="1:6" x14ac:dyDescent="0.25">
      <c r="A63" s="8" t="s">
        <v>20989</v>
      </c>
      <c r="B63" s="1" t="s">
        <v>20990</v>
      </c>
      <c r="C63" s="1" t="s">
        <v>14</v>
      </c>
      <c r="D63" s="1"/>
      <c r="E63" s="1"/>
      <c r="F63" s="62"/>
    </row>
    <row r="64" spans="1:6" x14ac:dyDescent="0.25">
      <c r="A64" s="8" t="s">
        <v>20991</v>
      </c>
      <c r="B64" s="1" t="s">
        <v>20992</v>
      </c>
      <c r="C64" s="1" t="s">
        <v>14</v>
      </c>
      <c r="D64" s="1"/>
      <c r="E64" s="1"/>
      <c r="F64" s="62"/>
    </row>
    <row r="65" spans="1:6" x14ac:dyDescent="0.25">
      <c r="A65" s="8" t="s">
        <v>20993</v>
      </c>
      <c r="B65" s="1" t="s">
        <v>10933</v>
      </c>
      <c r="C65" s="1" t="s">
        <v>14</v>
      </c>
      <c r="D65" s="1"/>
      <c r="E65" s="1"/>
      <c r="F65" s="62"/>
    </row>
    <row r="66" spans="1:6" x14ac:dyDescent="0.25">
      <c r="A66" s="8" t="s">
        <v>20994</v>
      </c>
      <c r="B66" s="1" t="s">
        <v>20995</v>
      </c>
      <c r="C66" s="1" t="s">
        <v>14</v>
      </c>
      <c r="D66" s="1"/>
      <c r="E66" s="1"/>
      <c r="F66" s="62"/>
    </row>
    <row r="67" spans="1:6" x14ac:dyDescent="0.25">
      <c r="A67" s="8" t="s">
        <v>20996</v>
      </c>
      <c r="B67" s="1" t="s">
        <v>11644</v>
      </c>
      <c r="C67" s="1" t="s">
        <v>27</v>
      </c>
      <c r="D67" s="1"/>
      <c r="E67" s="1"/>
      <c r="F67" s="62"/>
    </row>
    <row r="68" spans="1:6" x14ac:dyDescent="0.25">
      <c r="A68" s="8" t="s">
        <v>20997</v>
      </c>
      <c r="B68" s="1" t="s">
        <v>20998</v>
      </c>
      <c r="C68" s="1" t="s">
        <v>27</v>
      </c>
      <c r="D68" s="1"/>
      <c r="E68" s="1"/>
      <c r="F68" s="62"/>
    </row>
    <row r="69" spans="1:6" x14ac:dyDescent="0.25">
      <c r="A69" s="8" t="s">
        <v>20999</v>
      </c>
      <c r="B69" s="1" t="s">
        <v>21000</v>
      </c>
      <c r="C69" s="1" t="s">
        <v>27</v>
      </c>
      <c r="D69" s="1"/>
      <c r="E69" s="1"/>
      <c r="F69" s="62"/>
    </row>
    <row r="70" spans="1:6" x14ac:dyDescent="0.25">
      <c r="A70" s="8" t="s">
        <v>21001</v>
      </c>
      <c r="B70" s="1" t="s">
        <v>21002</v>
      </c>
      <c r="C70" s="1" t="s">
        <v>27</v>
      </c>
      <c r="D70" s="1"/>
      <c r="E70" s="1"/>
      <c r="F70" s="62"/>
    </row>
    <row r="71" spans="1:6" x14ac:dyDescent="0.25">
      <c r="A71" s="8" t="s">
        <v>21003</v>
      </c>
      <c r="B71" s="1" t="s">
        <v>10857</v>
      </c>
      <c r="C71" s="1" t="s">
        <v>7</v>
      </c>
      <c r="D71" s="1"/>
      <c r="E71" s="1"/>
      <c r="F71" s="62"/>
    </row>
    <row r="72" spans="1:6" x14ac:dyDescent="0.25">
      <c r="A72" s="8" t="s">
        <v>21004</v>
      </c>
      <c r="B72" s="1" t="s">
        <v>21005</v>
      </c>
      <c r="C72" s="1" t="s">
        <v>7</v>
      </c>
      <c r="D72" s="1"/>
      <c r="E72" s="1"/>
      <c r="F72" s="62"/>
    </row>
    <row r="73" spans="1:6" x14ac:dyDescent="0.25">
      <c r="A73" s="8" t="s">
        <v>21006</v>
      </c>
      <c r="B73" s="1" t="s">
        <v>21007</v>
      </c>
      <c r="C73" s="1" t="s">
        <v>7</v>
      </c>
      <c r="D73" s="1"/>
      <c r="E73" s="1"/>
      <c r="F73" s="62"/>
    </row>
    <row r="74" spans="1:6" x14ac:dyDescent="0.25">
      <c r="A74" s="8" t="s">
        <v>21008</v>
      </c>
      <c r="B74" s="1" t="s">
        <v>21009</v>
      </c>
      <c r="C74" s="1" t="s">
        <v>7</v>
      </c>
      <c r="D74" s="1"/>
      <c r="E74" s="1"/>
      <c r="F74" s="62"/>
    </row>
    <row r="75" spans="1:6" x14ac:dyDescent="0.25">
      <c r="A75" s="8" t="s">
        <v>21010</v>
      </c>
      <c r="B75" s="1" t="s">
        <v>10896</v>
      </c>
      <c r="C75" s="1" t="s">
        <v>7</v>
      </c>
      <c r="D75" s="1"/>
      <c r="E75" s="1"/>
      <c r="F75" s="62"/>
    </row>
    <row r="76" spans="1:6" x14ac:dyDescent="0.25">
      <c r="A76" s="8" t="s">
        <v>21011</v>
      </c>
      <c r="B76" s="1" t="s">
        <v>21012</v>
      </c>
      <c r="C76" s="1" t="s">
        <v>7</v>
      </c>
      <c r="D76" s="1"/>
      <c r="E76" s="1"/>
      <c r="F76" s="62"/>
    </row>
    <row r="77" spans="1:6" x14ac:dyDescent="0.25">
      <c r="A77" s="8" t="s">
        <v>21013</v>
      </c>
      <c r="B77" s="1" t="s">
        <v>21014</v>
      </c>
      <c r="C77" s="1" t="s">
        <v>7</v>
      </c>
      <c r="D77" s="1"/>
      <c r="E77" s="1"/>
      <c r="F77" s="62"/>
    </row>
    <row r="78" spans="1:6" x14ac:dyDescent="0.25">
      <c r="A78" s="8" t="s">
        <v>21015</v>
      </c>
      <c r="B78" s="1" t="s">
        <v>10939</v>
      </c>
      <c r="C78" s="1" t="s">
        <v>7</v>
      </c>
      <c r="D78" s="1"/>
      <c r="E78" s="1"/>
      <c r="F78" s="62"/>
    </row>
    <row r="79" spans="1:6" x14ac:dyDescent="0.25">
      <c r="A79" s="8" t="s">
        <v>21016</v>
      </c>
      <c r="B79" s="1" t="s">
        <v>21017</v>
      </c>
      <c r="C79" s="1" t="s">
        <v>7</v>
      </c>
      <c r="D79" s="1"/>
      <c r="E79" s="1"/>
      <c r="F79" s="62"/>
    </row>
    <row r="80" spans="1:6" x14ac:dyDescent="0.25">
      <c r="A80" s="8" t="s">
        <v>21018</v>
      </c>
      <c r="B80" s="1" t="s">
        <v>21019</v>
      </c>
      <c r="C80" s="1" t="s">
        <v>7</v>
      </c>
      <c r="D80" s="1"/>
      <c r="E80" s="1"/>
      <c r="F80" s="62"/>
    </row>
    <row r="81" spans="1:6" ht="15.75" thickBot="1" x14ac:dyDescent="0.3">
      <c r="A81" s="10" t="s">
        <v>21020</v>
      </c>
      <c r="B81" s="11" t="s">
        <v>21021</v>
      </c>
      <c r="C81" s="11" t="s">
        <v>7</v>
      </c>
      <c r="D81" s="11"/>
      <c r="E81" s="11"/>
      <c r="F81" s="63"/>
    </row>
    <row r="82" spans="1:6" x14ac:dyDescent="0.25">
      <c r="A82" s="8" t="s">
        <v>21023</v>
      </c>
      <c r="B82" s="1" t="s">
        <v>21024</v>
      </c>
      <c r="C82" s="1" t="s">
        <v>4</v>
      </c>
      <c r="D82" s="1"/>
      <c r="E82" s="1"/>
      <c r="F82" s="62"/>
    </row>
    <row r="83" spans="1:6" x14ac:dyDescent="0.25">
      <c r="A83" s="8" t="s">
        <v>21025</v>
      </c>
      <c r="B83" s="1" t="s">
        <v>20929</v>
      </c>
      <c r="C83" s="1" t="s">
        <v>14</v>
      </c>
      <c r="D83" s="1"/>
      <c r="E83" s="1"/>
      <c r="F83" s="62"/>
    </row>
    <row r="84" spans="1:6" x14ac:dyDescent="0.25">
      <c r="A84" s="8" t="s">
        <v>21026</v>
      </c>
      <c r="B84" s="1" t="s">
        <v>10718</v>
      </c>
      <c r="C84" s="1" t="s">
        <v>14</v>
      </c>
      <c r="D84" s="1"/>
      <c r="E84" s="1"/>
      <c r="F84" s="62"/>
    </row>
    <row r="85" spans="1:6" x14ac:dyDescent="0.25">
      <c r="A85" s="8" t="s">
        <v>21027</v>
      </c>
      <c r="B85" s="1" t="s">
        <v>10778</v>
      </c>
      <c r="C85" s="1" t="s">
        <v>14</v>
      </c>
      <c r="D85" s="1"/>
      <c r="E85" s="1"/>
      <c r="F85" s="62"/>
    </row>
    <row r="86" spans="1:6" x14ac:dyDescent="0.25">
      <c r="A86" s="8" t="s">
        <v>21028</v>
      </c>
      <c r="B86" s="1" t="s">
        <v>11027</v>
      </c>
      <c r="C86" s="1" t="s">
        <v>14</v>
      </c>
      <c r="D86" s="1"/>
      <c r="E86" s="1"/>
      <c r="F86" s="62"/>
    </row>
    <row r="87" spans="1:6" x14ac:dyDescent="0.25">
      <c r="A87" s="8" t="s">
        <v>21029</v>
      </c>
      <c r="B87" s="1" t="s">
        <v>20931</v>
      </c>
      <c r="C87" s="1" t="s">
        <v>27</v>
      </c>
      <c r="D87" s="1"/>
      <c r="E87" s="1"/>
      <c r="F87" s="62"/>
    </row>
    <row r="88" spans="1:6" x14ac:dyDescent="0.25">
      <c r="A88" s="8" t="s">
        <v>21030</v>
      </c>
      <c r="B88" s="1" t="s">
        <v>20933</v>
      </c>
      <c r="C88" s="1" t="s">
        <v>27</v>
      </c>
      <c r="D88" s="1"/>
      <c r="E88" s="1"/>
      <c r="F88" s="62"/>
    </row>
    <row r="89" spans="1:6" x14ac:dyDescent="0.25">
      <c r="A89" s="8" t="s">
        <v>21031</v>
      </c>
      <c r="B89" s="1" t="s">
        <v>20935</v>
      </c>
      <c r="C89" s="1" t="s">
        <v>27</v>
      </c>
      <c r="D89" s="1"/>
      <c r="E89" s="1"/>
      <c r="F89" s="62"/>
    </row>
    <row r="90" spans="1:6" x14ac:dyDescent="0.25">
      <c r="A90" s="8" t="s">
        <v>21032</v>
      </c>
      <c r="B90" s="1" t="s">
        <v>20937</v>
      </c>
      <c r="C90" s="1" t="s">
        <v>27</v>
      </c>
      <c r="D90" s="1"/>
      <c r="E90" s="1"/>
      <c r="F90" s="62"/>
    </row>
    <row r="91" spans="1:6" x14ac:dyDescent="0.25">
      <c r="A91" s="8" t="s">
        <v>21033</v>
      </c>
      <c r="B91" s="1" t="s">
        <v>10698</v>
      </c>
      <c r="C91" s="1" t="s">
        <v>7</v>
      </c>
      <c r="D91" s="1"/>
      <c r="E91" s="1"/>
      <c r="F91" s="62"/>
    </row>
    <row r="92" spans="1:6" x14ac:dyDescent="0.25">
      <c r="A92" s="8" t="s">
        <v>21034</v>
      </c>
      <c r="B92" s="1" t="s">
        <v>10732</v>
      </c>
      <c r="C92" s="1" t="s">
        <v>7</v>
      </c>
      <c r="D92" s="1"/>
      <c r="E92" s="1"/>
      <c r="F92" s="62"/>
    </row>
    <row r="93" spans="1:6" x14ac:dyDescent="0.25">
      <c r="A93" s="8" t="s">
        <v>21035</v>
      </c>
      <c r="B93" s="1" t="s">
        <v>10734</v>
      </c>
      <c r="C93" s="1" t="s">
        <v>7</v>
      </c>
      <c r="D93" s="1"/>
      <c r="E93" s="1"/>
      <c r="F93" s="62"/>
    </row>
    <row r="94" spans="1:6" x14ac:dyDescent="0.25">
      <c r="A94" s="8" t="s">
        <v>21036</v>
      </c>
      <c r="B94" s="1" t="s">
        <v>10740</v>
      </c>
      <c r="C94" s="1" t="s">
        <v>7</v>
      </c>
      <c r="D94" s="1"/>
      <c r="E94" s="1"/>
      <c r="F94" s="62"/>
    </row>
    <row r="95" spans="1:6" x14ac:dyDescent="0.25">
      <c r="A95" s="8" t="s">
        <v>21037</v>
      </c>
      <c r="B95" s="1" t="s">
        <v>10744</v>
      </c>
      <c r="C95" s="1" t="s">
        <v>7</v>
      </c>
      <c r="D95" s="1"/>
      <c r="E95" s="1"/>
      <c r="F95" s="62"/>
    </row>
    <row r="96" spans="1:6" x14ac:dyDescent="0.25">
      <c r="A96" s="8" t="s">
        <v>21038</v>
      </c>
      <c r="B96" s="1" t="s">
        <v>10756</v>
      </c>
      <c r="C96" s="1" t="s">
        <v>7</v>
      </c>
      <c r="D96" s="1"/>
      <c r="E96" s="1"/>
      <c r="F96" s="62"/>
    </row>
    <row r="97" spans="1:6" x14ac:dyDescent="0.25">
      <c r="A97" s="8" t="s">
        <v>21039</v>
      </c>
      <c r="B97" s="1" t="s">
        <v>10816</v>
      </c>
      <c r="C97" s="1" t="s">
        <v>7</v>
      </c>
      <c r="D97" s="1"/>
      <c r="E97" s="1"/>
      <c r="F97" s="62"/>
    </row>
    <row r="98" spans="1:6" x14ac:dyDescent="0.25">
      <c r="A98" s="8" t="s">
        <v>21040</v>
      </c>
      <c r="B98" s="1" t="s">
        <v>10992</v>
      </c>
      <c r="C98" s="1" t="s">
        <v>7</v>
      </c>
      <c r="D98" s="1"/>
      <c r="E98" s="1"/>
      <c r="F98" s="62"/>
    </row>
    <row r="99" spans="1:6" x14ac:dyDescent="0.25">
      <c r="A99" s="8" t="s">
        <v>21041</v>
      </c>
      <c r="B99" s="1" t="s">
        <v>10996</v>
      </c>
      <c r="C99" s="1" t="s">
        <v>7</v>
      </c>
      <c r="D99" s="1"/>
      <c r="E99" s="1"/>
      <c r="F99" s="62"/>
    </row>
    <row r="100" spans="1:6" x14ac:dyDescent="0.25">
      <c r="A100" s="8" t="s">
        <v>21042</v>
      </c>
      <c r="B100" s="1" t="s">
        <v>11014</v>
      </c>
      <c r="C100" s="1" t="s">
        <v>7</v>
      </c>
      <c r="D100" s="1"/>
      <c r="E100" s="1"/>
      <c r="F100" s="62"/>
    </row>
    <row r="101" spans="1:6" ht="15.75" thickBot="1" x14ac:dyDescent="0.3">
      <c r="A101" s="10" t="s">
        <v>21043</v>
      </c>
      <c r="B101" s="11" t="s">
        <v>11023</v>
      </c>
      <c r="C101" s="11" t="s">
        <v>7</v>
      </c>
      <c r="D101" s="11"/>
      <c r="E101" s="11"/>
      <c r="F101" s="63"/>
    </row>
    <row r="102" spans="1:6" x14ac:dyDescent="0.25">
      <c r="A102" s="8" t="s">
        <v>21044</v>
      </c>
      <c r="B102" s="1" t="s">
        <v>11685</v>
      </c>
      <c r="C102" s="1" t="s">
        <v>4</v>
      </c>
      <c r="D102" s="1"/>
      <c r="E102" s="1"/>
      <c r="F102" s="62"/>
    </row>
    <row r="103" spans="1:6" x14ac:dyDescent="0.25">
      <c r="A103" s="8" t="s">
        <v>21045</v>
      </c>
      <c r="B103" s="1" t="s">
        <v>14257</v>
      </c>
      <c r="C103" s="1" t="s">
        <v>14</v>
      </c>
      <c r="D103" s="1"/>
      <c r="E103" s="1"/>
      <c r="F103" s="62"/>
    </row>
    <row r="104" spans="1:6" x14ac:dyDescent="0.25">
      <c r="A104" s="8" t="s">
        <v>21046</v>
      </c>
      <c r="B104" s="1" t="s">
        <v>11673</v>
      </c>
      <c r="C104" s="1" t="s">
        <v>14</v>
      </c>
      <c r="D104" s="1"/>
      <c r="E104" s="1"/>
      <c r="F104" s="62"/>
    </row>
    <row r="105" spans="1:6" x14ac:dyDescent="0.25">
      <c r="A105" s="8" t="s">
        <v>21047</v>
      </c>
      <c r="B105" s="1" t="s">
        <v>21048</v>
      </c>
      <c r="C105" s="1" t="s">
        <v>14</v>
      </c>
      <c r="D105" s="1"/>
      <c r="E105" s="1"/>
      <c r="F105" s="62"/>
    </row>
    <row r="106" spans="1:6" x14ac:dyDescent="0.25">
      <c r="A106" s="8" t="s">
        <v>21049</v>
      </c>
      <c r="B106" s="1" t="s">
        <v>11663</v>
      </c>
      <c r="C106" s="1" t="s">
        <v>14</v>
      </c>
      <c r="D106" s="1"/>
      <c r="E106" s="1"/>
      <c r="F106" s="62"/>
    </row>
    <row r="107" spans="1:6" x14ac:dyDescent="0.25">
      <c r="A107" s="8" t="s">
        <v>21050</v>
      </c>
      <c r="B107" s="1" t="s">
        <v>1095</v>
      </c>
      <c r="C107" s="1" t="s">
        <v>27</v>
      </c>
      <c r="D107" s="1"/>
      <c r="E107" s="1"/>
      <c r="F107" s="62"/>
    </row>
    <row r="108" spans="1:6" x14ac:dyDescent="0.25">
      <c r="A108" s="8" t="s">
        <v>21051</v>
      </c>
      <c r="B108" s="1" t="s">
        <v>1099</v>
      </c>
      <c r="C108" s="1" t="s">
        <v>27</v>
      </c>
      <c r="D108" s="1"/>
      <c r="E108" s="1"/>
      <c r="F108" s="62"/>
    </row>
    <row r="109" spans="1:6" x14ac:dyDescent="0.25">
      <c r="A109" s="8" t="s">
        <v>21052</v>
      </c>
      <c r="B109" s="1" t="s">
        <v>11909</v>
      </c>
      <c r="C109" s="1" t="s">
        <v>27</v>
      </c>
      <c r="D109" s="1"/>
      <c r="E109" s="1"/>
      <c r="F109" s="62"/>
    </row>
    <row r="110" spans="1:6" x14ac:dyDescent="0.25">
      <c r="A110" s="8" t="s">
        <v>21053</v>
      </c>
      <c r="B110" s="1" t="s">
        <v>11211</v>
      </c>
      <c r="C110" s="1" t="s">
        <v>27</v>
      </c>
      <c r="D110" s="1"/>
      <c r="E110" s="1"/>
      <c r="F110" s="62"/>
    </row>
    <row r="111" spans="1:6" x14ac:dyDescent="0.25">
      <c r="A111" s="8" t="s">
        <v>21054</v>
      </c>
      <c r="B111" s="1" t="s">
        <v>11653</v>
      </c>
      <c r="C111" s="1" t="s">
        <v>7</v>
      </c>
      <c r="D111" s="1"/>
      <c r="E111" s="1"/>
      <c r="F111" s="62"/>
    </row>
    <row r="112" spans="1:6" x14ac:dyDescent="0.25">
      <c r="A112" s="8" t="s">
        <v>21055</v>
      </c>
      <c r="B112" s="1" t="s">
        <v>1093</v>
      </c>
      <c r="C112" s="1" t="s">
        <v>7</v>
      </c>
      <c r="D112" s="1"/>
      <c r="E112" s="1"/>
      <c r="F112" s="62"/>
    </row>
    <row r="113" spans="1:6" x14ac:dyDescent="0.25">
      <c r="A113" s="8" t="s">
        <v>21056</v>
      </c>
      <c r="B113" s="1" t="s">
        <v>1115</v>
      </c>
      <c r="C113" s="1" t="s">
        <v>7</v>
      </c>
      <c r="D113" s="1"/>
      <c r="E113" s="1"/>
      <c r="F113" s="62"/>
    </row>
    <row r="114" spans="1:6" x14ac:dyDescent="0.25">
      <c r="A114" s="8" t="s">
        <v>21057</v>
      </c>
      <c r="B114" s="1" t="s">
        <v>1141</v>
      </c>
      <c r="C114" s="1" t="s">
        <v>7</v>
      </c>
      <c r="D114" s="1"/>
      <c r="E114" s="1"/>
      <c r="F114" s="62"/>
    </row>
    <row r="115" spans="1:6" x14ac:dyDescent="0.25">
      <c r="A115" s="8" t="s">
        <v>21058</v>
      </c>
      <c r="B115" s="1" t="s">
        <v>2558</v>
      </c>
      <c r="C115" s="1" t="s">
        <v>7</v>
      </c>
      <c r="D115" s="1"/>
      <c r="E115" s="1"/>
      <c r="F115" s="62"/>
    </row>
    <row r="116" spans="1:6" x14ac:dyDescent="0.25">
      <c r="A116" s="8" t="s">
        <v>21059</v>
      </c>
      <c r="B116" s="1" t="s">
        <v>13080</v>
      </c>
      <c r="C116" s="1" t="s">
        <v>7</v>
      </c>
      <c r="D116" s="1"/>
      <c r="E116" s="1"/>
      <c r="F116" s="62"/>
    </row>
    <row r="117" spans="1:6" x14ac:dyDescent="0.25">
      <c r="A117" s="8" t="s">
        <v>21060</v>
      </c>
      <c r="B117" s="1" t="s">
        <v>21061</v>
      </c>
      <c r="C117" s="1" t="s">
        <v>7</v>
      </c>
      <c r="D117" s="1"/>
      <c r="E117" s="1"/>
      <c r="F117" s="62"/>
    </row>
    <row r="118" spans="1:6" x14ac:dyDescent="0.25">
      <c r="A118" s="8" t="s">
        <v>21062</v>
      </c>
      <c r="B118" s="1" t="s">
        <v>11901</v>
      </c>
      <c r="C118" s="1" t="s">
        <v>7</v>
      </c>
      <c r="D118" s="1"/>
      <c r="E118" s="1"/>
      <c r="F118" s="62"/>
    </row>
    <row r="119" spans="1:6" x14ac:dyDescent="0.25">
      <c r="A119" s="8" t="s">
        <v>21063</v>
      </c>
      <c r="B119" s="1" t="s">
        <v>11931</v>
      </c>
      <c r="C119" s="1" t="s">
        <v>7</v>
      </c>
      <c r="D119" s="1"/>
      <c r="E119" s="1"/>
      <c r="F119" s="62"/>
    </row>
    <row r="120" spans="1:6" x14ac:dyDescent="0.25">
      <c r="A120" s="8" t="s">
        <v>21064</v>
      </c>
      <c r="B120" s="1" t="s">
        <v>11157</v>
      </c>
      <c r="C120" s="1" t="s">
        <v>7</v>
      </c>
      <c r="D120" s="1"/>
      <c r="E120" s="1"/>
      <c r="F120" s="62"/>
    </row>
    <row r="121" spans="1:6" ht="15.75" thickBot="1" x14ac:dyDescent="0.3">
      <c r="A121" s="10" t="s">
        <v>21065</v>
      </c>
      <c r="B121" s="11" t="s">
        <v>11171</v>
      </c>
      <c r="C121" s="11" t="s">
        <v>7</v>
      </c>
      <c r="D121" s="11"/>
      <c r="E121" s="11"/>
      <c r="F121" s="63"/>
    </row>
    <row r="122" spans="1:6" x14ac:dyDescent="0.25">
      <c r="A122" s="8" t="s">
        <v>21066</v>
      </c>
      <c r="B122" s="1" t="s">
        <v>11694</v>
      </c>
      <c r="C122" s="1" t="s">
        <v>4</v>
      </c>
      <c r="D122" s="1"/>
      <c r="E122" s="1"/>
      <c r="F122" s="62"/>
    </row>
    <row r="123" spans="1:6" x14ac:dyDescent="0.25">
      <c r="A123" s="8" t="s">
        <v>21067</v>
      </c>
      <c r="B123" s="1" t="s">
        <v>11700</v>
      </c>
      <c r="C123" s="1" t="s">
        <v>14</v>
      </c>
      <c r="D123" s="1"/>
      <c r="E123" s="1"/>
      <c r="F123" s="62"/>
    </row>
    <row r="124" spans="1:6" x14ac:dyDescent="0.25">
      <c r="A124" s="8" t="s">
        <v>21068</v>
      </c>
      <c r="B124" s="1" t="s">
        <v>11677</v>
      </c>
      <c r="C124" s="1" t="s">
        <v>14</v>
      </c>
      <c r="D124" s="1"/>
      <c r="E124" s="1"/>
      <c r="F124" s="62"/>
    </row>
    <row r="125" spans="1:6" x14ac:dyDescent="0.25">
      <c r="A125" s="8" t="s">
        <v>21069</v>
      </c>
      <c r="B125" s="1" t="s">
        <v>11671</v>
      </c>
      <c r="C125" s="1" t="s">
        <v>14</v>
      </c>
      <c r="D125" s="1"/>
      <c r="E125" s="1"/>
      <c r="F125" s="62"/>
    </row>
    <row r="126" spans="1:6" x14ac:dyDescent="0.25">
      <c r="A126" s="8" t="s">
        <v>21070</v>
      </c>
      <c r="B126" s="1" t="s">
        <v>11675</v>
      </c>
      <c r="C126" s="1" t="s">
        <v>14</v>
      </c>
      <c r="D126" s="1"/>
      <c r="E126" s="1"/>
      <c r="F126" s="62"/>
    </row>
    <row r="127" spans="1:6" x14ac:dyDescent="0.25">
      <c r="A127" s="8" t="s">
        <v>21071</v>
      </c>
      <c r="B127" s="1" t="s">
        <v>11760</v>
      </c>
      <c r="C127" s="1" t="s">
        <v>27</v>
      </c>
      <c r="D127" s="1"/>
      <c r="E127" s="1"/>
      <c r="F127" s="62"/>
    </row>
    <row r="128" spans="1:6" x14ac:dyDescent="0.25">
      <c r="A128" s="8" t="s">
        <v>21072</v>
      </c>
      <c r="B128" s="1" t="s">
        <v>11802</v>
      </c>
      <c r="C128" s="1" t="s">
        <v>27</v>
      </c>
      <c r="D128" s="1"/>
      <c r="E128" s="1"/>
      <c r="F128" s="62"/>
    </row>
    <row r="129" spans="1:6" x14ac:dyDescent="0.25">
      <c r="A129" s="8" t="s">
        <v>21073</v>
      </c>
      <c r="B129" s="1" t="s">
        <v>11810</v>
      </c>
      <c r="C129" s="1" t="s">
        <v>27</v>
      </c>
      <c r="D129" s="1"/>
      <c r="E129" s="1"/>
      <c r="F129" s="62"/>
    </row>
    <row r="130" spans="1:6" x14ac:dyDescent="0.25">
      <c r="A130" s="8" t="s">
        <v>21074</v>
      </c>
      <c r="B130" s="1" t="s">
        <v>11812</v>
      </c>
      <c r="C130" s="1" t="s">
        <v>27</v>
      </c>
      <c r="D130" s="1"/>
      <c r="E130" s="1"/>
      <c r="F130" s="62"/>
    </row>
    <row r="131" spans="1:6" x14ac:dyDescent="0.25">
      <c r="A131" s="8" t="s">
        <v>21075</v>
      </c>
      <c r="B131" s="1" t="s">
        <v>11708</v>
      </c>
      <c r="C131" s="1" t="s">
        <v>7</v>
      </c>
      <c r="D131" s="1"/>
      <c r="E131" s="1"/>
      <c r="F131" s="62"/>
    </row>
    <row r="132" spans="1:6" x14ac:dyDescent="0.25">
      <c r="A132" s="8" t="s">
        <v>21076</v>
      </c>
      <c r="B132" s="1" t="s">
        <v>1573</v>
      </c>
      <c r="C132" s="1" t="s">
        <v>7</v>
      </c>
      <c r="D132" s="1"/>
      <c r="E132" s="1"/>
      <c r="F132" s="62"/>
    </row>
    <row r="133" spans="1:6" x14ac:dyDescent="0.25">
      <c r="A133" s="8" t="s">
        <v>21077</v>
      </c>
      <c r="B133" s="1" t="s">
        <v>11756</v>
      </c>
      <c r="C133" s="1" t="s">
        <v>7</v>
      </c>
      <c r="D133" s="1"/>
      <c r="E133" s="1"/>
      <c r="F133" s="62"/>
    </row>
    <row r="134" spans="1:6" x14ac:dyDescent="0.25">
      <c r="A134" s="8" t="s">
        <v>21078</v>
      </c>
      <c r="B134" s="1" t="s">
        <v>11764</v>
      </c>
      <c r="C134" s="1" t="s">
        <v>7</v>
      </c>
      <c r="D134" s="1"/>
      <c r="E134" s="1"/>
      <c r="F134" s="62"/>
    </row>
    <row r="135" spans="1:6" x14ac:dyDescent="0.25">
      <c r="A135" s="8" t="s">
        <v>21079</v>
      </c>
      <c r="B135" s="1" t="s">
        <v>11794</v>
      </c>
      <c r="C135" s="1" t="s">
        <v>7</v>
      </c>
      <c r="D135" s="1"/>
      <c r="E135" s="1"/>
      <c r="F135" s="62"/>
    </row>
    <row r="136" spans="1:6" x14ac:dyDescent="0.25">
      <c r="A136" s="8" t="s">
        <v>21080</v>
      </c>
      <c r="B136" s="1" t="s">
        <v>11864</v>
      </c>
      <c r="C136" s="1" t="s">
        <v>7</v>
      </c>
      <c r="D136" s="1"/>
      <c r="E136" s="1"/>
      <c r="F136" s="62"/>
    </row>
    <row r="137" spans="1:6" x14ac:dyDescent="0.25">
      <c r="A137" s="8" t="s">
        <v>21081</v>
      </c>
      <c r="B137" s="1" t="s">
        <v>21082</v>
      </c>
      <c r="C137" s="1" t="s">
        <v>7</v>
      </c>
      <c r="D137" s="1"/>
      <c r="E137" s="1"/>
      <c r="F137" s="62"/>
    </row>
    <row r="138" spans="1:6" x14ac:dyDescent="0.25">
      <c r="A138" s="8" t="s">
        <v>21083</v>
      </c>
      <c r="B138" s="1" t="s">
        <v>21084</v>
      </c>
      <c r="C138" s="1" t="s">
        <v>7</v>
      </c>
      <c r="D138" s="1"/>
      <c r="E138" s="1"/>
      <c r="F138" s="62"/>
    </row>
    <row r="139" spans="1:6" x14ac:dyDescent="0.25">
      <c r="A139" s="8" t="s">
        <v>21085</v>
      </c>
      <c r="B139" s="1" t="s">
        <v>21086</v>
      </c>
      <c r="C139" s="1" t="s">
        <v>7</v>
      </c>
      <c r="D139" s="1"/>
      <c r="E139" s="1"/>
      <c r="F139" s="62"/>
    </row>
    <row r="140" spans="1:6" x14ac:dyDescent="0.25">
      <c r="A140" s="8" t="s">
        <v>21087</v>
      </c>
      <c r="B140" s="1" t="s">
        <v>21088</v>
      </c>
      <c r="C140" s="1" t="s">
        <v>7</v>
      </c>
      <c r="D140" s="1"/>
      <c r="E140" s="1"/>
      <c r="F140" s="62"/>
    </row>
    <row r="141" spans="1:6" ht="15.75" thickBot="1" x14ac:dyDescent="0.3">
      <c r="A141" s="10" t="s">
        <v>21089</v>
      </c>
      <c r="B141" s="11" t="s">
        <v>21090</v>
      </c>
      <c r="C141" s="11" t="s">
        <v>7</v>
      </c>
      <c r="D141" s="11"/>
      <c r="E141" s="11"/>
      <c r="F141" s="63"/>
    </row>
    <row r="142" spans="1:6" x14ac:dyDescent="0.25">
      <c r="A142" s="8" t="s">
        <v>21091</v>
      </c>
      <c r="B142" s="1" t="s">
        <v>14477</v>
      </c>
      <c r="C142" s="1" t="s">
        <v>4</v>
      </c>
      <c r="D142" s="1"/>
      <c r="E142" s="1"/>
      <c r="F142" s="62"/>
    </row>
    <row r="143" spans="1:6" x14ac:dyDescent="0.25">
      <c r="A143" s="8" t="s">
        <v>21092</v>
      </c>
      <c r="B143" s="1" t="s">
        <v>12981</v>
      </c>
      <c r="C143" s="1" t="s">
        <v>14</v>
      </c>
      <c r="D143" s="1"/>
      <c r="E143" s="1"/>
      <c r="F143" s="62"/>
    </row>
    <row r="144" spans="1:6" x14ac:dyDescent="0.25">
      <c r="A144" s="8" t="s">
        <v>21093</v>
      </c>
      <c r="B144" s="1" t="s">
        <v>21094</v>
      </c>
      <c r="C144" s="1" t="s">
        <v>14</v>
      </c>
      <c r="D144" s="1"/>
      <c r="E144" s="1"/>
      <c r="F144" s="62"/>
    </row>
    <row r="145" spans="1:6" x14ac:dyDescent="0.25">
      <c r="A145" s="8" t="s">
        <v>21095</v>
      </c>
      <c r="B145" s="1" t="s">
        <v>11685</v>
      </c>
      <c r="C145" s="1" t="s">
        <v>14</v>
      </c>
      <c r="D145" s="1"/>
      <c r="E145" s="1"/>
      <c r="F145" s="62"/>
    </row>
    <row r="146" spans="1:6" x14ac:dyDescent="0.25">
      <c r="A146" s="8" t="s">
        <v>21096</v>
      </c>
      <c r="B146" s="1" t="s">
        <v>11365</v>
      </c>
      <c r="C146" s="1" t="s">
        <v>14</v>
      </c>
      <c r="D146" s="1"/>
      <c r="E146" s="1"/>
      <c r="F146" s="62"/>
    </row>
    <row r="147" spans="1:6" x14ac:dyDescent="0.25">
      <c r="A147" s="8" t="s">
        <v>21097</v>
      </c>
      <c r="B147" s="1" t="s">
        <v>949</v>
      </c>
      <c r="C147" s="1" t="s">
        <v>27</v>
      </c>
      <c r="D147" s="1"/>
      <c r="E147" s="1"/>
      <c r="F147" s="62"/>
    </row>
    <row r="148" spans="1:6" x14ac:dyDescent="0.25">
      <c r="A148" s="8" t="s">
        <v>21098</v>
      </c>
      <c r="B148" s="1" t="s">
        <v>11345</v>
      </c>
      <c r="C148" s="1" t="s">
        <v>27</v>
      </c>
      <c r="D148" s="1"/>
      <c r="E148" s="1"/>
      <c r="F148" s="62"/>
    </row>
    <row r="149" spans="1:6" x14ac:dyDescent="0.25">
      <c r="A149" s="8" t="s">
        <v>21099</v>
      </c>
      <c r="B149" s="1" t="s">
        <v>11359</v>
      </c>
      <c r="C149" s="1" t="s">
        <v>27</v>
      </c>
      <c r="D149" s="1"/>
      <c r="E149" s="1"/>
      <c r="F149" s="62"/>
    </row>
    <row r="150" spans="1:6" x14ac:dyDescent="0.25">
      <c r="A150" s="8" t="s">
        <v>21100</v>
      </c>
      <c r="B150" s="1" t="s">
        <v>13309</v>
      </c>
      <c r="C150" s="1" t="s">
        <v>27</v>
      </c>
      <c r="D150" s="1"/>
      <c r="E150" s="1"/>
      <c r="F150" s="62"/>
    </row>
    <row r="151" spans="1:6" x14ac:dyDescent="0.25">
      <c r="A151" s="8" t="s">
        <v>21101</v>
      </c>
      <c r="B151" s="1" t="s">
        <v>13121</v>
      </c>
      <c r="C151" s="1" t="s">
        <v>7</v>
      </c>
      <c r="D151" s="1"/>
      <c r="E151" s="1"/>
      <c r="F151" s="62"/>
    </row>
    <row r="152" spans="1:6" x14ac:dyDescent="0.25">
      <c r="A152" s="8" t="s">
        <v>21102</v>
      </c>
      <c r="B152" s="1" t="s">
        <v>21103</v>
      </c>
      <c r="C152" s="1" t="s">
        <v>7</v>
      </c>
      <c r="D152" s="1"/>
      <c r="E152" s="1"/>
      <c r="F152" s="62"/>
    </row>
    <row r="153" spans="1:6" x14ac:dyDescent="0.25">
      <c r="A153" s="8" t="s">
        <v>21104</v>
      </c>
      <c r="B153" s="1" t="s">
        <v>11353</v>
      </c>
      <c r="C153" s="1" t="s">
        <v>7</v>
      </c>
      <c r="D153" s="1"/>
      <c r="E153" s="1"/>
      <c r="F153" s="62"/>
    </row>
    <row r="154" spans="1:6" x14ac:dyDescent="0.25">
      <c r="A154" s="8" t="s">
        <v>21105</v>
      </c>
      <c r="B154" s="1" t="s">
        <v>11351</v>
      </c>
      <c r="C154" s="1" t="s">
        <v>7</v>
      </c>
      <c r="D154" s="1"/>
      <c r="E154" s="1"/>
      <c r="F154" s="62"/>
    </row>
    <row r="155" spans="1:6" x14ac:dyDescent="0.25">
      <c r="A155" s="8" t="s">
        <v>21106</v>
      </c>
      <c r="B155" s="1" t="s">
        <v>13297</v>
      </c>
      <c r="C155" s="1" t="s">
        <v>7</v>
      </c>
      <c r="D155" s="1"/>
      <c r="E155" s="1"/>
      <c r="F155" s="62"/>
    </row>
    <row r="156" spans="1:6" x14ac:dyDescent="0.25">
      <c r="A156" s="8" t="s">
        <v>21107</v>
      </c>
      <c r="B156" s="1" t="s">
        <v>19358</v>
      </c>
      <c r="C156" s="1" t="s">
        <v>7</v>
      </c>
      <c r="D156" s="1"/>
      <c r="E156" s="1"/>
      <c r="F156" s="62"/>
    </row>
    <row r="157" spans="1:6" x14ac:dyDescent="0.25">
      <c r="A157" s="8" t="s">
        <v>21108</v>
      </c>
      <c r="B157" s="1" t="s">
        <v>21109</v>
      </c>
      <c r="C157" s="1" t="s">
        <v>7</v>
      </c>
      <c r="D157" s="1"/>
      <c r="E157" s="1"/>
      <c r="F157" s="62"/>
    </row>
    <row r="158" spans="1:6" x14ac:dyDescent="0.25">
      <c r="A158" s="8" t="s">
        <v>21110</v>
      </c>
      <c r="B158" s="1" t="s">
        <v>21111</v>
      </c>
      <c r="C158" s="1" t="s">
        <v>7</v>
      </c>
      <c r="D158" s="1"/>
      <c r="E158" s="1"/>
      <c r="F158" s="62"/>
    </row>
    <row r="159" spans="1:6" x14ac:dyDescent="0.25">
      <c r="A159" s="8" t="s">
        <v>21112</v>
      </c>
      <c r="B159" s="1" t="s">
        <v>21113</v>
      </c>
      <c r="C159" s="1" t="s">
        <v>7</v>
      </c>
      <c r="D159" s="1"/>
      <c r="E159" s="1"/>
      <c r="F159" s="62"/>
    </row>
    <row r="160" spans="1:6" x14ac:dyDescent="0.25">
      <c r="A160" s="8" t="s">
        <v>21114</v>
      </c>
      <c r="B160" s="1" t="s">
        <v>21115</v>
      </c>
      <c r="C160" s="1" t="s">
        <v>7</v>
      </c>
      <c r="D160" s="1"/>
      <c r="E160" s="1"/>
      <c r="F160" s="62"/>
    </row>
    <row r="161" spans="1:6" ht="15.75" thickBot="1" x14ac:dyDescent="0.3">
      <c r="A161" s="10" t="s">
        <v>21116</v>
      </c>
      <c r="B161" s="11" t="s">
        <v>21117</v>
      </c>
      <c r="C161" s="11" t="s">
        <v>7</v>
      </c>
      <c r="D161" s="11"/>
      <c r="E161" s="11"/>
      <c r="F161" s="63"/>
    </row>
    <row r="162" spans="1:6" x14ac:dyDescent="0.25">
      <c r="A162" s="8" t="s">
        <v>21118</v>
      </c>
      <c r="B162" s="1" t="s">
        <v>13068</v>
      </c>
      <c r="C162" s="1" t="s">
        <v>4</v>
      </c>
      <c r="D162" s="1"/>
      <c r="E162" s="1"/>
      <c r="F162" s="62"/>
    </row>
    <row r="163" spans="1:6" x14ac:dyDescent="0.25">
      <c r="A163" s="8" t="s">
        <v>21119</v>
      </c>
      <c r="B163" s="1" t="s">
        <v>14398</v>
      </c>
      <c r="C163" s="1" t="s">
        <v>14</v>
      </c>
      <c r="D163" s="1"/>
      <c r="E163" s="1"/>
      <c r="F163" s="62"/>
    </row>
    <row r="164" spans="1:6" x14ac:dyDescent="0.25">
      <c r="A164" s="8" t="s">
        <v>21120</v>
      </c>
      <c r="B164" s="1" t="s">
        <v>14710</v>
      </c>
      <c r="C164" s="1" t="s">
        <v>14</v>
      </c>
      <c r="D164" s="1"/>
      <c r="E164" s="1"/>
      <c r="F164" s="62"/>
    </row>
    <row r="165" spans="1:6" x14ac:dyDescent="0.25">
      <c r="A165" s="8" t="s">
        <v>21121</v>
      </c>
      <c r="B165" s="1" t="s">
        <v>15424</v>
      </c>
      <c r="C165" s="1" t="s">
        <v>14</v>
      </c>
      <c r="D165" s="1"/>
      <c r="E165" s="1"/>
      <c r="F165" s="62"/>
    </row>
    <row r="166" spans="1:6" x14ac:dyDescent="0.25">
      <c r="A166" s="8" t="s">
        <v>21122</v>
      </c>
      <c r="B166" s="1" t="s">
        <v>21123</v>
      </c>
      <c r="C166" s="1" t="s">
        <v>14</v>
      </c>
      <c r="D166" s="1"/>
      <c r="E166" s="1"/>
      <c r="F166" s="62"/>
    </row>
    <row r="167" spans="1:6" x14ac:dyDescent="0.25">
      <c r="A167" s="8" t="s">
        <v>21124</v>
      </c>
      <c r="B167" s="1" t="s">
        <v>2440</v>
      </c>
      <c r="C167" s="1" t="s">
        <v>27</v>
      </c>
      <c r="D167" s="1"/>
      <c r="E167" s="1"/>
      <c r="F167" s="62"/>
    </row>
    <row r="168" spans="1:6" x14ac:dyDescent="0.25">
      <c r="A168" s="8" t="s">
        <v>21125</v>
      </c>
      <c r="B168" s="1" t="s">
        <v>2880</v>
      </c>
      <c r="C168" s="1" t="s">
        <v>27</v>
      </c>
      <c r="D168" s="1"/>
      <c r="E168" s="1"/>
      <c r="F168" s="62"/>
    </row>
    <row r="169" spans="1:6" x14ac:dyDescent="0.25">
      <c r="A169" s="8" t="s">
        <v>21126</v>
      </c>
      <c r="B169" s="1" t="s">
        <v>2660</v>
      </c>
      <c r="C169" s="1" t="s">
        <v>27</v>
      </c>
      <c r="D169" s="1"/>
      <c r="E169" s="1"/>
      <c r="F169" s="62"/>
    </row>
    <row r="170" spans="1:6" x14ac:dyDescent="0.25">
      <c r="A170" s="8" t="s">
        <v>21127</v>
      </c>
      <c r="B170" s="1" t="s">
        <v>21128</v>
      </c>
      <c r="C170" s="1" t="s">
        <v>27</v>
      </c>
      <c r="D170" s="1"/>
      <c r="E170" s="1"/>
      <c r="F170" s="62"/>
    </row>
    <row r="171" spans="1:6" x14ac:dyDescent="0.25">
      <c r="A171" s="8" t="s">
        <v>21129</v>
      </c>
      <c r="B171" s="1" t="s">
        <v>21130</v>
      </c>
      <c r="C171" s="1" t="s">
        <v>7</v>
      </c>
      <c r="D171" s="1"/>
      <c r="E171" s="1"/>
      <c r="F171" s="62"/>
    </row>
    <row r="172" spans="1:6" x14ac:dyDescent="0.25">
      <c r="A172" s="8" t="s">
        <v>21131</v>
      </c>
      <c r="B172" s="1" t="s">
        <v>2191</v>
      </c>
      <c r="C172" s="1" t="s">
        <v>7</v>
      </c>
      <c r="D172" s="1"/>
      <c r="E172" s="1"/>
      <c r="F172" s="62"/>
    </row>
    <row r="173" spans="1:6" x14ac:dyDescent="0.25">
      <c r="A173" s="8" t="s">
        <v>21132</v>
      </c>
      <c r="B173" s="1" t="s">
        <v>18319</v>
      </c>
      <c r="C173" s="1" t="s">
        <v>7</v>
      </c>
      <c r="D173" s="1"/>
      <c r="E173" s="1"/>
      <c r="F173" s="62"/>
    </row>
    <row r="174" spans="1:6" x14ac:dyDescent="0.25">
      <c r="A174" s="8" t="s">
        <v>21133</v>
      </c>
      <c r="B174" s="1" t="s">
        <v>21134</v>
      </c>
      <c r="C174" s="1" t="s">
        <v>7</v>
      </c>
      <c r="D174" s="1"/>
      <c r="E174" s="1"/>
      <c r="F174" s="62"/>
    </row>
    <row r="175" spans="1:6" x14ac:dyDescent="0.25">
      <c r="A175" s="8" t="s">
        <v>21135</v>
      </c>
      <c r="B175" s="1" t="s">
        <v>21136</v>
      </c>
      <c r="C175" s="1" t="s">
        <v>7</v>
      </c>
      <c r="D175" s="1"/>
      <c r="E175" s="1"/>
      <c r="F175" s="62"/>
    </row>
    <row r="176" spans="1:6" x14ac:dyDescent="0.25">
      <c r="A176" s="8" t="s">
        <v>21137</v>
      </c>
      <c r="B176" s="1" t="s">
        <v>21138</v>
      </c>
      <c r="C176" s="1" t="s">
        <v>7</v>
      </c>
      <c r="D176" s="1"/>
      <c r="E176" s="1"/>
      <c r="F176" s="62"/>
    </row>
    <row r="177" spans="1:6" x14ac:dyDescent="0.25">
      <c r="A177" s="8" t="s">
        <v>21139</v>
      </c>
      <c r="B177" s="1" t="s">
        <v>21140</v>
      </c>
      <c r="C177" s="1" t="s">
        <v>7</v>
      </c>
      <c r="D177" s="1"/>
      <c r="E177" s="1"/>
      <c r="F177" s="62"/>
    </row>
    <row r="178" spans="1:6" x14ac:dyDescent="0.25">
      <c r="A178" s="8" t="s">
        <v>21141</v>
      </c>
      <c r="B178" s="1" t="s">
        <v>21142</v>
      </c>
      <c r="C178" s="1" t="s">
        <v>7</v>
      </c>
      <c r="D178" s="1"/>
      <c r="E178" s="1"/>
      <c r="F178" s="62"/>
    </row>
    <row r="179" spans="1:6" x14ac:dyDescent="0.25">
      <c r="A179" s="8" t="s">
        <v>21143</v>
      </c>
      <c r="B179" s="1" t="s">
        <v>21144</v>
      </c>
      <c r="C179" s="1" t="s">
        <v>7</v>
      </c>
      <c r="D179" s="1"/>
      <c r="E179" s="1"/>
      <c r="F179" s="62"/>
    </row>
    <row r="180" spans="1:6" x14ac:dyDescent="0.25">
      <c r="A180" s="8" t="s">
        <v>21145</v>
      </c>
      <c r="B180" s="1" t="s">
        <v>21146</v>
      </c>
      <c r="C180" s="1" t="s">
        <v>7</v>
      </c>
      <c r="D180" s="1"/>
      <c r="E180" s="1"/>
      <c r="F180" s="62"/>
    </row>
    <row r="181" spans="1:6" ht="15.75" thickBot="1" x14ac:dyDescent="0.3">
      <c r="A181" s="10" t="s">
        <v>21147</v>
      </c>
      <c r="B181" s="11" t="s">
        <v>21148</v>
      </c>
      <c r="C181" s="11" t="s">
        <v>7</v>
      </c>
      <c r="D181" s="11"/>
      <c r="E181" s="11"/>
      <c r="F181" s="63"/>
    </row>
    <row r="182" spans="1:6" x14ac:dyDescent="0.25">
      <c r="A182" s="8" t="s">
        <v>21149</v>
      </c>
      <c r="B182" s="1" t="s">
        <v>19130</v>
      </c>
      <c r="C182" s="1" t="s">
        <v>4</v>
      </c>
      <c r="D182" s="1"/>
      <c r="E182" s="1"/>
      <c r="F182" s="62"/>
    </row>
    <row r="183" spans="1:6" x14ac:dyDescent="0.25">
      <c r="A183" s="8" t="s">
        <v>21150</v>
      </c>
      <c r="B183" s="1" t="s">
        <v>11913</v>
      </c>
      <c r="C183" s="1" t="s">
        <v>14</v>
      </c>
      <c r="D183" s="1"/>
      <c r="E183" s="1"/>
      <c r="F183" s="62"/>
    </row>
    <row r="184" spans="1:6" x14ac:dyDescent="0.25">
      <c r="A184" s="8" t="s">
        <v>21151</v>
      </c>
      <c r="B184" s="1" t="s">
        <v>11193</v>
      </c>
      <c r="C184" s="1" t="s">
        <v>14</v>
      </c>
      <c r="D184" s="1"/>
      <c r="E184" s="1"/>
      <c r="F184" s="62"/>
    </row>
    <row r="185" spans="1:6" x14ac:dyDescent="0.25">
      <c r="A185" s="8" t="s">
        <v>21152</v>
      </c>
      <c r="B185" s="1" t="s">
        <v>2157</v>
      </c>
      <c r="C185" s="1" t="s">
        <v>14</v>
      </c>
      <c r="D185" s="1"/>
      <c r="E185" s="1"/>
      <c r="F185" s="62"/>
    </row>
    <row r="186" spans="1:6" x14ac:dyDescent="0.25">
      <c r="A186" s="8" t="s">
        <v>21153</v>
      </c>
      <c r="B186" s="1" t="s">
        <v>2554</v>
      </c>
      <c r="C186" s="1" t="s">
        <v>14</v>
      </c>
      <c r="D186" s="1"/>
      <c r="E186" s="1"/>
      <c r="F186" s="62"/>
    </row>
    <row r="187" spans="1:6" x14ac:dyDescent="0.25">
      <c r="A187" s="8" t="s">
        <v>21154</v>
      </c>
      <c r="B187" s="1" t="s">
        <v>14257</v>
      </c>
      <c r="C187" s="1" t="s">
        <v>27</v>
      </c>
      <c r="D187" s="1"/>
      <c r="E187" s="1"/>
      <c r="F187" s="62"/>
    </row>
    <row r="188" spans="1:6" x14ac:dyDescent="0.25">
      <c r="A188" s="8" t="s">
        <v>21155</v>
      </c>
      <c r="B188" s="1" t="s">
        <v>889</v>
      </c>
      <c r="C188" s="1" t="s">
        <v>27</v>
      </c>
      <c r="D188" s="1"/>
      <c r="E188" s="1"/>
      <c r="F188" s="62"/>
    </row>
    <row r="189" spans="1:6" x14ac:dyDescent="0.25">
      <c r="A189" s="8" t="s">
        <v>21156</v>
      </c>
      <c r="B189" s="1" t="s">
        <v>466</v>
      </c>
      <c r="C189" s="1" t="s">
        <v>27</v>
      </c>
      <c r="D189" s="1"/>
      <c r="E189" s="1"/>
      <c r="F189" s="62"/>
    </row>
    <row r="190" spans="1:6" x14ac:dyDescent="0.25">
      <c r="A190" s="8" t="s">
        <v>21157</v>
      </c>
      <c r="B190" s="1" t="s">
        <v>1977</v>
      </c>
      <c r="C190" s="1" t="s">
        <v>27</v>
      </c>
      <c r="D190" s="1"/>
      <c r="E190" s="1"/>
      <c r="F190" s="62"/>
    </row>
    <row r="191" spans="1:6" x14ac:dyDescent="0.25">
      <c r="A191" s="8" t="s">
        <v>21158</v>
      </c>
      <c r="B191" s="1" t="s">
        <v>21159</v>
      </c>
      <c r="C191" s="1" t="s">
        <v>27</v>
      </c>
      <c r="D191" s="1"/>
      <c r="E191" s="1"/>
      <c r="F191" s="62"/>
    </row>
    <row r="192" spans="1:6" x14ac:dyDescent="0.25">
      <c r="A192" s="8" t="s">
        <v>21160</v>
      </c>
      <c r="B192" s="1" t="s">
        <v>3300</v>
      </c>
      <c r="C192" s="1" t="s">
        <v>27</v>
      </c>
      <c r="D192" s="1"/>
      <c r="E192" s="1"/>
      <c r="F192" s="62"/>
    </row>
    <row r="193" spans="1:6" x14ac:dyDescent="0.25">
      <c r="A193" s="8" t="s">
        <v>21161</v>
      </c>
      <c r="B193" s="1" t="s">
        <v>21162</v>
      </c>
      <c r="C193" s="1" t="s">
        <v>7</v>
      </c>
      <c r="D193" s="1"/>
      <c r="E193" s="1"/>
      <c r="F193" s="62"/>
    </row>
    <row r="194" spans="1:6" x14ac:dyDescent="0.25">
      <c r="A194" s="8" t="s">
        <v>21163</v>
      </c>
      <c r="B194" s="1" t="s">
        <v>11738</v>
      </c>
      <c r="C194" s="1" t="s">
        <v>7</v>
      </c>
      <c r="D194" s="1"/>
      <c r="E194" s="1"/>
      <c r="F194" s="62"/>
    </row>
    <row r="195" spans="1:6" x14ac:dyDescent="0.25">
      <c r="A195" s="8" t="s">
        <v>21164</v>
      </c>
      <c r="B195" s="1" t="s">
        <v>11866</v>
      </c>
      <c r="C195" s="1" t="s">
        <v>7</v>
      </c>
      <c r="D195" s="1"/>
      <c r="E195" s="1"/>
      <c r="F195" s="62"/>
    </row>
    <row r="196" spans="1:6" x14ac:dyDescent="0.25">
      <c r="A196" s="8" t="s">
        <v>21165</v>
      </c>
      <c r="B196" s="1" t="s">
        <v>11406</v>
      </c>
      <c r="C196" s="1" t="s">
        <v>7</v>
      </c>
      <c r="D196" s="1"/>
      <c r="E196" s="1"/>
      <c r="F196" s="62"/>
    </row>
    <row r="197" spans="1:6" x14ac:dyDescent="0.25">
      <c r="A197" s="8" t="s">
        <v>21166</v>
      </c>
      <c r="B197" s="1" t="s">
        <v>2135</v>
      </c>
      <c r="C197" s="1" t="s">
        <v>7</v>
      </c>
      <c r="D197" s="1"/>
      <c r="E197" s="1"/>
      <c r="F197" s="62"/>
    </row>
    <row r="198" spans="1:6" x14ac:dyDescent="0.25">
      <c r="A198" s="8" t="s">
        <v>21167</v>
      </c>
      <c r="B198" s="1" t="s">
        <v>2105</v>
      </c>
      <c r="C198" s="1" t="s">
        <v>7</v>
      </c>
      <c r="D198" s="1"/>
      <c r="E198" s="1"/>
      <c r="F198" s="62"/>
    </row>
    <row r="199" spans="1:6" x14ac:dyDescent="0.25">
      <c r="A199" s="8" t="s">
        <v>21168</v>
      </c>
      <c r="B199" s="1" t="s">
        <v>2301</v>
      </c>
      <c r="C199" s="1" t="s">
        <v>7</v>
      </c>
      <c r="D199" s="1"/>
      <c r="E199" s="1"/>
      <c r="F199" s="62"/>
    </row>
    <row r="200" spans="1:6" x14ac:dyDescent="0.25">
      <c r="A200" s="8" t="s">
        <v>21169</v>
      </c>
      <c r="B200" s="1" t="s">
        <v>2546</v>
      </c>
      <c r="C200" s="1" t="s">
        <v>7</v>
      </c>
      <c r="D200" s="1"/>
      <c r="E200" s="1"/>
      <c r="F200" s="62"/>
    </row>
    <row r="201" spans="1:6" ht="15.75" thickBot="1" x14ac:dyDescent="0.3">
      <c r="A201" s="10" t="s">
        <v>21170</v>
      </c>
      <c r="B201" s="11" t="s">
        <v>2966</v>
      </c>
      <c r="C201" s="11" t="s">
        <v>7</v>
      </c>
      <c r="D201" s="11"/>
      <c r="E201" s="11"/>
      <c r="F201" s="63"/>
    </row>
    <row r="202" spans="1:6" x14ac:dyDescent="0.25">
      <c r="A202" s="8" t="s">
        <v>21171</v>
      </c>
      <c r="B202" s="1" t="s">
        <v>15471</v>
      </c>
      <c r="C202" s="1" t="s">
        <v>4</v>
      </c>
      <c r="D202" s="1"/>
      <c r="E202" s="1"/>
      <c r="F202" s="62"/>
    </row>
    <row r="203" spans="1:6" x14ac:dyDescent="0.25">
      <c r="A203" s="8" t="s">
        <v>21172</v>
      </c>
      <c r="B203" s="1" t="s">
        <v>672</v>
      </c>
      <c r="C203" s="1" t="s">
        <v>14</v>
      </c>
      <c r="D203" s="1"/>
      <c r="E203" s="1"/>
      <c r="F203" s="62"/>
    </row>
    <row r="204" spans="1:6" x14ac:dyDescent="0.25">
      <c r="A204" s="8" t="s">
        <v>21173</v>
      </c>
      <c r="B204" s="1" t="s">
        <v>284</v>
      </c>
      <c r="C204" s="1" t="s">
        <v>14</v>
      </c>
      <c r="D204" s="1"/>
      <c r="E204" s="1"/>
      <c r="F204" s="62"/>
    </row>
    <row r="205" spans="1:6" x14ac:dyDescent="0.25">
      <c r="A205" s="8" t="s">
        <v>21174</v>
      </c>
      <c r="B205" s="1" t="s">
        <v>11901</v>
      </c>
      <c r="C205" s="1" t="s">
        <v>14</v>
      </c>
      <c r="D205" s="1"/>
      <c r="E205" s="1"/>
      <c r="F205" s="62"/>
    </row>
    <row r="206" spans="1:6" x14ac:dyDescent="0.25">
      <c r="A206" s="8" t="s">
        <v>21175</v>
      </c>
      <c r="B206" s="1" t="s">
        <v>2351</v>
      </c>
      <c r="C206" s="1" t="s">
        <v>14</v>
      </c>
      <c r="D206" s="1"/>
      <c r="E206" s="1"/>
      <c r="F206" s="62"/>
    </row>
    <row r="207" spans="1:6" x14ac:dyDescent="0.25">
      <c r="A207" s="8" t="s">
        <v>21176</v>
      </c>
      <c r="B207" s="1" t="s">
        <v>354</v>
      </c>
      <c r="C207" s="1" t="s">
        <v>27</v>
      </c>
      <c r="D207" s="1"/>
      <c r="E207" s="1"/>
      <c r="F207" s="62"/>
    </row>
    <row r="208" spans="1:6" x14ac:dyDescent="0.25">
      <c r="A208" s="8" t="s">
        <v>21177</v>
      </c>
      <c r="B208" s="1" t="s">
        <v>18990</v>
      </c>
      <c r="C208" s="1" t="s">
        <v>27</v>
      </c>
      <c r="D208" s="1"/>
      <c r="E208" s="1"/>
      <c r="F208" s="62"/>
    </row>
    <row r="209" spans="1:6" x14ac:dyDescent="0.25">
      <c r="A209" s="8" t="s">
        <v>21178</v>
      </c>
      <c r="B209" s="1" t="s">
        <v>13554</v>
      </c>
      <c r="C209" s="1" t="s">
        <v>27</v>
      </c>
      <c r="D209" s="1"/>
      <c r="E209" s="1"/>
      <c r="F209" s="62"/>
    </row>
    <row r="210" spans="1:6" x14ac:dyDescent="0.25">
      <c r="A210" s="8" t="s">
        <v>21179</v>
      </c>
      <c r="B210" s="1" t="s">
        <v>11667</v>
      </c>
      <c r="C210" s="1" t="s">
        <v>27</v>
      </c>
      <c r="D210" s="1"/>
      <c r="E210" s="1"/>
      <c r="F210" s="62"/>
    </row>
    <row r="211" spans="1:6" x14ac:dyDescent="0.25">
      <c r="A211" s="8" t="s">
        <v>21180</v>
      </c>
      <c r="B211" s="1" t="s">
        <v>2117</v>
      </c>
      <c r="C211" s="1" t="s">
        <v>27</v>
      </c>
      <c r="D211" s="1"/>
      <c r="E211" s="1"/>
      <c r="F211" s="62"/>
    </row>
    <row r="212" spans="1:6" x14ac:dyDescent="0.25">
      <c r="A212" s="8" t="s">
        <v>21181</v>
      </c>
      <c r="B212" s="1" t="s">
        <v>14312</v>
      </c>
      <c r="C212" s="1" t="s">
        <v>27</v>
      </c>
      <c r="D212" s="1"/>
      <c r="E212" s="1"/>
      <c r="F212" s="62"/>
    </row>
    <row r="213" spans="1:6" x14ac:dyDescent="0.25">
      <c r="A213" s="8" t="s">
        <v>21182</v>
      </c>
      <c r="B213" s="1" t="s">
        <v>21183</v>
      </c>
      <c r="C213" s="1" t="s">
        <v>7</v>
      </c>
      <c r="D213" s="1"/>
      <c r="E213" s="1"/>
      <c r="F213" s="62"/>
    </row>
    <row r="214" spans="1:6" x14ac:dyDescent="0.25">
      <c r="A214" s="8" t="s">
        <v>21184</v>
      </c>
      <c r="B214" s="1" t="s">
        <v>586</v>
      </c>
      <c r="C214" s="1" t="s">
        <v>7</v>
      </c>
      <c r="D214" s="1"/>
      <c r="E214" s="1"/>
      <c r="F214" s="62"/>
    </row>
    <row r="215" spans="1:6" x14ac:dyDescent="0.25">
      <c r="A215" s="8" t="s">
        <v>21185</v>
      </c>
      <c r="B215" s="1" t="s">
        <v>821</v>
      </c>
      <c r="C215" s="1" t="s">
        <v>7</v>
      </c>
      <c r="D215" s="1"/>
      <c r="E215" s="1"/>
      <c r="F215" s="62"/>
    </row>
    <row r="216" spans="1:6" x14ac:dyDescent="0.25">
      <c r="A216" s="8" t="s">
        <v>21186</v>
      </c>
      <c r="B216" s="1" t="s">
        <v>406</v>
      </c>
      <c r="C216" s="1" t="s">
        <v>7</v>
      </c>
      <c r="D216" s="1"/>
      <c r="E216" s="1"/>
      <c r="F216" s="62"/>
    </row>
    <row r="217" spans="1:6" x14ac:dyDescent="0.25">
      <c r="A217" s="8" t="s">
        <v>21187</v>
      </c>
      <c r="B217" s="1" t="s">
        <v>11804</v>
      </c>
      <c r="C217" s="1" t="s">
        <v>7</v>
      </c>
      <c r="D217" s="1"/>
      <c r="E217" s="1"/>
      <c r="F217" s="62"/>
    </row>
    <row r="218" spans="1:6" x14ac:dyDescent="0.25">
      <c r="A218" s="8" t="s">
        <v>21188</v>
      </c>
      <c r="B218" s="1" t="s">
        <v>11911</v>
      </c>
      <c r="C218" s="1" t="s">
        <v>7</v>
      </c>
      <c r="D218" s="1"/>
      <c r="E218" s="1"/>
      <c r="F218" s="62"/>
    </row>
    <row r="219" spans="1:6" x14ac:dyDescent="0.25">
      <c r="A219" s="8" t="s">
        <v>21189</v>
      </c>
      <c r="B219" s="1" t="s">
        <v>11189</v>
      </c>
      <c r="C219" s="1" t="s">
        <v>7</v>
      </c>
      <c r="D219" s="1"/>
      <c r="E219" s="1"/>
      <c r="F219" s="62"/>
    </row>
    <row r="220" spans="1:6" x14ac:dyDescent="0.25">
      <c r="A220" s="8" t="s">
        <v>21190</v>
      </c>
      <c r="B220" s="1" t="s">
        <v>11394</v>
      </c>
      <c r="C220" s="1" t="s">
        <v>7</v>
      </c>
      <c r="D220" s="1"/>
      <c r="E220" s="1"/>
      <c r="F220" s="62"/>
    </row>
    <row r="221" spans="1:6" ht="15.75" thickBot="1" x14ac:dyDescent="0.3">
      <c r="A221" s="10" t="s">
        <v>21191</v>
      </c>
      <c r="B221" s="11" t="s">
        <v>2349</v>
      </c>
      <c r="C221" s="11" t="s">
        <v>7</v>
      </c>
      <c r="D221" s="11"/>
      <c r="E221" s="11"/>
      <c r="F221" s="63"/>
    </row>
    <row r="222" spans="1:6" x14ac:dyDescent="0.25">
      <c r="A222" s="8" t="s">
        <v>21192</v>
      </c>
      <c r="B222" s="1" t="s">
        <v>14316</v>
      </c>
      <c r="C222" s="1" t="s">
        <v>4</v>
      </c>
      <c r="D222" s="1"/>
      <c r="E222" s="1"/>
      <c r="F222" s="62"/>
    </row>
    <row r="223" spans="1:6" x14ac:dyDescent="0.25">
      <c r="A223" s="8" t="s">
        <v>21193</v>
      </c>
      <c r="B223" s="1" t="s">
        <v>11165</v>
      </c>
      <c r="C223" s="1" t="s">
        <v>14</v>
      </c>
      <c r="D223" s="1"/>
      <c r="E223" s="1"/>
      <c r="F223" s="62"/>
    </row>
    <row r="224" spans="1:6" x14ac:dyDescent="0.25">
      <c r="A224" s="8" t="s">
        <v>21194</v>
      </c>
      <c r="B224" s="1" t="s">
        <v>11131</v>
      </c>
      <c r="C224" s="1" t="s">
        <v>14</v>
      </c>
      <c r="D224" s="1"/>
      <c r="E224" s="1"/>
      <c r="F224" s="62"/>
    </row>
    <row r="225" spans="1:6" x14ac:dyDescent="0.25">
      <c r="A225" s="8" t="s">
        <v>21195</v>
      </c>
      <c r="B225" s="1" t="s">
        <v>3748</v>
      </c>
      <c r="C225" s="1" t="s">
        <v>14</v>
      </c>
      <c r="D225" s="1"/>
      <c r="E225" s="1"/>
      <c r="F225" s="62"/>
    </row>
    <row r="226" spans="1:6" x14ac:dyDescent="0.25">
      <c r="A226" s="8" t="s">
        <v>21196</v>
      </c>
      <c r="B226" s="1" t="s">
        <v>3302</v>
      </c>
      <c r="C226" s="1" t="s">
        <v>14</v>
      </c>
      <c r="D226" s="1"/>
      <c r="E226" s="1"/>
      <c r="F226" s="62"/>
    </row>
    <row r="227" spans="1:6" x14ac:dyDescent="0.25">
      <c r="A227" s="8" t="s">
        <v>21197</v>
      </c>
      <c r="B227" s="1" t="s">
        <v>14475</v>
      </c>
      <c r="C227" s="1" t="s">
        <v>27</v>
      </c>
      <c r="D227" s="1"/>
      <c r="E227" s="1"/>
      <c r="F227" s="62"/>
    </row>
    <row r="228" spans="1:6" x14ac:dyDescent="0.25">
      <c r="A228" s="8" t="s">
        <v>21198</v>
      </c>
      <c r="B228" s="1" t="s">
        <v>3274</v>
      </c>
      <c r="C228" s="1" t="s">
        <v>27</v>
      </c>
      <c r="D228" s="1"/>
      <c r="E228" s="1"/>
      <c r="F228" s="62"/>
    </row>
    <row r="229" spans="1:6" x14ac:dyDescent="0.25">
      <c r="A229" s="8" t="s">
        <v>21199</v>
      </c>
      <c r="B229" s="1" t="s">
        <v>2299</v>
      </c>
      <c r="C229" s="1" t="s">
        <v>27</v>
      </c>
      <c r="D229" s="1"/>
      <c r="E229" s="1"/>
      <c r="F229" s="62"/>
    </row>
    <row r="230" spans="1:6" x14ac:dyDescent="0.25">
      <c r="A230" s="8" t="s">
        <v>21200</v>
      </c>
      <c r="B230" s="1" t="s">
        <v>2406</v>
      </c>
      <c r="C230" s="1" t="s">
        <v>27</v>
      </c>
      <c r="D230" s="1"/>
      <c r="E230" s="1"/>
      <c r="F230" s="62"/>
    </row>
    <row r="231" spans="1:6" x14ac:dyDescent="0.25">
      <c r="A231" s="8" t="s">
        <v>21201</v>
      </c>
      <c r="B231" s="1" t="s">
        <v>2850</v>
      </c>
      <c r="C231" s="1" t="s">
        <v>27</v>
      </c>
      <c r="D231" s="1"/>
      <c r="E231" s="1"/>
      <c r="F231" s="62"/>
    </row>
    <row r="232" spans="1:6" x14ac:dyDescent="0.25">
      <c r="A232" s="8" t="s">
        <v>21202</v>
      </c>
      <c r="B232" s="1" t="s">
        <v>19864</v>
      </c>
      <c r="C232" s="1" t="s">
        <v>27</v>
      </c>
      <c r="D232" s="1"/>
      <c r="E232" s="1"/>
      <c r="F232" s="62"/>
    </row>
    <row r="233" spans="1:6" x14ac:dyDescent="0.25">
      <c r="A233" s="8" t="s">
        <v>21203</v>
      </c>
      <c r="B233" s="1" t="s">
        <v>21204</v>
      </c>
      <c r="C233" s="1" t="s">
        <v>7</v>
      </c>
      <c r="D233" s="1"/>
      <c r="E233" s="1"/>
      <c r="F233" s="62"/>
    </row>
    <row r="234" spans="1:6" x14ac:dyDescent="0.25">
      <c r="A234" s="8" t="s">
        <v>21205</v>
      </c>
      <c r="B234" s="1" t="s">
        <v>2904</v>
      </c>
      <c r="C234" s="1" t="s">
        <v>7</v>
      </c>
      <c r="D234" s="1"/>
      <c r="E234" s="1"/>
      <c r="F234" s="62"/>
    </row>
    <row r="235" spans="1:6" x14ac:dyDescent="0.25">
      <c r="A235" s="8" t="s">
        <v>21206</v>
      </c>
      <c r="B235" s="1" t="s">
        <v>12886</v>
      </c>
      <c r="C235" s="1" t="s">
        <v>7</v>
      </c>
      <c r="D235" s="1"/>
      <c r="E235" s="1"/>
      <c r="F235" s="62"/>
    </row>
    <row r="236" spans="1:6" x14ac:dyDescent="0.25">
      <c r="A236" s="8" t="s">
        <v>21207</v>
      </c>
      <c r="B236" s="1" t="s">
        <v>3148</v>
      </c>
      <c r="C236" s="1" t="s">
        <v>7</v>
      </c>
      <c r="D236" s="1"/>
      <c r="E236" s="1"/>
      <c r="F236" s="62"/>
    </row>
    <row r="237" spans="1:6" x14ac:dyDescent="0.25">
      <c r="A237" s="8" t="s">
        <v>21208</v>
      </c>
      <c r="B237" s="1" t="s">
        <v>11143</v>
      </c>
      <c r="C237" s="1" t="s">
        <v>7</v>
      </c>
      <c r="D237" s="1"/>
      <c r="E237" s="1"/>
      <c r="F237" s="62"/>
    </row>
    <row r="238" spans="1:6" x14ac:dyDescent="0.25">
      <c r="A238" s="8" t="s">
        <v>21209</v>
      </c>
      <c r="B238" s="1" t="s">
        <v>2231</v>
      </c>
      <c r="C238" s="1" t="s">
        <v>7</v>
      </c>
      <c r="D238" s="1"/>
      <c r="E238" s="1"/>
      <c r="F238" s="62"/>
    </row>
    <row r="239" spans="1:6" x14ac:dyDescent="0.25">
      <c r="A239" s="8" t="s">
        <v>21210</v>
      </c>
      <c r="B239" s="1" t="s">
        <v>2936</v>
      </c>
      <c r="C239" s="1" t="s">
        <v>7</v>
      </c>
      <c r="D239" s="1"/>
      <c r="E239" s="1"/>
      <c r="F239" s="62"/>
    </row>
    <row r="240" spans="1:6" x14ac:dyDescent="0.25">
      <c r="A240" s="8" t="s">
        <v>21211</v>
      </c>
      <c r="B240" s="1" t="s">
        <v>2125</v>
      </c>
      <c r="C240" s="1" t="s">
        <v>7</v>
      </c>
      <c r="D240" s="1"/>
      <c r="E240" s="1"/>
      <c r="F240" s="62"/>
    </row>
    <row r="241" spans="1:6" ht="15.75" thickBot="1" x14ac:dyDescent="0.3">
      <c r="A241" s="10" t="s">
        <v>21212</v>
      </c>
      <c r="B241" s="11" t="s">
        <v>11181</v>
      </c>
      <c r="C241" s="11" t="s">
        <v>7</v>
      </c>
      <c r="D241" s="11"/>
      <c r="E241" s="11"/>
      <c r="F241" s="63"/>
    </row>
    <row r="242" spans="1:6" x14ac:dyDescent="0.25">
      <c r="A242" s="8" t="s">
        <v>21213</v>
      </c>
      <c r="B242" s="1" t="s">
        <v>13162</v>
      </c>
      <c r="C242" s="1" t="s">
        <v>4</v>
      </c>
      <c r="D242" s="1"/>
      <c r="E242" s="1"/>
      <c r="F242" s="62"/>
    </row>
    <row r="243" spans="1:6" x14ac:dyDescent="0.25">
      <c r="A243" s="8" t="s">
        <v>21214</v>
      </c>
      <c r="B243" s="1" t="s">
        <v>18319</v>
      </c>
      <c r="C243" s="1" t="s">
        <v>14</v>
      </c>
      <c r="D243" s="1"/>
      <c r="E243" s="1"/>
      <c r="F243" s="62"/>
    </row>
    <row r="244" spans="1:6" x14ac:dyDescent="0.25">
      <c r="A244" s="8" t="s">
        <v>21215</v>
      </c>
      <c r="B244" s="1" t="s">
        <v>11854</v>
      </c>
      <c r="C244" s="1" t="s">
        <v>14</v>
      </c>
      <c r="D244" s="1"/>
      <c r="E244" s="1"/>
      <c r="F244" s="62"/>
    </row>
    <row r="245" spans="1:6" x14ac:dyDescent="0.25">
      <c r="A245" s="8" t="s">
        <v>21216</v>
      </c>
      <c r="B245" s="1" t="s">
        <v>11355</v>
      </c>
      <c r="C245" s="1" t="s">
        <v>14</v>
      </c>
      <c r="D245" s="1"/>
      <c r="E245" s="1"/>
      <c r="F245" s="62"/>
    </row>
    <row r="246" spans="1:6" x14ac:dyDescent="0.25">
      <c r="A246" s="8" t="s">
        <v>21217</v>
      </c>
      <c r="B246" s="1" t="s">
        <v>3252</v>
      </c>
      <c r="C246" s="1" t="s">
        <v>14</v>
      </c>
      <c r="D246" s="1"/>
      <c r="E246" s="1"/>
      <c r="F246" s="62"/>
    </row>
    <row r="247" spans="1:6" x14ac:dyDescent="0.25">
      <c r="A247" s="8" t="s">
        <v>21218</v>
      </c>
      <c r="B247" s="1" t="s">
        <v>576</v>
      </c>
      <c r="C247" s="1" t="s">
        <v>27</v>
      </c>
      <c r="D247" s="1"/>
      <c r="E247" s="1"/>
      <c r="F247" s="62"/>
    </row>
    <row r="248" spans="1:6" x14ac:dyDescent="0.25">
      <c r="A248" s="8" t="s">
        <v>21219</v>
      </c>
      <c r="B248" s="1" t="s">
        <v>2193</v>
      </c>
      <c r="C248" s="1" t="s">
        <v>27</v>
      </c>
      <c r="D248" s="1"/>
      <c r="E248" s="1"/>
      <c r="F248" s="62"/>
    </row>
    <row r="249" spans="1:6" x14ac:dyDescent="0.25">
      <c r="A249" s="8" t="s">
        <v>21220</v>
      </c>
      <c r="B249" s="1" t="s">
        <v>18230</v>
      </c>
      <c r="C249" s="1" t="s">
        <v>27</v>
      </c>
      <c r="D249" s="1"/>
      <c r="E249" s="1"/>
      <c r="F249" s="62"/>
    </row>
    <row r="250" spans="1:6" x14ac:dyDescent="0.25">
      <c r="A250" s="8" t="s">
        <v>21221</v>
      </c>
      <c r="B250" s="1" t="s">
        <v>18528</v>
      </c>
      <c r="C250" s="1" t="s">
        <v>27</v>
      </c>
      <c r="D250" s="1"/>
      <c r="E250" s="1"/>
      <c r="F250" s="62"/>
    </row>
    <row r="251" spans="1:6" x14ac:dyDescent="0.25">
      <c r="A251" s="8" t="s">
        <v>21222</v>
      </c>
      <c r="B251" s="1" t="s">
        <v>18672</v>
      </c>
      <c r="C251" s="1" t="s">
        <v>27</v>
      </c>
      <c r="D251" s="1"/>
      <c r="E251" s="1"/>
      <c r="F251" s="62"/>
    </row>
    <row r="252" spans="1:6" x14ac:dyDescent="0.25">
      <c r="A252" s="8" t="s">
        <v>21223</v>
      </c>
      <c r="B252" s="1" t="s">
        <v>14344</v>
      </c>
      <c r="C252" s="1" t="s">
        <v>27</v>
      </c>
      <c r="D252" s="1"/>
      <c r="E252" s="1"/>
      <c r="F252" s="62"/>
    </row>
    <row r="253" spans="1:6" x14ac:dyDescent="0.25">
      <c r="A253" s="8" t="s">
        <v>21224</v>
      </c>
      <c r="B253" s="1" t="s">
        <v>13121</v>
      </c>
      <c r="C253" s="1" t="s">
        <v>7</v>
      </c>
      <c r="D253" s="1"/>
      <c r="E253" s="1"/>
      <c r="F253" s="62"/>
    </row>
    <row r="254" spans="1:6" x14ac:dyDescent="0.25">
      <c r="A254" s="8" t="s">
        <v>21225</v>
      </c>
      <c r="B254" s="1" t="s">
        <v>680</v>
      </c>
      <c r="C254" s="1" t="s">
        <v>7</v>
      </c>
      <c r="D254" s="1"/>
      <c r="E254" s="1"/>
      <c r="F254" s="62"/>
    </row>
    <row r="255" spans="1:6" x14ac:dyDescent="0.25">
      <c r="A255" s="8" t="s">
        <v>21226</v>
      </c>
      <c r="B255" s="1" t="s">
        <v>993</v>
      </c>
      <c r="C255" s="1" t="s">
        <v>7</v>
      </c>
      <c r="D255" s="1"/>
      <c r="E255" s="1"/>
      <c r="F255" s="62"/>
    </row>
    <row r="256" spans="1:6" x14ac:dyDescent="0.25">
      <c r="A256" s="8" t="s">
        <v>21227</v>
      </c>
      <c r="B256" s="1" t="s">
        <v>2207</v>
      </c>
      <c r="C256" s="1" t="s">
        <v>7</v>
      </c>
      <c r="D256" s="1"/>
      <c r="E256" s="1"/>
      <c r="F256" s="62"/>
    </row>
    <row r="257" spans="1:6" x14ac:dyDescent="0.25">
      <c r="A257" s="8" t="s">
        <v>21228</v>
      </c>
      <c r="B257" s="1" t="s">
        <v>482</v>
      </c>
      <c r="C257" s="1" t="s">
        <v>7</v>
      </c>
      <c r="D257" s="1"/>
      <c r="E257" s="1"/>
      <c r="F257" s="62"/>
    </row>
    <row r="258" spans="1:6" x14ac:dyDescent="0.25">
      <c r="A258" s="8" t="s">
        <v>21229</v>
      </c>
      <c r="B258" s="1" t="s">
        <v>2341</v>
      </c>
      <c r="C258" s="1" t="s">
        <v>7</v>
      </c>
      <c r="D258" s="1"/>
      <c r="E258" s="1"/>
      <c r="F258" s="62"/>
    </row>
    <row r="259" spans="1:6" x14ac:dyDescent="0.25">
      <c r="A259" s="8" t="s">
        <v>21230</v>
      </c>
      <c r="B259" s="1" t="s">
        <v>2874</v>
      </c>
      <c r="C259" s="1" t="s">
        <v>7</v>
      </c>
      <c r="D259" s="1"/>
      <c r="E259" s="1"/>
      <c r="F259" s="62"/>
    </row>
    <row r="260" spans="1:6" x14ac:dyDescent="0.25">
      <c r="A260" s="8" t="s">
        <v>21231</v>
      </c>
      <c r="B260" s="1" t="s">
        <v>3028</v>
      </c>
      <c r="C260" s="1" t="s">
        <v>7</v>
      </c>
      <c r="D260" s="1"/>
      <c r="E260" s="1"/>
      <c r="F260" s="62"/>
    </row>
    <row r="261" spans="1:6" ht="15.75" thickBot="1" x14ac:dyDescent="0.3">
      <c r="A261" s="10" t="s">
        <v>21232</v>
      </c>
      <c r="B261" s="11" t="s">
        <v>3400</v>
      </c>
      <c r="C261" s="11" t="s">
        <v>7</v>
      </c>
      <c r="D261" s="11"/>
      <c r="E261" s="11"/>
      <c r="F261" s="63"/>
    </row>
    <row r="262" spans="1:6" x14ac:dyDescent="0.25">
      <c r="A262" s="8" t="s">
        <v>21233</v>
      </c>
      <c r="B262" s="1" t="s">
        <v>14661</v>
      </c>
      <c r="C262" s="1" t="s">
        <v>4</v>
      </c>
      <c r="D262" s="1"/>
      <c r="E262" s="1"/>
      <c r="F262" s="62"/>
    </row>
    <row r="263" spans="1:6" x14ac:dyDescent="0.25">
      <c r="A263" s="8" t="s">
        <v>21234</v>
      </c>
      <c r="B263" s="1" t="s">
        <v>670</v>
      </c>
      <c r="C263" s="1" t="s">
        <v>14</v>
      </c>
      <c r="D263" s="1"/>
      <c r="E263" s="1"/>
      <c r="F263" s="62"/>
    </row>
    <row r="264" spans="1:6" x14ac:dyDescent="0.25">
      <c r="A264" s="8" t="s">
        <v>21235</v>
      </c>
      <c r="B264" s="1" t="s">
        <v>21236</v>
      </c>
      <c r="C264" s="1" t="s">
        <v>14</v>
      </c>
      <c r="D264" s="1"/>
      <c r="E264" s="1"/>
      <c r="F264" s="62"/>
    </row>
    <row r="265" spans="1:6" x14ac:dyDescent="0.25">
      <c r="A265" s="8" t="s">
        <v>21237</v>
      </c>
      <c r="B265" s="1" t="s">
        <v>11304</v>
      </c>
      <c r="C265" s="1" t="s">
        <v>14</v>
      </c>
      <c r="D265" s="1"/>
      <c r="E265" s="1"/>
      <c r="F265" s="62"/>
    </row>
    <row r="266" spans="1:6" x14ac:dyDescent="0.25">
      <c r="A266" s="8" t="s">
        <v>21238</v>
      </c>
      <c r="B266" s="1" t="s">
        <v>11941</v>
      </c>
      <c r="C266" s="1" t="s">
        <v>14</v>
      </c>
      <c r="D266" s="1"/>
      <c r="E266" s="1"/>
      <c r="F266" s="62"/>
    </row>
    <row r="267" spans="1:6" x14ac:dyDescent="0.25">
      <c r="A267" s="8" t="s">
        <v>21239</v>
      </c>
      <c r="B267" s="1" t="s">
        <v>1101</v>
      </c>
      <c r="C267" s="1" t="s">
        <v>27</v>
      </c>
      <c r="D267" s="1"/>
      <c r="E267" s="1"/>
      <c r="F267" s="62"/>
    </row>
    <row r="268" spans="1:6" x14ac:dyDescent="0.25">
      <c r="A268" s="8" t="s">
        <v>21240</v>
      </c>
      <c r="B268" s="1" t="s">
        <v>2438</v>
      </c>
      <c r="C268" s="1" t="s">
        <v>27</v>
      </c>
      <c r="D268" s="1"/>
      <c r="E268" s="1"/>
      <c r="F268" s="62"/>
    </row>
    <row r="269" spans="1:6" x14ac:dyDescent="0.25">
      <c r="A269" s="8" t="s">
        <v>21241</v>
      </c>
      <c r="B269" s="1" t="s">
        <v>11706</v>
      </c>
      <c r="C269" s="1" t="s">
        <v>27</v>
      </c>
      <c r="D269" s="1"/>
      <c r="E269" s="1"/>
      <c r="F269" s="62"/>
    </row>
    <row r="270" spans="1:6" x14ac:dyDescent="0.25">
      <c r="A270" s="8" t="s">
        <v>21242</v>
      </c>
      <c r="B270" s="1" t="s">
        <v>2978</v>
      </c>
      <c r="C270" s="1" t="s">
        <v>27</v>
      </c>
      <c r="D270" s="1"/>
      <c r="E270" s="1"/>
      <c r="F270" s="62"/>
    </row>
    <row r="271" spans="1:6" x14ac:dyDescent="0.25">
      <c r="A271" s="8" t="s">
        <v>21243</v>
      </c>
      <c r="B271" s="1" t="s">
        <v>3962</v>
      </c>
      <c r="C271" s="1" t="s">
        <v>27</v>
      </c>
      <c r="D271" s="1"/>
      <c r="E271" s="1"/>
      <c r="F271" s="62"/>
    </row>
    <row r="272" spans="1:6" x14ac:dyDescent="0.25">
      <c r="A272" s="8" t="s">
        <v>21244</v>
      </c>
      <c r="B272" s="1" t="s">
        <v>20517</v>
      </c>
      <c r="C272" s="1" t="s">
        <v>27</v>
      </c>
      <c r="D272" s="1"/>
      <c r="E272" s="1"/>
      <c r="F272" s="62"/>
    </row>
    <row r="273" spans="1:6" x14ac:dyDescent="0.25">
      <c r="A273" s="8" t="s">
        <v>21245</v>
      </c>
      <c r="B273" s="1" t="s">
        <v>21246</v>
      </c>
      <c r="C273" s="1" t="s">
        <v>7</v>
      </c>
      <c r="D273" s="1"/>
      <c r="E273" s="1"/>
      <c r="F273" s="62"/>
    </row>
    <row r="274" spans="1:6" x14ac:dyDescent="0.25">
      <c r="A274" s="8" t="s">
        <v>21247</v>
      </c>
      <c r="B274" s="1" t="s">
        <v>2524</v>
      </c>
      <c r="C274" s="1" t="s">
        <v>7</v>
      </c>
      <c r="D274" s="1"/>
      <c r="E274" s="1"/>
      <c r="F274" s="62"/>
    </row>
    <row r="275" spans="1:6" x14ac:dyDescent="0.25">
      <c r="A275" s="8" t="s">
        <v>21248</v>
      </c>
      <c r="B275" s="1" t="s">
        <v>2550</v>
      </c>
      <c r="C275" s="1" t="s">
        <v>7</v>
      </c>
      <c r="D275" s="1"/>
      <c r="E275" s="1"/>
      <c r="F275" s="62"/>
    </row>
    <row r="276" spans="1:6" x14ac:dyDescent="0.25">
      <c r="A276" s="8" t="s">
        <v>21249</v>
      </c>
      <c r="B276" s="1" t="s">
        <v>2928</v>
      </c>
      <c r="C276" s="1" t="s">
        <v>7</v>
      </c>
      <c r="D276" s="1"/>
      <c r="E276" s="1"/>
      <c r="F276" s="62"/>
    </row>
    <row r="277" spans="1:6" x14ac:dyDescent="0.25">
      <c r="A277" s="8" t="s">
        <v>21250</v>
      </c>
      <c r="B277" s="1" t="s">
        <v>3890</v>
      </c>
      <c r="C277" s="1" t="s">
        <v>7</v>
      </c>
      <c r="D277" s="1"/>
      <c r="E277" s="1"/>
      <c r="F277" s="62"/>
    </row>
    <row r="278" spans="1:6" x14ac:dyDescent="0.25">
      <c r="A278" s="8" t="s">
        <v>21251</v>
      </c>
      <c r="B278" s="1" t="s">
        <v>2692</v>
      </c>
      <c r="C278" s="1" t="s">
        <v>7</v>
      </c>
      <c r="D278" s="1"/>
      <c r="E278" s="1"/>
      <c r="F278" s="62"/>
    </row>
    <row r="279" spans="1:6" x14ac:dyDescent="0.25">
      <c r="A279" s="8" t="s">
        <v>21252</v>
      </c>
      <c r="B279" s="1" t="s">
        <v>14301</v>
      </c>
      <c r="C279" s="1" t="s">
        <v>7</v>
      </c>
      <c r="D279" s="1"/>
      <c r="E279" s="1"/>
      <c r="F279" s="62"/>
    </row>
    <row r="280" spans="1:6" x14ac:dyDescent="0.25">
      <c r="A280" s="8" t="s">
        <v>21253</v>
      </c>
      <c r="B280" s="1" t="s">
        <v>2263</v>
      </c>
      <c r="C280" s="1" t="s">
        <v>7</v>
      </c>
      <c r="D280" s="1"/>
      <c r="E280" s="1"/>
      <c r="F280" s="62"/>
    </row>
    <row r="281" spans="1:6" ht="15.75" thickBot="1" x14ac:dyDescent="0.3">
      <c r="A281" s="10" t="s">
        <v>21254</v>
      </c>
      <c r="B281" s="11" t="s">
        <v>2718</v>
      </c>
      <c r="C281" s="11" t="s">
        <v>7</v>
      </c>
      <c r="D281" s="11"/>
      <c r="E281" s="11"/>
      <c r="F281" s="63"/>
    </row>
    <row r="282" spans="1:6" x14ac:dyDescent="0.25">
      <c r="A282" s="8" t="s">
        <v>21255</v>
      </c>
      <c r="B282" s="1" t="s">
        <v>12944</v>
      </c>
      <c r="C282" s="1" t="s">
        <v>4</v>
      </c>
      <c r="D282" s="1"/>
      <c r="E282" s="1"/>
      <c r="F282" s="62"/>
    </row>
    <row r="283" spans="1:6" x14ac:dyDescent="0.25">
      <c r="A283" s="8" t="s">
        <v>21256</v>
      </c>
      <c r="B283" s="1" t="s">
        <v>3630</v>
      </c>
      <c r="C283" s="1" t="s">
        <v>14</v>
      </c>
      <c r="D283" s="1"/>
      <c r="E283" s="1"/>
      <c r="F283" s="62"/>
    </row>
    <row r="284" spans="1:6" x14ac:dyDescent="0.25">
      <c r="A284" s="8" t="s">
        <v>21257</v>
      </c>
      <c r="B284" s="1" t="s">
        <v>11357</v>
      </c>
      <c r="C284" s="1" t="s">
        <v>14</v>
      </c>
      <c r="D284" s="1"/>
      <c r="E284" s="1"/>
      <c r="F284" s="62"/>
    </row>
    <row r="285" spans="1:6" x14ac:dyDescent="0.25">
      <c r="A285" s="8" t="s">
        <v>21258</v>
      </c>
      <c r="B285" s="1" t="s">
        <v>2968</v>
      </c>
      <c r="C285" s="1" t="s">
        <v>14</v>
      </c>
      <c r="D285" s="1"/>
      <c r="E285" s="1"/>
      <c r="F285" s="62"/>
    </row>
    <row r="286" spans="1:6" x14ac:dyDescent="0.25">
      <c r="A286" s="8" t="s">
        <v>21259</v>
      </c>
      <c r="B286" s="1" t="s">
        <v>4063</v>
      </c>
      <c r="C286" s="1" t="s">
        <v>14</v>
      </c>
      <c r="D286" s="1"/>
      <c r="E286" s="1"/>
      <c r="F286" s="62"/>
    </row>
    <row r="287" spans="1:6" x14ac:dyDescent="0.25">
      <c r="A287" s="8" t="s">
        <v>21260</v>
      </c>
      <c r="B287" s="1" t="s">
        <v>21261</v>
      </c>
      <c r="C287" s="1" t="s">
        <v>27</v>
      </c>
      <c r="D287" s="1"/>
      <c r="E287" s="1"/>
      <c r="F287" s="62"/>
    </row>
    <row r="288" spans="1:6" x14ac:dyDescent="0.25">
      <c r="A288" s="8" t="s">
        <v>21262</v>
      </c>
      <c r="B288" s="1" t="s">
        <v>11577</v>
      </c>
      <c r="C288" s="1" t="s">
        <v>27</v>
      </c>
      <c r="D288" s="1"/>
      <c r="E288" s="1"/>
      <c r="F288" s="62"/>
    </row>
    <row r="289" spans="1:6" x14ac:dyDescent="0.25">
      <c r="A289" s="8" t="s">
        <v>21263</v>
      </c>
      <c r="B289" s="1" t="s">
        <v>3540</v>
      </c>
      <c r="C289" s="1" t="s">
        <v>27</v>
      </c>
      <c r="D289" s="1"/>
      <c r="E289" s="1"/>
      <c r="F289" s="62"/>
    </row>
    <row r="290" spans="1:6" x14ac:dyDescent="0.25">
      <c r="A290" s="8" t="s">
        <v>21264</v>
      </c>
      <c r="B290" s="1" t="s">
        <v>14099</v>
      </c>
      <c r="C290" s="1" t="s">
        <v>27</v>
      </c>
      <c r="D290" s="1"/>
      <c r="E290" s="1"/>
      <c r="F290" s="62"/>
    </row>
    <row r="291" spans="1:6" x14ac:dyDescent="0.25">
      <c r="A291" s="8" t="s">
        <v>21265</v>
      </c>
      <c r="B291" s="1" t="s">
        <v>20591</v>
      </c>
      <c r="C291" s="1" t="s">
        <v>27</v>
      </c>
      <c r="D291" s="1"/>
      <c r="E291" s="1"/>
      <c r="F291" s="62"/>
    </row>
    <row r="292" spans="1:6" x14ac:dyDescent="0.25">
      <c r="A292" s="8" t="s">
        <v>21266</v>
      </c>
      <c r="B292" s="1" t="s">
        <v>1071</v>
      </c>
      <c r="C292" s="1" t="s">
        <v>27</v>
      </c>
      <c r="D292" s="1"/>
      <c r="E292" s="1"/>
      <c r="F292" s="62"/>
    </row>
    <row r="293" spans="1:6" x14ac:dyDescent="0.25">
      <c r="A293" s="8" t="s">
        <v>21267</v>
      </c>
      <c r="B293" s="1" t="s">
        <v>21268</v>
      </c>
      <c r="C293" s="1" t="s">
        <v>7</v>
      </c>
      <c r="D293" s="1"/>
      <c r="E293" s="1"/>
      <c r="F293" s="62"/>
    </row>
    <row r="294" spans="1:6" x14ac:dyDescent="0.25">
      <c r="A294" s="8" t="s">
        <v>21269</v>
      </c>
      <c r="B294" s="1" t="s">
        <v>3042</v>
      </c>
      <c r="C294" s="1" t="s">
        <v>7</v>
      </c>
      <c r="D294" s="1"/>
      <c r="E294" s="1"/>
      <c r="F294" s="62"/>
    </row>
    <row r="295" spans="1:6" x14ac:dyDescent="0.25">
      <c r="A295" s="8" t="s">
        <v>21270</v>
      </c>
      <c r="B295" s="1" t="s">
        <v>2520</v>
      </c>
      <c r="C295" s="1" t="s">
        <v>7</v>
      </c>
      <c r="D295" s="1"/>
      <c r="E295" s="1"/>
      <c r="F295" s="62"/>
    </row>
    <row r="296" spans="1:6" x14ac:dyDescent="0.25">
      <c r="A296" s="8" t="s">
        <v>21271</v>
      </c>
      <c r="B296" s="1" t="s">
        <v>3508</v>
      </c>
      <c r="C296" s="1" t="s">
        <v>7</v>
      </c>
      <c r="D296" s="1"/>
      <c r="E296" s="1"/>
      <c r="F296" s="62"/>
    </row>
    <row r="297" spans="1:6" x14ac:dyDescent="0.25">
      <c r="A297" s="8" t="s">
        <v>21272</v>
      </c>
      <c r="B297" s="1" t="s">
        <v>1103</v>
      </c>
      <c r="C297" s="1" t="s">
        <v>7</v>
      </c>
      <c r="D297" s="1"/>
      <c r="E297" s="1"/>
      <c r="F297" s="62"/>
    </row>
    <row r="298" spans="1:6" x14ac:dyDescent="0.25">
      <c r="A298" s="8" t="s">
        <v>21273</v>
      </c>
      <c r="B298" s="1" t="s">
        <v>2474</v>
      </c>
      <c r="C298" s="1" t="s">
        <v>7</v>
      </c>
      <c r="D298" s="1"/>
      <c r="E298" s="1"/>
      <c r="F298" s="62"/>
    </row>
    <row r="299" spans="1:6" x14ac:dyDescent="0.25">
      <c r="A299" s="8" t="s">
        <v>21274</v>
      </c>
      <c r="B299" s="1" t="s">
        <v>885</v>
      </c>
      <c r="C299" s="1" t="s">
        <v>7</v>
      </c>
      <c r="D299" s="1"/>
      <c r="E299" s="1"/>
      <c r="F299" s="62"/>
    </row>
    <row r="300" spans="1:6" x14ac:dyDescent="0.25">
      <c r="A300" s="8" t="s">
        <v>21275</v>
      </c>
      <c r="B300" s="1" t="s">
        <v>827</v>
      </c>
      <c r="C300" s="1" t="s">
        <v>7</v>
      </c>
      <c r="D300" s="1"/>
      <c r="E300" s="1"/>
      <c r="F300" s="62"/>
    </row>
    <row r="301" spans="1:6" ht="15.75" thickBot="1" x14ac:dyDescent="0.3">
      <c r="A301" s="10" t="s">
        <v>21276</v>
      </c>
      <c r="B301" s="11" t="s">
        <v>3224</v>
      </c>
      <c r="C301" s="11" t="s">
        <v>7</v>
      </c>
      <c r="D301" s="11"/>
      <c r="E301" s="11"/>
      <c r="F301" s="63"/>
    </row>
    <row r="302" spans="1:6" x14ac:dyDescent="0.25">
      <c r="A302" s="8" t="s">
        <v>21277</v>
      </c>
      <c r="B302" s="1" t="s">
        <v>14735</v>
      </c>
      <c r="C302" s="1" t="s">
        <v>4</v>
      </c>
      <c r="D302" s="1"/>
      <c r="E302" s="1"/>
      <c r="F302" s="62"/>
    </row>
    <row r="303" spans="1:6" x14ac:dyDescent="0.25">
      <c r="A303" s="8" t="s">
        <v>21278</v>
      </c>
      <c r="B303" s="1" t="s">
        <v>2428</v>
      </c>
      <c r="C303" s="1" t="s">
        <v>14</v>
      </c>
      <c r="D303" s="1"/>
      <c r="E303" s="1"/>
      <c r="F303" s="62"/>
    </row>
    <row r="304" spans="1:6" x14ac:dyDescent="0.25">
      <c r="A304" s="8" t="s">
        <v>21279</v>
      </c>
      <c r="B304" s="1" t="s">
        <v>2966</v>
      </c>
      <c r="C304" s="1" t="s">
        <v>14</v>
      </c>
      <c r="D304" s="1"/>
      <c r="E304" s="1"/>
      <c r="F304" s="62"/>
    </row>
    <row r="305" spans="1:6" x14ac:dyDescent="0.25">
      <c r="A305" s="8" t="s">
        <v>21280</v>
      </c>
      <c r="B305" s="1" t="s">
        <v>4352</v>
      </c>
      <c r="C305" s="1" t="s">
        <v>14</v>
      </c>
      <c r="D305" s="1"/>
      <c r="E305" s="1"/>
      <c r="F305" s="62"/>
    </row>
    <row r="306" spans="1:6" x14ac:dyDescent="0.25">
      <c r="A306" s="8" t="s">
        <v>21281</v>
      </c>
      <c r="B306" s="1" t="s">
        <v>4683</v>
      </c>
      <c r="C306" s="1" t="s">
        <v>14</v>
      </c>
      <c r="D306" s="1"/>
      <c r="E306" s="1"/>
      <c r="F306" s="62"/>
    </row>
    <row r="307" spans="1:6" x14ac:dyDescent="0.25">
      <c r="A307" s="8" t="s">
        <v>21282</v>
      </c>
      <c r="B307" s="1" t="s">
        <v>21283</v>
      </c>
      <c r="C307" s="1" t="s">
        <v>27</v>
      </c>
      <c r="D307" s="1"/>
      <c r="E307" s="1"/>
      <c r="F307" s="62"/>
    </row>
    <row r="308" spans="1:6" x14ac:dyDescent="0.25">
      <c r="A308" s="8" t="s">
        <v>21284</v>
      </c>
      <c r="B308" s="1" t="s">
        <v>20563</v>
      </c>
      <c r="C308" s="1" t="s">
        <v>27</v>
      </c>
      <c r="D308" s="1"/>
      <c r="E308" s="1"/>
      <c r="F308" s="62"/>
    </row>
    <row r="309" spans="1:6" x14ac:dyDescent="0.25">
      <c r="A309" s="8" t="s">
        <v>21285</v>
      </c>
      <c r="B309" s="1" t="s">
        <v>14945</v>
      </c>
      <c r="C309" s="1" t="s">
        <v>27</v>
      </c>
      <c r="D309" s="1"/>
      <c r="E309" s="1"/>
      <c r="F309" s="62"/>
    </row>
    <row r="310" spans="1:6" x14ac:dyDescent="0.25">
      <c r="A310" s="8" t="s">
        <v>21286</v>
      </c>
      <c r="B310" s="1" t="s">
        <v>3752</v>
      </c>
      <c r="C310" s="1" t="s">
        <v>27</v>
      </c>
      <c r="D310" s="1"/>
      <c r="E310" s="1"/>
      <c r="F310" s="62"/>
    </row>
    <row r="311" spans="1:6" x14ac:dyDescent="0.25">
      <c r="A311" s="8" t="s">
        <v>21287</v>
      </c>
      <c r="B311" s="1" t="s">
        <v>3918</v>
      </c>
      <c r="C311" s="1" t="s">
        <v>27</v>
      </c>
      <c r="D311" s="1"/>
      <c r="E311" s="1"/>
      <c r="F311" s="62"/>
    </row>
    <row r="312" spans="1:6" x14ac:dyDescent="0.25">
      <c r="A312" s="8" t="s">
        <v>21288</v>
      </c>
      <c r="B312" s="1" t="s">
        <v>4177</v>
      </c>
      <c r="C312" s="1" t="s">
        <v>27</v>
      </c>
      <c r="D312" s="1"/>
      <c r="E312" s="1"/>
      <c r="F312" s="62"/>
    </row>
    <row r="313" spans="1:6" x14ac:dyDescent="0.25">
      <c r="A313" s="8" t="s">
        <v>21289</v>
      </c>
      <c r="B313" s="1" t="s">
        <v>21290</v>
      </c>
      <c r="C313" s="1" t="s">
        <v>7</v>
      </c>
      <c r="D313" s="1"/>
      <c r="E313" s="1"/>
      <c r="F313" s="62"/>
    </row>
    <row r="314" spans="1:6" x14ac:dyDescent="0.25">
      <c r="A314" s="8" t="s">
        <v>21291</v>
      </c>
      <c r="B314" s="1" t="s">
        <v>21292</v>
      </c>
      <c r="C314" s="1" t="s">
        <v>7</v>
      </c>
      <c r="D314" s="1"/>
      <c r="E314" s="1"/>
      <c r="F314" s="62"/>
    </row>
    <row r="315" spans="1:6" x14ac:dyDescent="0.25">
      <c r="A315" s="8" t="s">
        <v>21293</v>
      </c>
      <c r="B315" s="1" t="s">
        <v>2798</v>
      </c>
      <c r="C315" s="1" t="s">
        <v>7</v>
      </c>
      <c r="D315" s="1"/>
      <c r="E315" s="1"/>
      <c r="F315" s="62"/>
    </row>
    <row r="316" spans="1:6" x14ac:dyDescent="0.25">
      <c r="A316" s="8" t="s">
        <v>21294</v>
      </c>
      <c r="B316" s="1" t="s">
        <v>2804</v>
      </c>
      <c r="C316" s="1" t="s">
        <v>7</v>
      </c>
      <c r="D316" s="1"/>
      <c r="E316" s="1"/>
      <c r="F316" s="62"/>
    </row>
    <row r="317" spans="1:6" x14ac:dyDescent="0.25">
      <c r="A317" s="8" t="s">
        <v>21295</v>
      </c>
      <c r="B317" s="1" t="s">
        <v>3408</v>
      </c>
      <c r="C317" s="1" t="s">
        <v>7</v>
      </c>
      <c r="D317" s="1"/>
      <c r="E317" s="1"/>
      <c r="F317" s="62"/>
    </row>
    <row r="318" spans="1:6" x14ac:dyDescent="0.25">
      <c r="A318" s="8" t="s">
        <v>21296</v>
      </c>
      <c r="B318" s="1" t="s">
        <v>3798</v>
      </c>
      <c r="C318" s="1" t="s">
        <v>7</v>
      </c>
      <c r="D318" s="1"/>
      <c r="E318" s="1"/>
      <c r="F318" s="62"/>
    </row>
    <row r="319" spans="1:6" x14ac:dyDescent="0.25">
      <c r="A319" s="8" t="s">
        <v>21297</v>
      </c>
      <c r="B319" s="1" t="s">
        <v>3822</v>
      </c>
      <c r="C319" s="1" t="s">
        <v>7</v>
      </c>
      <c r="D319" s="1"/>
      <c r="E319" s="1"/>
      <c r="F319" s="62"/>
    </row>
    <row r="320" spans="1:6" x14ac:dyDescent="0.25">
      <c r="A320" s="8" t="s">
        <v>21298</v>
      </c>
      <c r="B320" s="1" t="s">
        <v>20162</v>
      </c>
      <c r="C320" s="1" t="s">
        <v>7</v>
      </c>
      <c r="D320" s="1"/>
      <c r="E320" s="1"/>
      <c r="F320" s="62"/>
    </row>
    <row r="321" spans="1:6" ht="15.75" thickBot="1" x14ac:dyDescent="0.3">
      <c r="A321" s="10" t="s">
        <v>21299</v>
      </c>
      <c r="B321" s="11" t="s">
        <v>4287</v>
      </c>
      <c r="C321" s="11" t="s">
        <v>7</v>
      </c>
      <c r="D321" s="11"/>
      <c r="E321" s="11"/>
      <c r="F321" s="63"/>
    </row>
    <row r="322" spans="1:6" x14ac:dyDescent="0.25">
      <c r="A322" s="8" t="s">
        <v>21300</v>
      </c>
      <c r="B322" s="1" t="s">
        <v>21301</v>
      </c>
      <c r="C322" s="1" t="s">
        <v>4</v>
      </c>
      <c r="D322" s="1"/>
      <c r="E322" s="1"/>
      <c r="F322" s="62"/>
    </row>
    <row r="323" spans="1:6" x14ac:dyDescent="0.25">
      <c r="A323" s="8" t="s">
        <v>21302</v>
      </c>
      <c r="B323" s="1" t="s">
        <v>839</v>
      </c>
      <c r="C323" s="1" t="s">
        <v>14</v>
      </c>
      <c r="D323" s="1"/>
      <c r="E323" s="1"/>
      <c r="F323" s="62"/>
    </row>
    <row r="324" spans="1:6" x14ac:dyDescent="0.25">
      <c r="A324" s="8" t="s">
        <v>21303</v>
      </c>
      <c r="B324" s="1" t="s">
        <v>2728</v>
      </c>
      <c r="C324" s="1" t="s">
        <v>14</v>
      </c>
      <c r="D324" s="1"/>
      <c r="E324" s="1"/>
      <c r="F324" s="62"/>
    </row>
    <row r="325" spans="1:6" x14ac:dyDescent="0.25">
      <c r="A325" s="8" t="s">
        <v>21304</v>
      </c>
      <c r="B325" s="1" t="s">
        <v>3572</v>
      </c>
      <c r="C325" s="1" t="s">
        <v>14</v>
      </c>
      <c r="D325" s="1"/>
      <c r="E325" s="1"/>
      <c r="F325" s="62"/>
    </row>
    <row r="326" spans="1:6" x14ac:dyDescent="0.25">
      <c r="A326" s="8" t="s">
        <v>21305</v>
      </c>
      <c r="B326" s="1" t="s">
        <v>4754</v>
      </c>
      <c r="C326" s="1" t="s">
        <v>14</v>
      </c>
      <c r="D326" s="1"/>
      <c r="E326" s="1"/>
      <c r="F326" s="62"/>
    </row>
    <row r="327" spans="1:6" x14ac:dyDescent="0.25">
      <c r="A327" s="8" t="s">
        <v>21306</v>
      </c>
      <c r="B327" s="1" t="s">
        <v>20150</v>
      </c>
      <c r="C327" s="1" t="s">
        <v>27</v>
      </c>
      <c r="D327" s="1"/>
      <c r="E327" s="1"/>
      <c r="F327" s="62"/>
    </row>
    <row r="328" spans="1:6" x14ac:dyDescent="0.25">
      <c r="A328" s="8" t="s">
        <v>21307</v>
      </c>
      <c r="B328" s="1" t="s">
        <v>14264</v>
      </c>
      <c r="C328" s="1" t="s">
        <v>27</v>
      </c>
      <c r="D328" s="1"/>
      <c r="E328" s="1"/>
      <c r="F328" s="62"/>
    </row>
    <row r="329" spans="1:6" x14ac:dyDescent="0.25">
      <c r="A329" s="8" t="s">
        <v>21308</v>
      </c>
      <c r="B329" s="1" t="s">
        <v>3868</v>
      </c>
      <c r="C329" s="1" t="s">
        <v>27</v>
      </c>
      <c r="D329" s="1"/>
      <c r="E329" s="1"/>
      <c r="F329" s="62"/>
    </row>
    <row r="330" spans="1:6" x14ac:dyDescent="0.25">
      <c r="A330" s="8" t="s">
        <v>21309</v>
      </c>
      <c r="B330" s="1" t="s">
        <v>14949</v>
      </c>
      <c r="C330" s="1" t="s">
        <v>27</v>
      </c>
      <c r="D330" s="1"/>
      <c r="E330" s="1"/>
      <c r="F330" s="62"/>
    </row>
    <row r="331" spans="1:6" x14ac:dyDescent="0.25">
      <c r="A331" s="8" t="s">
        <v>21310</v>
      </c>
      <c r="B331" s="1" t="s">
        <v>18834</v>
      </c>
      <c r="C331" s="1" t="s">
        <v>27</v>
      </c>
      <c r="D331" s="1"/>
      <c r="E331" s="1"/>
      <c r="F331" s="62"/>
    </row>
    <row r="332" spans="1:6" x14ac:dyDescent="0.25">
      <c r="A332" s="8" t="s">
        <v>21311</v>
      </c>
      <c r="B332" s="1" t="s">
        <v>4151</v>
      </c>
      <c r="C332" s="1" t="s">
        <v>27</v>
      </c>
      <c r="D332" s="1"/>
      <c r="E332" s="1"/>
      <c r="F332" s="62"/>
    </row>
    <row r="333" spans="1:6" x14ac:dyDescent="0.25">
      <c r="A333" s="8" t="s">
        <v>21312</v>
      </c>
      <c r="B333" s="1" t="s">
        <v>21313</v>
      </c>
      <c r="C333" s="1" t="s">
        <v>7</v>
      </c>
      <c r="D333" s="1"/>
      <c r="E333" s="1"/>
      <c r="F333" s="62"/>
    </row>
    <row r="334" spans="1:6" x14ac:dyDescent="0.25">
      <c r="A334" s="8" t="s">
        <v>21314</v>
      </c>
      <c r="B334" s="1" t="s">
        <v>11852</v>
      </c>
      <c r="C334" s="1" t="s">
        <v>7</v>
      </c>
      <c r="D334" s="1"/>
      <c r="E334" s="1"/>
      <c r="F334" s="62"/>
    </row>
    <row r="335" spans="1:6" x14ac:dyDescent="0.25">
      <c r="A335" s="8" t="s">
        <v>21315</v>
      </c>
      <c r="B335" s="1" t="s">
        <v>2500</v>
      </c>
      <c r="C335" s="1" t="s">
        <v>7</v>
      </c>
      <c r="D335" s="1"/>
      <c r="E335" s="1"/>
      <c r="F335" s="62"/>
    </row>
    <row r="336" spans="1:6" x14ac:dyDescent="0.25">
      <c r="A336" s="8" t="s">
        <v>21316</v>
      </c>
      <c r="B336" s="1" t="s">
        <v>3608</v>
      </c>
      <c r="C336" s="1" t="s">
        <v>7</v>
      </c>
      <c r="D336" s="1"/>
      <c r="E336" s="1"/>
      <c r="F336" s="62"/>
    </row>
    <row r="337" spans="1:6" x14ac:dyDescent="0.25">
      <c r="A337" s="8" t="s">
        <v>21317</v>
      </c>
      <c r="B337" s="1" t="s">
        <v>3652</v>
      </c>
      <c r="C337" s="1" t="s">
        <v>7</v>
      </c>
      <c r="D337" s="1"/>
      <c r="E337" s="1"/>
      <c r="F337" s="62"/>
    </row>
    <row r="338" spans="1:6" x14ac:dyDescent="0.25">
      <c r="A338" s="8" t="s">
        <v>21318</v>
      </c>
      <c r="B338" s="1" t="s">
        <v>3654</v>
      </c>
      <c r="C338" s="1" t="s">
        <v>7</v>
      </c>
      <c r="D338" s="1"/>
      <c r="E338" s="1"/>
      <c r="F338" s="62"/>
    </row>
    <row r="339" spans="1:6" x14ac:dyDescent="0.25">
      <c r="A339" s="8" t="s">
        <v>21319</v>
      </c>
      <c r="B339" s="1" t="s">
        <v>3766</v>
      </c>
      <c r="C339" s="1" t="s">
        <v>7</v>
      </c>
      <c r="D339" s="1"/>
      <c r="E339" s="1"/>
      <c r="F339" s="62"/>
    </row>
    <row r="340" spans="1:6" x14ac:dyDescent="0.25">
      <c r="A340" s="8" t="s">
        <v>21320</v>
      </c>
      <c r="B340" s="1" t="s">
        <v>3806</v>
      </c>
      <c r="C340" s="1" t="s">
        <v>7</v>
      </c>
      <c r="D340" s="1"/>
      <c r="E340" s="1"/>
      <c r="F340" s="62"/>
    </row>
    <row r="341" spans="1:6" ht="15.75" thickBot="1" x14ac:dyDescent="0.3">
      <c r="A341" s="10" t="s">
        <v>21321</v>
      </c>
      <c r="B341" s="11" t="s">
        <v>4464</v>
      </c>
      <c r="C341" s="11" t="s">
        <v>7</v>
      </c>
      <c r="D341" s="11"/>
      <c r="E341" s="11"/>
      <c r="F341" s="63"/>
    </row>
    <row r="342" spans="1:6" x14ac:dyDescent="0.25">
      <c r="A342" s="8" t="s">
        <v>21322</v>
      </c>
      <c r="B342" s="1" t="s">
        <v>4764</v>
      </c>
      <c r="C342" s="1" t="s">
        <v>2618</v>
      </c>
      <c r="D342" s="1"/>
      <c r="E342" s="1"/>
      <c r="F342" s="62"/>
    </row>
    <row r="343" spans="1:6" x14ac:dyDescent="0.25">
      <c r="A343" s="8" t="s">
        <v>21323</v>
      </c>
      <c r="B343" s="1" t="s">
        <v>13101</v>
      </c>
      <c r="C343" s="1" t="s">
        <v>4</v>
      </c>
      <c r="D343" s="1"/>
      <c r="E343" s="1"/>
      <c r="F343" s="62"/>
    </row>
    <row r="344" spans="1:6" x14ac:dyDescent="0.25">
      <c r="A344" s="8" t="s">
        <v>21324</v>
      </c>
      <c r="B344" s="1" t="s">
        <v>4752</v>
      </c>
      <c r="C344" s="1" t="s">
        <v>14</v>
      </c>
      <c r="D344" s="1"/>
      <c r="E344" s="1"/>
      <c r="F344" s="62"/>
    </row>
    <row r="345" spans="1:6" x14ac:dyDescent="0.25">
      <c r="A345" s="8" t="s">
        <v>21325</v>
      </c>
      <c r="B345" s="1" t="s">
        <v>4953</v>
      </c>
      <c r="C345" s="1" t="s">
        <v>14</v>
      </c>
      <c r="D345" s="1"/>
      <c r="E345" s="1"/>
      <c r="F345" s="62"/>
    </row>
    <row r="346" spans="1:6" x14ac:dyDescent="0.25">
      <c r="A346" s="8" t="s">
        <v>21326</v>
      </c>
      <c r="B346" s="1" t="s">
        <v>5377</v>
      </c>
      <c r="C346" s="1" t="s">
        <v>14</v>
      </c>
      <c r="D346" s="1"/>
      <c r="E346" s="1"/>
      <c r="F346" s="62"/>
    </row>
    <row r="347" spans="1:6" x14ac:dyDescent="0.25">
      <c r="A347" s="8" t="s">
        <v>21327</v>
      </c>
      <c r="B347" s="1" t="s">
        <v>5629</v>
      </c>
      <c r="C347" s="1" t="s">
        <v>14</v>
      </c>
      <c r="D347" s="1"/>
      <c r="E347" s="1"/>
      <c r="F347" s="62"/>
    </row>
    <row r="348" spans="1:6" x14ac:dyDescent="0.25">
      <c r="A348" s="8" t="s">
        <v>21328</v>
      </c>
      <c r="B348" s="1" t="s">
        <v>12930</v>
      </c>
      <c r="C348" s="1" t="s">
        <v>27</v>
      </c>
      <c r="D348" s="1"/>
      <c r="E348" s="1"/>
      <c r="F348" s="62"/>
    </row>
    <row r="349" spans="1:6" x14ac:dyDescent="0.25">
      <c r="A349" s="8" t="s">
        <v>21329</v>
      </c>
      <c r="B349" s="1" t="s">
        <v>19130</v>
      </c>
      <c r="C349" s="1" t="s">
        <v>27</v>
      </c>
      <c r="D349" s="1"/>
      <c r="E349" s="1"/>
      <c r="F349" s="62"/>
    </row>
    <row r="350" spans="1:6" x14ac:dyDescent="0.25">
      <c r="A350" s="8" t="s">
        <v>21330</v>
      </c>
      <c r="B350" s="1" t="s">
        <v>2928</v>
      </c>
      <c r="C350" s="1" t="s">
        <v>27</v>
      </c>
      <c r="D350" s="1"/>
      <c r="E350" s="1"/>
      <c r="F350" s="62"/>
    </row>
    <row r="351" spans="1:6" x14ac:dyDescent="0.25">
      <c r="A351" s="8" t="s">
        <v>21331</v>
      </c>
      <c r="B351" s="1" t="s">
        <v>3842</v>
      </c>
      <c r="C351" s="1" t="s">
        <v>27</v>
      </c>
      <c r="D351" s="1"/>
      <c r="E351" s="1"/>
      <c r="F351" s="62"/>
    </row>
    <row r="352" spans="1:6" x14ac:dyDescent="0.25">
      <c r="A352" s="8" t="s">
        <v>21332</v>
      </c>
      <c r="B352" s="1" t="s">
        <v>13132</v>
      </c>
      <c r="C352" s="1" t="s">
        <v>27</v>
      </c>
      <c r="D352" s="1"/>
      <c r="E352" s="1"/>
      <c r="F352" s="62"/>
    </row>
    <row r="353" spans="1:6" x14ac:dyDescent="0.25">
      <c r="A353" s="8" t="s">
        <v>21333</v>
      </c>
      <c r="B353" s="1" t="s">
        <v>4549</v>
      </c>
      <c r="C353" s="1" t="s">
        <v>27</v>
      </c>
      <c r="D353" s="1"/>
      <c r="E353" s="1"/>
      <c r="F353" s="62"/>
    </row>
    <row r="354" spans="1:6" x14ac:dyDescent="0.25">
      <c r="A354" s="8" t="s">
        <v>21334</v>
      </c>
      <c r="B354" s="1" t="s">
        <v>11913</v>
      </c>
      <c r="C354" s="1" t="s">
        <v>7</v>
      </c>
      <c r="D354" s="1"/>
      <c r="E354" s="1"/>
      <c r="F354" s="62"/>
    </row>
    <row r="355" spans="1:6" x14ac:dyDescent="0.25">
      <c r="A355" s="8" t="s">
        <v>21335</v>
      </c>
      <c r="B355" s="1" t="s">
        <v>11189</v>
      </c>
      <c r="C355" s="1" t="s">
        <v>7</v>
      </c>
      <c r="D355" s="1"/>
      <c r="E355" s="1"/>
      <c r="F355" s="62"/>
    </row>
    <row r="356" spans="1:6" x14ac:dyDescent="0.25">
      <c r="A356" s="8" t="s">
        <v>21336</v>
      </c>
      <c r="B356" s="1" t="s">
        <v>18694</v>
      </c>
      <c r="C356" s="1" t="s">
        <v>7</v>
      </c>
      <c r="D356" s="1"/>
      <c r="E356" s="1"/>
      <c r="F356" s="62"/>
    </row>
    <row r="357" spans="1:6" x14ac:dyDescent="0.25">
      <c r="A357" s="8" t="s">
        <v>21337</v>
      </c>
      <c r="B357" s="1" t="s">
        <v>4350</v>
      </c>
      <c r="C357" s="1" t="s">
        <v>7</v>
      </c>
      <c r="D357" s="1"/>
      <c r="E357" s="1"/>
      <c r="F357" s="62"/>
    </row>
    <row r="358" spans="1:6" x14ac:dyDescent="0.25">
      <c r="A358" s="8" t="s">
        <v>21338</v>
      </c>
      <c r="B358" s="1" t="s">
        <v>4352</v>
      </c>
      <c r="C358" s="1" t="s">
        <v>7</v>
      </c>
      <c r="D358" s="1"/>
      <c r="E358" s="1"/>
      <c r="F358" s="62"/>
    </row>
    <row r="359" spans="1:6" x14ac:dyDescent="0.25">
      <c r="A359" s="8" t="s">
        <v>21339</v>
      </c>
      <c r="B359" s="1" t="s">
        <v>4354</v>
      </c>
      <c r="C359" s="1" t="s">
        <v>7</v>
      </c>
      <c r="D359" s="1"/>
      <c r="E359" s="1"/>
      <c r="F359" s="62"/>
    </row>
    <row r="360" spans="1:6" x14ac:dyDescent="0.25">
      <c r="A360" s="8" t="s">
        <v>21340</v>
      </c>
      <c r="B360" s="1" t="s">
        <v>4679</v>
      </c>
      <c r="C360" s="1" t="s">
        <v>7</v>
      </c>
      <c r="D360" s="1"/>
      <c r="E360" s="1"/>
      <c r="F360" s="62"/>
    </row>
    <row r="361" spans="1:6" x14ac:dyDescent="0.25">
      <c r="A361" s="8" t="s">
        <v>21341</v>
      </c>
      <c r="B361" s="1" t="s">
        <v>4756</v>
      </c>
      <c r="C361" s="1" t="s">
        <v>7</v>
      </c>
      <c r="D361" s="1"/>
      <c r="E361" s="1"/>
      <c r="F361" s="62"/>
    </row>
    <row r="362" spans="1:6" ht="15.75" thickBot="1" x14ac:dyDescent="0.3">
      <c r="A362" s="10" t="s">
        <v>21342</v>
      </c>
      <c r="B362" s="11" t="s">
        <v>18514</v>
      </c>
      <c r="C362" s="11" t="s">
        <v>7</v>
      </c>
      <c r="D362" s="11"/>
      <c r="E362" s="11"/>
      <c r="F362" s="63"/>
    </row>
    <row r="363" spans="1:6" x14ac:dyDescent="0.25">
      <c r="A363" s="8" t="s">
        <v>21343</v>
      </c>
      <c r="B363" s="1" t="s">
        <v>4400</v>
      </c>
      <c r="C363" s="1" t="s">
        <v>2618</v>
      </c>
      <c r="D363" s="1"/>
      <c r="E363" s="1"/>
      <c r="F363" s="62"/>
    </row>
    <row r="364" spans="1:6" x14ac:dyDescent="0.25">
      <c r="A364" s="8" t="s">
        <v>21344</v>
      </c>
      <c r="B364" s="1" t="s">
        <v>2211</v>
      </c>
      <c r="C364" s="1" t="s">
        <v>4</v>
      </c>
      <c r="D364" s="1"/>
      <c r="E364" s="1"/>
      <c r="F364" s="62"/>
    </row>
    <row r="365" spans="1:6" x14ac:dyDescent="0.25">
      <c r="A365" s="8" t="s">
        <v>21345</v>
      </c>
      <c r="B365" s="1" t="s">
        <v>11147</v>
      </c>
      <c r="C365" s="1" t="s">
        <v>14</v>
      </c>
      <c r="D365" s="1"/>
      <c r="E365" s="1"/>
      <c r="F365" s="62"/>
    </row>
    <row r="366" spans="1:6" x14ac:dyDescent="0.25">
      <c r="A366" s="8" t="s">
        <v>21346</v>
      </c>
      <c r="B366" s="1" t="s">
        <v>14312</v>
      </c>
      <c r="C366" s="1" t="s">
        <v>14</v>
      </c>
      <c r="D366" s="1"/>
      <c r="E366" s="1"/>
      <c r="F366" s="62"/>
    </row>
    <row r="367" spans="1:6" x14ac:dyDescent="0.25">
      <c r="A367" s="8" t="s">
        <v>21347</v>
      </c>
      <c r="B367" s="1" t="s">
        <v>15409</v>
      </c>
      <c r="C367" s="1" t="s">
        <v>14</v>
      </c>
      <c r="D367" s="1"/>
      <c r="E367" s="1"/>
      <c r="F367" s="62"/>
    </row>
    <row r="368" spans="1:6" x14ac:dyDescent="0.25">
      <c r="A368" s="8" t="s">
        <v>21348</v>
      </c>
      <c r="B368" s="1" t="s">
        <v>2500</v>
      </c>
      <c r="C368" s="1" t="s">
        <v>14</v>
      </c>
      <c r="D368" s="1"/>
      <c r="E368" s="1"/>
      <c r="F368" s="62"/>
    </row>
    <row r="369" spans="1:6" x14ac:dyDescent="0.25">
      <c r="A369" s="8" t="s">
        <v>21349</v>
      </c>
      <c r="B369" s="1" t="s">
        <v>11137</v>
      </c>
      <c r="C369" s="1" t="s">
        <v>27</v>
      </c>
      <c r="D369" s="1"/>
      <c r="E369" s="1"/>
      <c r="F369" s="62"/>
    </row>
    <row r="370" spans="1:6" x14ac:dyDescent="0.25">
      <c r="A370" s="8" t="s">
        <v>21350</v>
      </c>
      <c r="B370" s="1" t="s">
        <v>11406</v>
      </c>
      <c r="C370" s="1" t="s">
        <v>27</v>
      </c>
      <c r="D370" s="1"/>
      <c r="E370" s="1"/>
      <c r="F370" s="62"/>
    </row>
    <row r="371" spans="1:6" x14ac:dyDescent="0.25">
      <c r="A371" s="8" t="s">
        <v>21351</v>
      </c>
      <c r="B371" s="1" t="s">
        <v>15471</v>
      </c>
      <c r="C371" s="1" t="s">
        <v>27</v>
      </c>
      <c r="D371" s="1"/>
      <c r="E371" s="1"/>
      <c r="F371" s="62"/>
    </row>
    <row r="372" spans="1:6" x14ac:dyDescent="0.25">
      <c r="A372" s="8" t="s">
        <v>21352</v>
      </c>
      <c r="B372" s="1" t="s">
        <v>4111</v>
      </c>
      <c r="C372" s="1" t="s">
        <v>27</v>
      </c>
      <c r="D372" s="1"/>
      <c r="E372" s="1"/>
      <c r="F372" s="62"/>
    </row>
    <row r="373" spans="1:6" x14ac:dyDescent="0.25">
      <c r="A373" s="8" t="s">
        <v>21353</v>
      </c>
      <c r="B373" s="1" t="s">
        <v>4450</v>
      </c>
      <c r="C373" s="1" t="s">
        <v>27</v>
      </c>
      <c r="D373" s="1"/>
      <c r="E373" s="1"/>
      <c r="F373" s="62"/>
    </row>
    <row r="374" spans="1:6" x14ac:dyDescent="0.25">
      <c r="A374" s="8" t="s">
        <v>21354</v>
      </c>
      <c r="B374" s="1" t="s">
        <v>4452</v>
      </c>
      <c r="C374" s="1" t="s">
        <v>27</v>
      </c>
      <c r="D374" s="1"/>
      <c r="E374" s="1"/>
      <c r="F374" s="62"/>
    </row>
    <row r="375" spans="1:6" x14ac:dyDescent="0.25">
      <c r="A375" s="8" t="s">
        <v>21355</v>
      </c>
      <c r="B375" s="1" t="s">
        <v>20517</v>
      </c>
      <c r="C375" s="1" t="s">
        <v>7</v>
      </c>
      <c r="D375" s="1"/>
      <c r="E375" s="1"/>
      <c r="F375" s="62"/>
    </row>
    <row r="376" spans="1:6" x14ac:dyDescent="0.25">
      <c r="A376" s="8" t="s">
        <v>21356</v>
      </c>
      <c r="B376" s="1" t="s">
        <v>11145</v>
      </c>
      <c r="C376" s="1" t="s">
        <v>7</v>
      </c>
      <c r="D376" s="1"/>
      <c r="E376" s="1"/>
      <c r="F376" s="62"/>
    </row>
    <row r="377" spans="1:6" x14ac:dyDescent="0.25">
      <c r="A377" s="8" t="s">
        <v>21357</v>
      </c>
      <c r="B377" s="1" t="s">
        <v>11181</v>
      </c>
      <c r="C377" s="1" t="s">
        <v>7</v>
      </c>
      <c r="D377" s="1"/>
      <c r="E377" s="1"/>
      <c r="F377" s="62"/>
    </row>
    <row r="378" spans="1:6" x14ac:dyDescent="0.25">
      <c r="A378" s="8" t="s">
        <v>21358</v>
      </c>
      <c r="B378" s="1" t="s">
        <v>11288</v>
      </c>
      <c r="C378" s="1" t="s">
        <v>7</v>
      </c>
      <c r="D378" s="1"/>
      <c r="E378" s="1"/>
      <c r="F378" s="62"/>
    </row>
    <row r="379" spans="1:6" x14ac:dyDescent="0.25">
      <c r="A379" s="8" t="s">
        <v>21359</v>
      </c>
      <c r="B379" s="1" t="s">
        <v>11427</v>
      </c>
      <c r="C379" s="1" t="s">
        <v>7</v>
      </c>
      <c r="D379" s="1"/>
      <c r="E379" s="1"/>
      <c r="F379" s="62"/>
    </row>
    <row r="380" spans="1:6" x14ac:dyDescent="0.25">
      <c r="A380" s="8" t="s">
        <v>21360</v>
      </c>
      <c r="B380" s="1" t="s">
        <v>1977</v>
      </c>
      <c r="C380" s="1" t="s">
        <v>7</v>
      </c>
      <c r="D380" s="1"/>
      <c r="E380" s="1"/>
      <c r="F380" s="62"/>
    </row>
    <row r="381" spans="1:6" x14ac:dyDescent="0.25">
      <c r="A381" s="8" t="s">
        <v>21361</v>
      </c>
      <c r="B381" s="1" t="s">
        <v>3692</v>
      </c>
      <c r="C381" s="1" t="s">
        <v>7</v>
      </c>
      <c r="D381" s="1"/>
      <c r="E381" s="1"/>
      <c r="F381" s="62"/>
    </row>
    <row r="382" spans="1:6" x14ac:dyDescent="0.25">
      <c r="A382" s="8" t="s">
        <v>21362</v>
      </c>
      <c r="B382" s="1" t="s">
        <v>4013</v>
      </c>
      <c r="C382" s="1" t="s">
        <v>7</v>
      </c>
      <c r="D382" s="1"/>
      <c r="E382" s="1"/>
      <c r="F382" s="62"/>
    </row>
    <row r="383" spans="1:6" ht="15.75" thickBot="1" x14ac:dyDescent="0.3">
      <c r="A383" s="10" t="s">
        <v>21363</v>
      </c>
      <c r="B383" s="11" t="s">
        <v>5637</v>
      </c>
      <c r="C383" s="11" t="s">
        <v>7</v>
      </c>
      <c r="D383" s="11"/>
      <c r="E383" s="11"/>
      <c r="F383" s="63"/>
    </row>
    <row r="384" spans="1:6" x14ac:dyDescent="0.25">
      <c r="A384" s="8" t="s">
        <v>21364</v>
      </c>
      <c r="B384" s="1" t="s">
        <v>12977</v>
      </c>
      <c r="C384" s="1" t="s">
        <v>2618</v>
      </c>
      <c r="D384" s="1"/>
      <c r="E384" s="1"/>
      <c r="F384" s="62"/>
    </row>
    <row r="385" spans="1:6" x14ac:dyDescent="0.25">
      <c r="A385" s="8" t="s">
        <v>21365</v>
      </c>
      <c r="B385" s="1" t="s">
        <v>4507</v>
      </c>
      <c r="C385" s="1" t="s">
        <v>4</v>
      </c>
      <c r="D385" s="1"/>
      <c r="E385" s="1"/>
      <c r="F385" s="62"/>
    </row>
    <row r="386" spans="1:6" x14ac:dyDescent="0.25">
      <c r="A386" s="8" t="s">
        <v>21366</v>
      </c>
      <c r="B386" s="1" t="s">
        <v>2928</v>
      </c>
      <c r="C386" s="1" t="s">
        <v>14</v>
      </c>
      <c r="D386" s="1"/>
      <c r="E386" s="1"/>
      <c r="F386" s="62"/>
    </row>
    <row r="387" spans="1:6" x14ac:dyDescent="0.25">
      <c r="A387" s="8" t="s">
        <v>21367</v>
      </c>
      <c r="B387" s="1" t="s">
        <v>5132</v>
      </c>
      <c r="C387" s="1" t="s">
        <v>14</v>
      </c>
      <c r="D387" s="1"/>
      <c r="E387" s="1"/>
      <c r="F387" s="62"/>
    </row>
    <row r="388" spans="1:6" x14ac:dyDescent="0.25">
      <c r="A388" s="8" t="s">
        <v>21368</v>
      </c>
      <c r="B388" s="1" t="s">
        <v>5850</v>
      </c>
      <c r="C388" s="1" t="s">
        <v>14</v>
      </c>
      <c r="D388" s="1"/>
      <c r="E388" s="1"/>
      <c r="F388" s="62"/>
    </row>
    <row r="389" spans="1:6" x14ac:dyDescent="0.25">
      <c r="A389" s="8" t="s">
        <v>21369</v>
      </c>
      <c r="B389" s="1" t="s">
        <v>5298</v>
      </c>
      <c r="C389" s="1" t="s">
        <v>14</v>
      </c>
      <c r="D389" s="1"/>
      <c r="E389" s="1"/>
      <c r="F389" s="62"/>
    </row>
    <row r="390" spans="1:6" x14ac:dyDescent="0.25">
      <c r="A390" s="8" t="s">
        <v>21370</v>
      </c>
      <c r="B390" s="1" t="s">
        <v>5292</v>
      </c>
      <c r="C390" s="1" t="s">
        <v>27</v>
      </c>
      <c r="D390" s="1"/>
      <c r="E390" s="1"/>
      <c r="F390" s="62"/>
    </row>
    <row r="391" spans="1:6" x14ac:dyDescent="0.25">
      <c r="A391" s="8" t="s">
        <v>21371</v>
      </c>
      <c r="B391" s="1" t="s">
        <v>5800</v>
      </c>
      <c r="C391" s="1" t="s">
        <v>27</v>
      </c>
      <c r="D391" s="1"/>
      <c r="E391" s="1"/>
      <c r="F391" s="62"/>
    </row>
    <row r="392" spans="1:6" x14ac:dyDescent="0.25">
      <c r="A392" s="8" t="s">
        <v>21372</v>
      </c>
      <c r="B392" s="1" t="s">
        <v>5802</v>
      </c>
      <c r="C392" s="1" t="s">
        <v>27</v>
      </c>
      <c r="D392" s="1"/>
      <c r="E392" s="1"/>
      <c r="F392" s="62"/>
    </row>
    <row r="393" spans="1:6" x14ac:dyDescent="0.25">
      <c r="A393" s="8" t="s">
        <v>21373</v>
      </c>
      <c r="B393" s="1" t="s">
        <v>5003</v>
      </c>
      <c r="C393" s="1" t="s">
        <v>27</v>
      </c>
      <c r="D393" s="1"/>
      <c r="E393" s="1"/>
      <c r="F393" s="62"/>
    </row>
    <row r="394" spans="1:6" x14ac:dyDescent="0.25">
      <c r="A394" s="8" t="s">
        <v>21374</v>
      </c>
      <c r="B394" s="1" t="s">
        <v>4615</v>
      </c>
      <c r="C394" s="1" t="s">
        <v>27</v>
      </c>
      <c r="D394" s="1"/>
      <c r="E394" s="1"/>
      <c r="F394" s="62"/>
    </row>
    <row r="395" spans="1:6" x14ac:dyDescent="0.25">
      <c r="A395" s="8" t="s">
        <v>21375</v>
      </c>
      <c r="B395" s="1" t="s">
        <v>5846</v>
      </c>
      <c r="C395" s="1" t="s">
        <v>27</v>
      </c>
      <c r="D395" s="1"/>
      <c r="E395" s="1"/>
      <c r="F395" s="62"/>
    </row>
    <row r="396" spans="1:6" x14ac:dyDescent="0.25">
      <c r="A396" s="8" t="s">
        <v>21376</v>
      </c>
      <c r="B396" s="1" t="s">
        <v>3484</v>
      </c>
      <c r="C396" s="1" t="s">
        <v>7</v>
      </c>
      <c r="D396" s="1"/>
      <c r="E396" s="1"/>
      <c r="F396" s="62"/>
    </row>
    <row r="397" spans="1:6" x14ac:dyDescent="0.25">
      <c r="A397" s="8" t="s">
        <v>21377</v>
      </c>
      <c r="B397" s="1" t="s">
        <v>3890</v>
      </c>
      <c r="C397" s="1" t="s">
        <v>7</v>
      </c>
      <c r="D397" s="1"/>
      <c r="E397" s="1"/>
      <c r="F397" s="62"/>
    </row>
    <row r="398" spans="1:6" x14ac:dyDescent="0.25">
      <c r="A398" s="8" t="s">
        <v>21378</v>
      </c>
      <c r="B398" s="1" t="s">
        <v>4575</v>
      </c>
      <c r="C398" s="1" t="s">
        <v>7</v>
      </c>
      <c r="D398" s="1"/>
      <c r="E398" s="1"/>
      <c r="F398" s="62"/>
    </row>
    <row r="399" spans="1:6" x14ac:dyDescent="0.25">
      <c r="A399" s="8" t="s">
        <v>21379</v>
      </c>
      <c r="B399" s="1" t="s">
        <v>5575</v>
      </c>
      <c r="C399" s="1" t="s">
        <v>7</v>
      </c>
      <c r="D399" s="1"/>
      <c r="E399" s="1"/>
      <c r="F399" s="62"/>
    </row>
    <row r="400" spans="1:6" x14ac:dyDescent="0.25">
      <c r="A400" s="8" t="s">
        <v>21380</v>
      </c>
      <c r="B400" s="1" t="s">
        <v>1095</v>
      </c>
      <c r="C400" s="1" t="s">
        <v>7</v>
      </c>
      <c r="D400" s="1"/>
      <c r="E400" s="1"/>
      <c r="F400" s="62"/>
    </row>
    <row r="401" spans="1:6" x14ac:dyDescent="0.25">
      <c r="A401" s="8" t="s">
        <v>21381</v>
      </c>
      <c r="B401" s="1" t="s">
        <v>829</v>
      </c>
      <c r="C401" s="1" t="s">
        <v>7</v>
      </c>
      <c r="D401" s="1"/>
      <c r="E401" s="1"/>
      <c r="F401" s="62"/>
    </row>
    <row r="402" spans="1:6" x14ac:dyDescent="0.25">
      <c r="A402" s="8" t="s">
        <v>21382</v>
      </c>
      <c r="B402" s="1" t="s">
        <v>3960</v>
      </c>
      <c r="C402" s="1" t="s">
        <v>7</v>
      </c>
      <c r="D402" s="1"/>
      <c r="E402" s="1"/>
      <c r="F402" s="62"/>
    </row>
    <row r="403" spans="1:6" x14ac:dyDescent="0.25">
      <c r="A403" s="8" t="s">
        <v>21383</v>
      </c>
      <c r="B403" s="1" t="s">
        <v>5065</v>
      </c>
      <c r="C403" s="1" t="s">
        <v>7</v>
      </c>
      <c r="D403" s="1"/>
      <c r="E403" s="1"/>
      <c r="F403" s="62"/>
    </row>
    <row r="404" spans="1:6" x14ac:dyDescent="0.25">
      <c r="A404" s="8" t="s">
        <v>21384</v>
      </c>
      <c r="B404" s="1" t="s">
        <v>5268</v>
      </c>
      <c r="C404" s="1" t="s">
        <v>7</v>
      </c>
      <c r="D404" s="1"/>
      <c r="E404" s="1"/>
      <c r="F404" s="62"/>
    </row>
    <row r="405" spans="1:6" ht="15.75" thickBot="1" x14ac:dyDescent="0.3">
      <c r="A405" s="10" t="s">
        <v>21385</v>
      </c>
      <c r="B405" s="11" t="s">
        <v>14596</v>
      </c>
      <c r="C405" s="11" t="s">
        <v>2618</v>
      </c>
      <c r="D405" s="11"/>
      <c r="E405" s="11"/>
      <c r="F405" s="63"/>
    </row>
    <row r="406" spans="1:6" x14ac:dyDescent="0.25">
      <c r="A406" s="8" t="s">
        <v>21386</v>
      </c>
      <c r="B406" s="1" t="s">
        <v>19856</v>
      </c>
      <c r="C406" s="1" t="s">
        <v>4</v>
      </c>
      <c r="D406" s="1"/>
      <c r="E406" s="1"/>
      <c r="F406" s="62"/>
    </row>
    <row r="407" spans="1:6" x14ac:dyDescent="0.25">
      <c r="A407" s="8" t="s">
        <v>21387</v>
      </c>
      <c r="B407" s="1" t="s">
        <v>5327</v>
      </c>
      <c r="C407" s="1" t="s">
        <v>14</v>
      </c>
      <c r="D407" s="1"/>
      <c r="E407" s="1"/>
      <c r="F407" s="62"/>
    </row>
    <row r="408" spans="1:6" x14ac:dyDescent="0.25">
      <c r="A408" s="8" t="s">
        <v>21388</v>
      </c>
      <c r="B408" s="1" t="s">
        <v>5343</v>
      </c>
      <c r="C408" s="1" t="s">
        <v>14</v>
      </c>
      <c r="D408" s="1"/>
      <c r="E408" s="1"/>
      <c r="F408" s="62"/>
    </row>
    <row r="409" spans="1:6" x14ac:dyDescent="0.25">
      <c r="A409" s="8" t="s">
        <v>21389</v>
      </c>
      <c r="B409" s="1" t="s">
        <v>5597</v>
      </c>
      <c r="C409" s="1" t="s">
        <v>14</v>
      </c>
      <c r="D409" s="1"/>
      <c r="E409" s="1"/>
      <c r="F409" s="62"/>
    </row>
    <row r="410" spans="1:6" x14ac:dyDescent="0.25">
      <c r="A410" s="8" t="s">
        <v>21390</v>
      </c>
      <c r="B410" s="1" t="s">
        <v>2371</v>
      </c>
      <c r="C410" s="1" t="s">
        <v>14</v>
      </c>
      <c r="D410" s="1"/>
      <c r="E410" s="1"/>
      <c r="F410" s="62"/>
    </row>
    <row r="411" spans="1:6" x14ac:dyDescent="0.25">
      <c r="A411" s="8" t="s">
        <v>21391</v>
      </c>
      <c r="B411" s="1" t="s">
        <v>15424</v>
      </c>
      <c r="C411" s="1" t="s">
        <v>27</v>
      </c>
      <c r="D411" s="1"/>
      <c r="E411" s="1"/>
      <c r="F411" s="62"/>
    </row>
    <row r="412" spans="1:6" x14ac:dyDescent="0.25">
      <c r="A412" s="8" t="s">
        <v>21392</v>
      </c>
      <c r="B412" s="1" t="s">
        <v>2394</v>
      </c>
      <c r="C412" s="1" t="s">
        <v>27</v>
      </c>
      <c r="D412" s="1"/>
      <c r="E412" s="1"/>
      <c r="F412" s="62"/>
    </row>
    <row r="413" spans="1:6" x14ac:dyDescent="0.25">
      <c r="A413" s="8" t="s">
        <v>21393</v>
      </c>
      <c r="B413" s="1" t="s">
        <v>4957</v>
      </c>
      <c r="C413" s="1" t="s">
        <v>27</v>
      </c>
      <c r="D413" s="1"/>
      <c r="E413" s="1"/>
      <c r="F413" s="62"/>
    </row>
    <row r="414" spans="1:6" x14ac:dyDescent="0.25">
      <c r="A414" s="8" t="s">
        <v>21394</v>
      </c>
      <c r="B414" s="1" t="s">
        <v>3932</v>
      </c>
      <c r="C414" s="1" t="s">
        <v>27</v>
      </c>
      <c r="D414" s="1"/>
      <c r="E414" s="1"/>
      <c r="F414" s="62"/>
    </row>
    <row r="415" spans="1:6" x14ac:dyDescent="0.25">
      <c r="A415" s="8" t="s">
        <v>21395</v>
      </c>
      <c r="B415" s="1" t="s">
        <v>11721</v>
      </c>
      <c r="C415" s="1" t="s">
        <v>27</v>
      </c>
      <c r="D415" s="1"/>
      <c r="E415" s="1"/>
      <c r="F415" s="62"/>
    </row>
    <row r="416" spans="1:6" x14ac:dyDescent="0.25">
      <c r="A416" s="8" t="s">
        <v>21396</v>
      </c>
      <c r="B416" s="1" t="s">
        <v>5685</v>
      </c>
      <c r="C416" s="1" t="s">
        <v>27</v>
      </c>
      <c r="D416" s="1"/>
      <c r="E416" s="1"/>
      <c r="F416" s="62"/>
    </row>
    <row r="417" spans="1:6" x14ac:dyDescent="0.25">
      <c r="A417" s="8" t="s">
        <v>21397</v>
      </c>
      <c r="B417" s="1" t="s">
        <v>21398</v>
      </c>
      <c r="C417" s="1" t="s">
        <v>7</v>
      </c>
      <c r="D417" s="1"/>
      <c r="E417" s="1"/>
      <c r="F417" s="62"/>
    </row>
    <row r="418" spans="1:6" x14ac:dyDescent="0.25">
      <c r="A418" s="8" t="s">
        <v>21399</v>
      </c>
      <c r="B418" s="1" t="s">
        <v>21400</v>
      </c>
      <c r="C418" s="1" t="s">
        <v>7</v>
      </c>
      <c r="D418" s="1"/>
      <c r="E418" s="1"/>
      <c r="F418" s="62"/>
    </row>
    <row r="419" spans="1:6" x14ac:dyDescent="0.25">
      <c r="A419" s="8" t="s">
        <v>21401</v>
      </c>
      <c r="B419" s="1" t="s">
        <v>2508</v>
      </c>
      <c r="C419" s="1" t="s">
        <v>7</v>
      </c>
      <c r="D419" s="1"/>
      <c r="E419" s="1"/>
      <c r="F419" s="62"/>
    </row>
    <row r="420" spans="1:6" x14ac:dyDescent="0.25">
      <c r="A420" s="8" t="s">
        <v>21402</v>
      </c>
      <c r="B420" s="1" t="s">
        <v>21403</v>
      </c>
      <c r="C420" s="1" t="s">
        <v>7</v>
      </c>
      <c r="D420" s="1"/>
      <c r="E420" s="1"/>
      <c r="F420" s="62"/>
    </row>
    <row r="421" spans="1:6" x14ac:dyDescent="0.25">
      <c r="A421" s="8" t="s">
        <v>21404</v>
      </c>
      <c r="B421" s="1" t="s">
        <v>3046</v>
      </c>
      <c r="C421" s="1" t="s">
        <v>7</v>
      </c>
      <c r="D421" s="1"/>
      <c r="E421" s="1"/>
      <c r="F421" s="62"/>
    </row>
    <row r="422" spans="1:6" x14ac:dyDescent="0.25">
      <c r="A422" s="8" t="s">
        <v>21405</v>
      </c>
      <c r="B422" s="1" t="s">
        <v>88</v>
      </c>
      <c r="C422" s="1" t="s">
        <v>7</v>
      </c>
      <c r="D422" s="1"/>
      <c r="E422" s="1"/>
      <c r="F422" s="62"/>
    </row>
    <row r="423" spans="1:6" x14ac:dyDescent="0.25">
      <c r="A423" s="8" t="s">
        <v>21406</v>
      </c>
      <c r="B423" s="1" t="s">
        <v>11390</v>
      </c>
      <c r="C423" s="1" t="s">
        <v>7</v>
      </c>
      <c r="D423" s="1"/>
      <c r="E423" s="1"/>
      <c r="F423" s="62"/>
    </row>
    <row r="424" spans="1:6" x14ac:dyDescent="0.25">
      <c r="A424" s="8" t="s">
        <v>21407</v>
      </c>
      <c r="B424" s="1" t="s">
        <v>4629</v>
      </c>
      <c r="C424" s="1" t="s">
        <v>7</v>
      </c>
      <c r="D424" s="1"/>
      <c r="E424" s="1"/>
      <c r="F424" s="62"/>
    </row>
    <row r="425" spans="1:6" ht="15.75" thickBot="1" x14ac:dyDescent="0.3">
      <c r="A425" s="10" t="s">
        <v>21408</v>
      </c>
      <c r="B425" s="11" t="s">
        <v>20885</v>
      </c>
      <c r="C425" s="11" t="s">
        <v>7</v>
      </c>
      <c r="D425" s="11"/>
      <c r="E425" s="11"/>
      <c r="F425" s="63"/>
    </row>
    <row r="426" spans="1:6" x14ac:dyDescent="0.25">
      <c r="A426" s="8" t="s">
        <v>21409</v>
      </c>
      <c r="B426" s="1" t="s">
        <v>15721</v>
      </c>
      <c r="C426" s="1" t="s">
        <v>2618</v>
      </c>
      <c r="D426" s="1"/>
      <c r="E426" s="1"/>
      <c r="F426" s="62"/>
    </row>
    <row r="427" spans="1:6" x14ac:dyDescent="0.25">
      <c r="A427" s="8" t="s">
        <v>21410</v>
      </c>
      <c r="B427" s="1" t="s">
        <v>88</v>
      </c>
      <c r="C427" s="1" t="s">
        <v>4</v>
      </c>
      <c r="D427" s="1"/>
      <c r="E427" s="1"/>
      <c r="F427" s="62"/>
    </row>
    <row r="428" spans="1:6" x14ac:dyDescent="0.25">
      <c r="A428" s="8" t="s">
        <v>21411</v>
      </c>
      <c r="B428" s="1" t="s">
        <v>4354</v>
      </c>
      <c r="C428" s="1" t="s">
        <v>14</v>
      </c>
      <c r="D428" s="1"/>
      <c r="E428" s="1"/>
      <c r="F428" s="62"/>
    </row>
    <row r="429" spans="1:6" x14ac:dyDescent="0.25">
      <c r="A429" s="8" t="s">
        <v>21412</v>
      </c>
      <c r="B429" s="1" t="s">
        <v>5715</v>
      </c>
      <c r="C429" s="1" t="s">
        <v>14</v>
      </c>
      <c r="D429" s="1"/>
      <c r="E429" s="1"/>
      <c r="F429" s="62"/>
    </row>
    <row r="430" spans="1:6" x14ac:dyDescent="0.25">
      <c r="A430" s="8" t="s">
        <v>21413</v>
      </c>
      <c r="B430" s="1" t="s">
        <v>4625</v>
      </c>
      <c r="C430" s="1" t="s">
        <v>14</v>
      </c>
      <c r="D430" s="1"/>
      <c r="E430" s="1"/>
      <c r="F430" s="62"/>
    </row>
    <row r="431" spans="1:6" x14ac:dyDescent="0.25">
      <c r="A431" s="8" t="s">
        <v>21414</v>
      </c>
      <c r="B431" s="1" t="s">
        <v>14327</v>
      </c>
      <c r="C431" s="1" t="s">
        <v>14</v>
      </c>
      <c r="D431" s="1"/>
      <c r="E431" s="1"/>
      <c r="F431" s="62"/>
    </row>
    <row r="432" spans="1:6" x14ac:dyDescent="0.25">
      <c r="A432" s="8" t="s">
        <v>21415</v>
      </c>
      <c r="B432" s="1" t="s">
        <v>3886</v>
      </c>
      <c r="C432" s="1" t="s">
        <v>27</v>
      </c>
      <c r="D432" s="1"/>
      <c r="E432" s="1"/>
      <c r="F432" s="62"/>
    </row>
    <row r="433" spans="1:6" x14ac:dyDescent="0.25">
      <c r="A433" s="8" t="s">
        <v>21416</v>
      </c>
      <c r="B433" s="1" t="s">
        <v>4758</v>
      </c>
      <c r="C433" s="1" t="s">
        <v>27</v>
      </c>
      <c r="D433" s="1"/>
      <c r="E433" s="1"/>
      <c r="F433" s="62"/>
    </row>
    <row r="434" spans="1:6" x14ac:dyDescent="0.25">
      <c r="A434" s="8" t="s">
        <v>21417</v>
      </c>
      <c r="B434" s="1" t="s">
        <v>19127</v>
      </c>
      <c r="C434" s="1" t="s">
        <v>27</v>
      </c>
      <c r="D434" s="1"/>
      <c r="E434" s="1"/>
      <c r="F434" s="62"/>
    </row>
    <row r="435" spans="1:6" x14ac:dyDescent="0.25">
      <c r="A435" s="8" t="s">
        <v>21418</v>
      </c>
      <c r="B435" s="1" t="s">
        <v>1021</v>
      </c>
      <c r="C435" s="1" t="s">
        <v>27</v>
      </c>
      <c r="D435" s="1"/>
      <c r="E435" s="1"/>
      <c r="F435" s="62"/>
    </row>
    <row r="436" spans="1:6" x14ac:dyDescent="0.25">
      <c r="A436" s="8" t="s">
        <v>21419</v>
      </c>
      <c r="B436" s="1" t="s">
        <v>4651</v>
      </c>
      <c r="C436" s="1" t="s">
        <v>27</v>
      </c>
      <c r="D436" s="1"/>
      <c r="E436" s="1"/>
      <c r="F436" s="62"/>
    </row>
    <row r="437" spans="1:6" x14ac:dyDescent="0.25">
      <c r="A437" s="8" t="s">
        <v>21420</v>
      </c>
      <c r="B437" s="1" t="s">
        <v>4697</v>
      </c>
      <c r="C437" s="1" t="s">
        <v>27</v>
      </c>
      <c r="D437" s="1"/>
      <c r="E437" s="1"/>
      <c r="F437" s="62"/>
    </row>
    <row r="438" spans="1:6" x14ac:dyDescent="0.25">
      <c r="A438" s="8" t="s">
        <v>21421</v>
      </c>
      <c r="B438" s="1" t="s">
        <v>2341</v>
      </c>
      <c r="C438" s="1" t="s">
        <v>7</v>
      </c>
      <c r="D438" s="1"/>
      <c r="E438" s="1"/>
      <c r="F438" s="62"/>
    </row>
    <row r="439" spans="1:6" x14ac:dyDescent="0.25">
      <c r="A439" s="8" t="s">
        <v>21422</v>
      </c>
      <c r="B439" s="1" t="s">
        <v>4295</v>
      </c>
      <c r="C439" s="1" t="s">
        <v>7</v>
      </c>
      <c r="D439" s="1"/>
      <c r="E439" s="1"/>
      <c r="F439" s="62"/>
    </row>
    <row r="440" spans="1:6" x14ac:dyDescent="0.25">
      <c r="A440" s="8" t="s">
        <v>21423</v>
      </c>
      <c r="B440" s="1" t="s">
        <v>4378</v>
      </c>
      <c r="C440" s="1" t="s">
        <v>7</v>
      </c>
      <c r="D440" s="1"/>
      <c r="E440" s="1"/>
      <c r="F440" s="62"/>
    </row>
    <row r="441" spans="1:6" x14ac:dyDescent="0.25">
      <c r="A441" s="8" t="s">
        <v>21424</v>
      </c>
      <c r="B441" s="1" t="s">
        <v>5353</v>
      </c>
      <c r="C441" s="1" t="s">
        <v>7</v>
      </c>
      <c r="D441" s="1"/>
      <c r="E441" s="1"/>
      <c r="F441" s="62"/>
    </row>
    <row r="442" spans="1:6" x14ac:dyDescent="0.25">
      <c r="A442" s="8" t="s">
        <v>21425</v>
      </c>
      <c r="B442" s="1" t="s">
        <v>21426</v>
      </c>
      <c r="C442" s="1" t="s">
        <v>7</v>
      </c>
      <c r="D442" s="1"/>
      <c r="E442" s="1"/>
      <c r="F442" s="62"/>
    </row>
    <row r="443" spans="1:6" x14ac:dyDescent="0.25">
      <c r="A443" s="8" t="s">
        <v>21427</v>
      </c>
      <c r="B443" s="1" t="s">
        <v>3184</v>
      </c>
      <c r="C443" s="1" t="s">
        <v>7</v>
      </c>
      <c r="D443" s="1"/>
      <c r="E443" s="1"/>
      <c r="F443" s="62"/>
    </row>
    <row r="444" spans="1:6" x14ac:dyDescent="0.25">
      <c r="A444" s="8" t="s">
        <v>21428</v>
      </c>
      <c r="B444" s="1" t="s">
        <v>14666</v>
      </c>
      <c r="C444" s="1" t="s">
        <v>7</v>
      </c>
      <c r="D444" s="1"/>
      <c r="E444" s="1"/>
      <c r="F444" s="62"/>
    </row>
    <row r="445" spans="1:6" x14ac:dyDescent="0.25">
      <c r="A445" s="8" t="s">
        <v>21429</v>
      </c>
      <c r="B445" s="1" t="s">
        <v>470</v>
      </c>
      <c r="C445" s="1" t="s">
        <v>7</v>
      </c>
      <c r="D445" s="1"/>
      <c r="E445" s="1"/>
      <c r="F445" s="62"/>
    </row>
    <row r="446" spans="1:6" ht="15.75" thickBot="1" x14ac:dyDescent="0.3">
      <c r="A446" s="10" t="s">
        <v>21430</v>
      </c>
      <c r="B446" s="11" t="s">
        <v>1131</v>
      </c>
      <c r="C446" s="11" t="s">
        <v>7</v>
      </c>
      <c r="D446" s="11"/>
      <c r="E446" s="11"/>
      <c r="F446" s="63"/>
    </row>
    <row r="447" spans="1:6" x14ac:dyDescent="0.25">
      <c r="A447" s="8" t="s">
        <v>21431</v>
      </c>
      <c r="B447" s="1" t="s">
        <v>4545</v>
      </c>
      <c r="C447" s="1" t="s">
        <v>2618</v>
      </c>
      <c r="D447" s="1"/>
      <c r="E447" s="1"/>
      <c r="F447" s="62"/>
    </row>
    <row r="448" spans="1:6" x14ac:dyDescent="0.25">
      <c r="A448" s="8" t="s">
        <v>21432</v>
      </c>
      <c r="B448" s="1" t="s">
        <v>350</v>
      </c>
      <c r="C448" s="1" t="s">
        <v>4</v>
      </c>
      <c r="D448" s="1"/>
      <c r="E448" s="1"/>
      <c r="F448" s="62"/>
    </row>
    <row r="449" spans="1:6" x14ac:dyDescent="0.25">
      <c r="A449" s="8" t="s">
        <v>21433</v>
      </c>
      <c r="B449" s="1" t="s">
        <v>2269</v>
      </c>
      <c r="C449" s="1" t="s">
        <v>14</v>
      </c>
      <c r="D449" s="1"/>
      <c r="E449" s="1"/>
      <c r="F449" s="62"/>
    </row>
    <row r="450" spans="1:6" x14ac:dyDescent="0.25">
      <c r="A450" s="8" t="s">
        <v>21434</v>
      </c>
      <c r="B450" s="1" t="s">
        <v>2668</v>
      </c>
      <c r="C450" s="1" t="s">
        <v>14</v>
      </c>
      <c r="D450" s="1"/>
      <c r="E450" s="1"/>
      <c r="F450" s="62"/>
    </row>
    <row r="451" spans="1:6" x14ac:dyDescent="0.25">
      <c r="A451" s="8" t="s">
        <v>21435</v>
      </c>
      <c r="B451" s="1" t="s">
        <v>5784</v>
      </c>
      <c r="C451" s="1" t="s">
        <v>14</v>
      </c>
      <c r="D451" s="1"/>
      <c r="E451" s="1"/>
      <c r="F451" s="62"/>
    </row>
    <row r="452" spans="1:6" x14ac:dyDescent="0.25">
      <c r="A452" s="8" t="s">
        <v>21436</v>
      </c>
      <c r="B452" s="1" t="s">
        <v>5942</v>
      </c>
      <c r="C452" s="1" t="s">
        <v>14</v>
      </c>
      <c r="D452" s="1"/>
      <c r="E452" s="1"/>
      <c r="F452" s="62"/>
    </row>
    <row r="453" spans="1:6" x14ac:dyDescent="0.25">
      <c r="A453" s="8" t="s">
        <v>21437</v>
      </c>
      <c r="B453" s="1" t="s">
        <v>4205</v>
      </c>
      <c r="C453" s="1" t="s">
        <v>27</v>
      </c>
      <c r="D453" s="1"/>
      <c r="E453" s="1"/>
      <c r="F453" s="62"/>
    </row>
    <row r="454" spans="1:6" x14ac:dyDescent="0.25">
      <c r="A454" s="8" t="s">
        <v>21438</v>
      </c>
      <c r="B454" s="1" t="s">
        <v>4997</v>
      </c>
      <c r="C454" s="1" t="s">
        <v>27</v>
      </c>
      <c r="D454" s="1"/>
      <c r="E454" s="1"/>
      <c r="F454" s="62"/>
    </row>
    <row r="455" spans="1:6" x14ac:dyDescent="0.25">
      <c r="A455" s="8" t="s">
        <v>21439</v>
      </c>
      <c r="B455" s="1" t="s">
        <v>4999</v>
      </c>
      <c r="C455" s="1" t="s">
        <v>27</v>
      </c>
      <c r="D455" s="1"/>
      <c r="E455" s="1"/>
      <c r="F455" s="62"/>
    </row>
    <row r="456" spans="1:6" x14ac:dyDescent="0.25">
      <c r="A456" s="8" t="s">
        <v>21440</v>
      </c>
      <c r="B456" s="1" t="s">
        <v>5216</v>
      </c>
      <c r="C456" s="1" t="s">
        <v>27</v>
      </c>
      <c r="D456" s="1"/>
      <c r="E456" s="1"/>
      <c r="F456" s="62"/>
    </row>
    <row r="457" spans="1:6" x14ac:dyDescent="0.25">
      <c r="A457" s="8" t="s">
        <v>21441</v>
      </c>
      <c r="B457" s="1" t="s">
        <v>15727</v>
      </c>
      <c r="C457" s="1" t="s">
        <v>27</v>
      </c>
      <c r="D457" s="1"/>
      <c r="E457" s="1"/>
      <c r="F457" s="62"/>
    </row>
    <row r="458" spans="1:6" x14ac:dyDescent="0.25">
      <c r="A458" s="8" t="s">
        <v>21442</v>
      </c>
      <c r="B458" s="1" t="s">
        <v>14747</v>
      </c>
      <c r="C458" s="1" t="s">
        <v>27</v>
      </c>
      <c r="D458" s="1"/>
      <c r="E458" s="1"/>
      <c r="F458" s="62"/>
    </row>
    <row r="459" spans="1:6" x14ac:dyDescent="0.25">
      <c r="A459" s="8" t="s">
        <v>21443</v>
      </c>
      <c r="B459" s="1" t="s">
        <v>1167</v>
      </c>
      <c r="C459" s="1" t="s">
        <v>7</v>
      </c>
      <c r="D459" s="1"/>
      <c r="E459" s="1"/>
      <c r="F459" s="62"/>
    </row>
    <row r="460" spans="1:6" x14ac:dyDescent="0.25">
      <c r="A460" s="8" t="s">
        <v>21444</v>
      </c>
      <c r="B460" s="1" t="s">
        <v>18672</v>
      </c>
      <c r="C460" s="1" t="s">
        <v>7</v>
      </c>
      <c r="D460" s="1"/>
      <c r="E460" s="1"/>
      <c r="F460" s="62"/>
    </row>
    <row r="461" spans="1:6" x14ac:dyDescent="0.25">
      <c r="A461" s="8" t="s">
        <v>21445</v>
      </c>
      <c r="B461" s="1" t="s">
        <v>11665</v>
      </c>
      <c r="C461" s="1" t="s">
        <v>7</v>
      </c>
      <c r="D461" s="1"/>
      <c r="E461" s="1"/>
      <c r="F461" s="62"/>
    </row>
    <row r="462" spans="1:6" x14ac:dyDescent="0.25">
      <c r="A462" s="8" t="s">
        <v>21446</v>
      </c>
      <c r="B462" s="1" t="s">
        <v>11832</v>
      </c>
      <c r="C462" s="1" t="s">
        <v>7</v>
      </c>
      <c r="D462" s="1"/>
      <c r="E462" s="1"/>
      <c r="F462" s="62"/>
    </row>
    <row r="463" spans="1:6" x14ac:dyDescent="0.25">
      <c r="A463" s="8" t="s">
        <v>21447</v>
      </c>
      <c r="B463" s="1" t="s">
        <v>14312</v>
      </c>
      <c r="C463" s="1" t="s">
        <v>7</v>
      </c>
      <c r="D463" s="1"/>
      <c r="E463" s="1"/>
      <c r="F463" s="62"/>
    </row>
    <row r="464" spans="1:6" x14ac:dyDescent="0.25">
      <c r="A464" s="8" t="s">
        <v>21448</v>
      </c>
      <c r="B464" s="1" t="s">
        <v>3518</v>
      </c>
      <c r="C464" s="1" t="s">
        <v>7</v>
      </c>
      <c r="D464" s="1"/>
      <c r="E464" s="1"/>
      <c r="F464" s="62"/>
    </row>
    <row r="465" spans="1:6" x14ac:dyDescent="0.25">
      <c r="A465" s="8" t="s">
        <v>21449</v>
      </c>
      <c r="B465" s="1" t="s">
        <v>6044</v>
      </c>
      <c r="C465" s="1" t="s">
        <v>7</v>
      </c>
      <c r="D465" s="1"/>
      <c r="E465" s="1"/>
      <c r="F465" s="62"/>
    </row>
    <row r="466" spans="1:6" x14ac:dyDescent="0.25">
      <c r="A466" s="8" t="s">
        <v>21450</v>
      </c>
      <c r="B466" s="1" t="s">
        <v>21451</v>
      </c>
      <c r="C466" s="1" t="s">
        <v>7</v>
      </c>
      <c r="D466" s="1"/>
      <c r="E466" s="1"/>
      <c r="F466" s="62"/>
    </row>
    <row r="467" spans="1:6" ht="15.75" thickBot="1" x14ac:dyDescent="0.3">
      <c r="A467" s="10" t="s">
        <v>21452</v>
      </c>
      <c r="B467" s="11" t="s">
        <v>21453</v>
      </c>
      <c r="C467" s="11" t="s">
        <v>7</v>
      </c>
      <c r="D467" s="11"/>
      <c r="E467" s="11"/>
      <c r="F467" s="63"/>
    </row>
    <row r="468" spans="1:6" x14ac:dyDescent="0.25">
      <c r="A468" s="8" t="s">
        <v>21454</v>
      </c>
      <c r="B468" s="1" t="s">
        <v>21455</v>
      </c>
      <c r="C468" s="1" t="s">
        <v>2618</v>
      </c>
      <c r="D468" s="1"/>
      <c r="E468" s="1"/>
      <c r="F468" s="62"/>
    </row>
    <row r="469" spans="1:6" x14ac:dyDescent="0.25">
      <c r="A469" s="8" t="s">
        <v>21456</v>
      </c>
      <c r="B469" s="1" t="s">
        <v>11913</v>
      </c>
      <c r="C469" s="1" t="s">
        <v>4</v>
      </c>
      <c r="D469" s="1"/>
      <c r="E469" s="1"/>
      <c r="F469" s="62"/>
    </row>
    <row r="470" spans="1:6" x14ac:dyDescent="0.25">
      <c r="A470" s="8" t="s">
        <v>21457</v>
      </c>
      <c r="B470" s="1" t="s">
        <v>2654</v>
      </c>
      <c r="C470" s="1" t="s">
        <v>14</v>
      </c>
      <c r="D470" s="1"/>
      <c r="E470" s="1"/>
      <c r="F470" s="62"/>
    </row>
    <row r="471" spans="1:6" x14ac:dyDescent="0.25">
      <c r="A471" s="8" t="s">
        <v>21458</v>
      </c>
      <c r="B471" s="1" t="s">
        <v>14272</v>
      </c>
      <c r="C471" s="1" t="s">
        <v>14</v>
      </c>
      <c r="D471" s="1"/>
      <c r="E471" s="1"/>
      <c r="F471" s="62"/>
    </row>
    <row r="472" spans="1:6" x14ac:dyDescent="0.25">
      <c r="A472" s="8" t="s">
        <v>21459</v>
      </c>
      <c r="B472" s="1" t="s">
        <v>6531</v>
      </c>
      <c r="C472" s="1" t="s">
        <v>14</v>
      </c>
      <c r="D472" s="1"/>
      <c r="E472" s="1"/>
      <c r="F472" s="62"/>
    </row>
    <row r="473" spans="1:6" x14ac:dyDescent="0.25">
      <c r="A473" s="8" t="s">
        <v>21460</v>
      </c>
      <c r="B473" s="1" t="s">
        <v>6694</v>
      </c>
      <c r="C473" s="1" t="s">
        <v>14</v>
      </c>
      <c r="D473" s="1"/>
      <c r="E473" s="1"/>
      <c r="F473" s="62"/>
    </row>
    <row r="474" spans="1:6" x14ac:dyDescent="0.25">
      <c r="A474" s="8" t="s">
        <v>21461</v>
      </c>
      <c r="B474" s="1" t="s">
        <v>4539</v>
      </c>
      <c r="C474" s="1" t="s">
        <v>27</v>
      </c>
      <c r="D474" s="1"/>
      <c r="E474" s="1"/>
      <c r="F474" s="62"/>
    </row>
    <row r="475" spans="1:6" x14ac:dyDescent="0.25">
      <c r="A475" s="8" t="s">
        <v>21462</v>
      </c>
      <c r="B475" s="1" t="s">
        <v>15739</v>
      </c>
      <c r="C475" s="1" t="s">
        <v>27</v>
      </c>
      <c r="D475" s="1"/>
      <c r="E475" s="1"/>
      <c r="F475" s="62"/>
    </row>
    <row r="476" spans="1:6" x14ac:dyDescent="0.25">
      <c r="A476" s="8" t="s">
        <v>21463</v>
      </c>
      <c r="B476" s="1" t="s">
        <v>2249</v>
      </c>
      <c r="C476" s="1" t="s">
        <v>27</v>
      </c>
      <c r="D476" s="1"/>
      <c r="E476" s="1"/>
      <c r="F476" s="62"/>
    </row>
    <row r="477" spans="1:6" x14ac:dyDescent="0.25">
      <c r="A477" s="8" t="s">
        <v>21464</v>
      </c>
      <c r="B477" s="1" t="s">
        <v>15513</v>
      </c>
      <c r="C477" s="1" t="s">
        <v>27</v>
      </c>
      <c r="D477" s="1"/>
      <c r="E477" s="1"/>
      <c r="F477" s="62"/>
    </row>
    <row r="478" spans="1:6" x14ac:dyDescent="0.25">
      <c r="A478" s="8" t="s">
        <v>21465</v>
      </c>
      <c r="B478" s="1" t="s">
        <v>15515</v>
      </c>
      <c r="C478" s="1" t="s">
        <v>27</v>
      </c>
      <c r="D478" s="1"/>
      <c r="E478" s="1"/>
      <c r="F478" s="62"/>
    </row>
    <row r="479" spans="1:6" x14ac:dyDescent="0.25">
      <c r="A479" s="8" t="s">
        <v>21466</v>
      </c>
      <c r="B479" s="1" t="s">
        <v>5031</v>
      </c>
      <c r="C479" s="1" t="s">
        <v>27</v>
      </c>
      <c r="D479" s="1"/>
      <c r="E479" s="1"/>
      <c r="F479" s="62"/>
    </row>
    <row r="480" spans="1:6" x14ac:dyDescent="0.25">
      <c r="A480" s="8" t="s">
        <v>21467</v>
      </c>
      <c r="B480" s="1" t="s">
        <v>15529</v>
      </c>
      <c r="C480" s="1" t="s">
        <v>7</v>
      </c>
      <c r="D480" s="1"/>
      <c r="E480" s="1"/>
      <c r="F480" s="62"/>
    </row>
    <row r="481" spans="1:6" x14ac:dyDescent="0.25">
      <c r="A481" s="8" t="s">
        <v>21468</v>
      </c>
      <c r="B481" s="1" t="s">
        <v>759</v>
      </c>
      <c r="C481" s="1" t="s">
        <v>7</v>
      </c>
      <c r="D481" s="1"/>
      <c r="E481" s="1"/>
      <c r="F481" s="62"/>
    </row>
    <row r="482" spans="1:6" x14ac:dyDescent="0.25">
      <c r="A482" s="8" t="s">
        <v>21469</v>
      </c>
      <c r="B482" s="1" t="s">
        <v>690</v>
      </c>
      <c r="C482" s="1" t="s">
        <v>7</v>
      </c>
      <c r="D482" s="1"/>
      <c r="E482" s="1"/>
      <c r="F482" s="62"/>
    </row>
    <row r="483" spans="1:6" x14ac:dyDescent="0.25">
      <c r="A483" s="8" t="s">
        <v>21470</v>
      </c>
      <c r="B483" s="1" t="s">
        <v>3388</v>
      </c>
      <c r="C483" s="1" t="s">
        <v>7</v>
      </c>
      <c r="D483" s="1"/>
      <c r="E483" s="1"/>
      <c r="F483" s="62"/>
    </row>
    <row r="484" spans="1:6" x14ac:dyDescent="0.25">
      <c r="A484" s="8" t="s">
        <v>21471</v>
      </c>
      <c r="B484" s="1" t="s">
        <v>4031</v>
      </c>
      <c r="C484" s="1" t="s">
        <v>7</v>
      </c>
      <c r="D484" s="1"/>
      <c r="E484" s="1"/>
      <c r="F484" s="62"/>
    </row>
    <row r="485" spans="1:6" x14ac:dyDescent="0.25">
      <c r="A485" s="8" t="s">
        <v>21472</v>
      </c>
      <c r="B485" s="1" t="s">
        <v>5081</v>
      </c>
      <c r="C485" s="1" t="s">
        <v>7</v>
      </c>
      <c r="D485" s="1"/>
      <c r="E485" s="1"/>
      <c r="F485" s="62"/>
    </row>
    <row r="486" spans="1:6" x14ac:dyDescent="0.25">
      <c r="A486" s="8" t="s">
        <v>21473</v>
      </c>
      <c r="B486" s="1" t="s">
        <v>5343</v>
      </c>
      <c r="C486" s="1" t="s">
        <v>7</v>
      </c>
      <c r="D486" s="1"/>
      <c r="E486" s="1"/>
      <c r="F486" s="62"/>
    </row>
    <row r="487" spans="1:6" x14ac:dyDescent="0.25">
      <c r="A487" s="8" t="s">
        <v>21474</v>
      </c>
      <c r="B487" s="1" t="s">
        <v>2498</v>
      </c>
      <c r="C487" s="1" t="s">
        <v>7</v>
      </c>
      <c r="D487" s="1"/>
      <c r="E487" s="1"/>
      <c r="F487" s="62"/>
    </row>
    <row r="488" spans="1:6" ht="15.75" thickBot="1" x14ac:dyDescent="0.3">
      <c r="A488" s="10" t="s">
        <v>21475</v>
      </c>
      <c r="B488" s="11" t="s">
        <v>2720</v>
      </c>
      <c r="C488" s="11" t="s">
        <v>7</v>
      </c>
      <c r="D488" s="11"/>
      <c r="E488" s="11"/>
      <c r="F488" s="63"/>
    </row>
    <row r="489" spans="1:6" x14ac:dyDescent="0.25">
      <c r="A489" s="8" t="s">
        <v>21476</v>
      </c>
      <c r="B489" s="1" t="s">
        <v>13028</v>
      </c>
      <c r="C489" s="1" t="s">
        <v>2618</v>
      </c>
      <c r="D489" s="1"/>
      <c r="E489" s="1"/>
      <c r="F489" s="62"/>
    </row>
    <row r="490" spans="1:6" x14ac:dyDescent="0.25">
      <c r="A490" s="8" t="s">
        <v>21477</v>
      </c>
      <c r="B490" s="1" t="s">
        <v>2051</v>
      </c>
      <c r="C490" s="1" t="s">
        <v>4</v>
      </c>
      <c r="D490" s="1"/>
      <c r="E490" s="1"/>
      <c r="F490" s="62"/>
    </row>
    <row r="491" spans="1:6" x14ac:dyDescent="0.25">
      <c r="A491" s="8" t="s">
        <v>21478</v>
      </c>
      <c r="B491" s="1" t="s">
        <v>14268</v>
      </c>
      <c r="C491" s="1" t="s">
        <v>14</v>
      </c>
      <c r="D491" s="1"/>
      <c r="E491" s="1"/>
      <c r="F491" s="62"/>
    </row>
    <row r="492" spans="1:6" x14ac:dyDescent="0.25">
      <c r="A492" s="8" t="s">
        <v>21479</v>
      </c>
      <c r="B492" s="1" t="s">
        <v>14270</v>
      </c>
      <c r="C492" s="1" t="s">
        <v>14</v>
      </c>
      <c r="D492" s="1"/>
      <c r="E492" s="1"/>
      <c r="F492" s="62"/>
    </row>
    <row r="493" spans="1:6" x14ac:dyDescent="0.25">
      <c r="A493" s="8" t="s">
        <v>21480</v>
      </c>
      <c r="B493" s="1" t="s">
        <v>566</v>
      </c>
      <c r="C493" s="1" t="s">
        <v>14</v>
      </c>
      <c r="D493" s="1"/>
      <c r="E493" s="1"/>
      <c r="F493" s="62"/>
    </row>
    <row r="494" spans="1:6" x14ac:dyDescent="0.25">
      <c r="A494" s="8" t="s">
        <v>21481</v>
      </c>
      <c r="B494" s="1" t="s">
        <v>5687</v>
      </c>
      <c r="C494" s="1" t="s">
        <v>14</v>
      </c>
      <c r="D494" s="1"/>
      <c r="E494" s="1"/>
      <c r="F494" s="62"/>
    </row>
    <row r="495" spans="1:6" x14ac:dyDescent="0.25">
      <c r="A495" s="8" t="s">
        <v>21482</v>
      </c>
      <c r="B495" s="1" t="s">
        <v>15333</v>
      </c>
      <c r="C495" s="1" t="s">
        <v>27</v>
      </c>
      <c r="D495" s="1"/>
      <c r="E495" s="1"/>
      <c r="F495" s="62"/>
    </row>
    <row r="496" spans="1:6" x14ac:dyDescent="0.25">
      <c r="A496" s="8" t="s">
        <v>21483</v>
      </c>
      <c r="B496" s="1" t="s">
        <v>3004</v>
      </c>
      <c r="C496" s="1" t="s">
        <v>27</v>
      </c>
      <c r="D496" s="1"/>
      <c r="E496" s="1"/>
      <c r="F496" s="62"/>
    </row>
    <row r="497" spans="1:6" x14ac:dyDescent="0.25">
      <c r="A497" s="8" t="s">
        <v>21484</v>
      </c>
      <c r="B497" s="1" t="s">
        <v>15392</v>
      </c>
      <c r="C497" s="1" t="s">
        <v>27</v>
      </c>
      <c r="D497" s="1"/>
      <c r="E497" s="1"/>
      <c r="F497" s="62"/>
    </row>
    <row r="498" spans="1:6" x14ac:dyDescent="0.25">
      <c r="A498" s="8" t="s">
        <v>21485</v>
      </c>
      <c r="B498" s="1" t="s">
        <v>14316</v>
      </c>
      <c r="C498" s="1" t="s">
        <v>27</v>
      </c>
      <c r="D498" s="1"/>
      <c r="E498" s="1"/>
      <c r="F498" s="62"/>
    </row>
    <row r="499" spans="1:6" x14ac:dyDescent="0.25">
      <c r="A499" s="8" t="s">
        <v>21486</v>
      </c>
      <c r="B499" s="1" t="s">
        <v>16676</v>
      </c>
      <c r="C499" s="1" t="s">
        <v>27</v>
      </c>
      <c r="D499" s="1"/>
      <c r="E499" s="1"/>
      <c r="F499" s="62"/>
    </row>
    <row r="500" spans="1:6" x14ac:dyDescent="0.25">
      <c r="A500" s="8" t="s">
        <v>21487</v>
      </c>
      <c r="B500" s="1" t="s">
        <v>5278</v>
      </c>
      <c r="C500" s="1" t="s">
        <v>27</v>
      </c>
      <c r="D500" s="1"/>
      <c r="E500" s="1"/>
      <c r="F500" s="62"/>
    </row>
    <row r="501" spans="1:6" x14ac:dyDescent="0.25">
      <c r="A501" s="8" t="s">
        <v>21488</v>
      </c>
      <c r="B501" s="1" t="s">
        <v>2540</v>
      </c>
      <c r="C501" s="1" t="s">
        <v>7</v>
      </c>
      <c r="D501" s="1"/>
      <c r="E501" s="1"/>
      <c r="F501" s="62"/>
    </row>
    <row r="502" spans="1:6" x14ac:dyDescent="0.25">
      <c r="A502" s="8" t="s">
        <v>21489</v>
      </c>
      <c r="B502" s="1" t="s">
        <v>2542</v>
      </c>
      <c r="C502" s="1" t="s">
        <v>7</v>
      </c>
      <c r="D502" s="1"/>
      <c r="E502" s="1"/>
      <c r="F502" s="62"/>
    </row>
    <row r="503" spans="1:6" x14ac:dyDescent="0.25">
      <c r="A503" s="8" t="s">
        <v>21490</v>
      </c>
      <c r="B503" s="1" t="s">
        <v>21491</v>
      </c>
      <c r="C503" s="1" t="s">
        <v>7</v>
      </c>
      <c r="D503" s="1"/>
      <c r="E503" s="1"/>
      <c r="F503" s="62"/>
    </row>
    <row r="504" spans="1:6" x14ac:dyDescent="0.25">
      <c r="A504" s="8" t="s">
        <v>21492</v>
      </c>
      <c r="B504" s="1" t="s">
        <v>19029</v>
      </c>
      <c r="C504" s="1" t="s">
        <v>7</v>
      </c>
      <c r="D504" s="1"/>
      <c r="E504" s="1"/>
      <c r="F504" s="62"/>
    </row>
    <row r="505" spans="1:6" x14ac:dyDescent="0.25">
      <c r="A505" s="8" t="s">
        <v>21493</v>
      </c>
      <c r="B505" s="1" t="s">
        <v>7462</v>
      </c>
      <c r="C505" s="1" t="s">
        <v>7</v>
      </c>
      <c r="D505" s="1"/>
      <c r="E505" s="1"/>
      <c r="F505" s="62"/>
    </row>
    <row r="506" spans="1:6" x14ac:dyDescent="0.25">
      <c r="A506" s="8" t="s">
        <v>21494</v>
      </c>
      <c r="B506" s="1" t="s">
        <v>1145</v>
      </c>
      <c r="C506" s="1" t="s">
        <v>7</v>
      </c>
      <c r="D506" s="1"/>
      <c r="E506" s="1"/>
      <c r="F506" s="62"/>
    </row>
    <row r="507" spans="1:6" x14ac:dyDescent="0.25">
      <c r="A507" s="8" t="s">
        <v>21495</v>
      </c>
      <c r="B507" s="1" t="s">
        <v>2053</v>
      </c>
      <c r="C507" s="1" t="s">
        <v>7</v>
      </c>
      <c r="D507" s="1"/>
      <c r="E507" s="1"/>
      <c r="F507" s="62"/>
    </row>
    <row r="508" spans="1:6" x14ac:dyDescent="0.25">
      <c r="A508" s="8" t="s">
        <v>21496</v>
      </c>
      <c r="B508" s="1" t="s">
        <v>3092</v>
      </c>
      <c r="C508" s="1" t="s">
        <v>7</v>
      </c>
      <c r="D508" s="1"/>
      <c r="E508" s="1"/>
      <c r="F508" s="62"/>
    </row>
    <row r="509" spans="1:6" ht="15.75" thickBot="1" x14ac:dyDescent="0.3">
      <c r="A509" s="10" t="s">
        <v>21497</v>
      </c>
      <c r="B509" s="11" t="s">
        <v>14344</v>
      </c>
      <c r="C509" s="11" t="s">
        <v>7</v>
      </c>
      <c r="D509" s="11"/>
      <c r="E509" s="11"/>
      <c r="F509" s="63"/>
    </row>
    <row r="510" spans="1:6" x14ac:dyDescent="0.25">
      <c r="A510" s="8" t="s">
        <v>21498</v>
      </c>
      <c r="B510" s="1" t="s">
        <v>2103</v>
      </c>
      <c r="C510" s="1" t="s">
        <v>2618</v>
      </c>
      <c r="D510" s="1"/>
      <c r="E510" s="1"/>
      <c r="F510" s="62"/>
    </row>
    <row r="511" spans="1:6" x14ac:dyDescent="0.25">
      <c r="A511" s="8" t="s">
        <v>21499</v>
      </c>
      <c r="B511" s="1" t="s">
        <v>5327</v>
      </c>
      <c r="C511" s="1" t="s">
        <v>2618</v>
      </c>
      <c r="D511" s="1"/>
      <c r="E511" s="1"/>
      <c r="F511" s="62"/>
    </row>
    <row r="512" spans="1:6" x14ac:dyDescent="0.25">
      <c r="A512" s="8" t="s">
        <v>21500</v>
      </c>
      <c r="B512" s="1" t="s">
        <v>7775</v>
      </c>
      <c r="C512" s="1" t="s">
        <v>2618</v>
      </c>
      <c r="D512" s="1"/>
      <c r="E512" s="1"/>
      <c r="F512" s="62"/>
    </row>
    <row r="513" spans="1:6" x14ac:dyDescent="0.25">
      <c r="A513" s="8" t="s">
        <v>21501</v>
      </c>
      <c r="B513" s="1" t="s">
        <v>19029</v>
      </c>
      <c r="C513" s="1" t="s">
        <v>14</v>
      </c>
      <c r="D513" s="1"/>
      <c r="E513" s="1"/>
      <c r="F513" s="62"/>
    </row>
    <row r="514" spans="1:6" x14ac:dyDescent="0.25">
      <c r="A514" s="8" t="s">
        <v>21502</v>
      </c>
      <c r="B514" s="1" t="s">
        <v>6525</v>
      </c>
      <c r="C514" s="1" t="s">
        <v>14</v>
      </c>
      <c r="D514" s="1"/>
      <c r="E514" s="1"/>
      <c r="F514" s="62"/>
    </row>
    <row r="515" spans="1:6" x14ac:dyDescent="0.25">
      <c r="A515" s="8" t="s">
        <v>21503</v>
      </c>
      <c r="B515" s="1" t="s">
        <v>6999</v>
      </c>
      <c r="C515" s="1" t="s">
        <v>14</v>
      </c>
      <c r="D515" s="1"/>
      <c r="E515" s="1"/>
      <c r="F515" s="62"/>
    </row>
    <row r="516" spans="1:6" x14ac:dyDescent="0.25">
      <c r="A516" s="8" t="s">
        <v>21504</v>
      </c>
      <c r="B516" s="1" t="s">
        <v>7797</v>
      </c>
      <c r="C516" s="1" t="s">
        <v>14</v>
      </c>
      <c r="D516" s="1"/>
      <c r="E516" s="1"/>
      <c r="F516" s="62"/>
    </row>
    <row r="517" spans="1:6" x14ac:dyDescent="0.25">
      <c r="A517" s="8" t="s">
        <v>21505</v>
      </c>
      <c r="B517" s="1" t="s">
        <v>8007</v>
      </c>
      <c r="C517" s="1" t="s">
        <v>14</v>
      </c>
      <c r="D517" s="1"/>
      <c r="E517" s="1"/>
      <c r="F517" s="62"/>
    </row>
    <row r="518" spans="1:6" x14ac:dyDescent="0.25">
      <c r="A518" s="8" t="s">
        <v>21506</v>
      </c>
      <c r="B518" s="1" t="s">
        <v>11189</v>
      </c>
      <c r="C518" s="1" t="s">
        <v>14</v>
      </c>
      <c r="D518" s="1"/>
      <c r="E518" s="1"/>
      <c r="F518" s="62"/>
    </row>
    <row r="519" spans="1:6" x14ac:dyDescent="0.25">
      <c r="A519" s="8" t="s">
        <v>21507</v>
      </c>
      <c r="B519" s="1" t="s">
        <v>6050</v>
      </c>
      <c r="C519" s="1" t="s">
        <v>14</v>
      </c>
      <c r="D519" s="1"/>
      <c r="E519" s="1"/>
      <c r="F519" s="62"/>
    </row>
    <row r="520" spans="1:6" x14ac:dyDescent="0.25">
      <c r="A520" s="8" t="s">
        <v>21508</v>
      </c>
      <c r="B520" s="1" t="s">
        <v>7548</v>
      </c>
      <c r="C520" s="1" t="s">
        <v>14</v>
      </c>
      <c r="D520" s="1"/>
      <c r="E520" s="1"/>
      <c r="F520" s="62"/>
    </row>
    <row r="521" spans="1:6" x14ac:dyDescent="0.25">
      <c r="A521" s="8" t="s">
        <v>21509</v>
      </c>
      <c r="B521" s="1" t="s">
        <v>18640</v>
      </c>
      <c r="C521" s="1" t="s">
        <v>14</v>
      </c>
      <c r="D521" s="1"/>
      <c r="E521" s="1"/>
      <c r="F521" s="62"/>
    </row>
    <row r="522" spans="1:6" x14ac:dyDescent="0.25">
      <c r="A522" s="8" t="s">
        <v>21510</v>
      </c>
      <c r="B522" s="1" t="s">
        <v>15633</v>
      </c>
      <c r="C522" s="1" t="s">
        <v>14</v>
      </c>
      <c r="D522" s="1"/>
      <c r="E522" s="1"/>
      <c r="F522" s="62"/>
    </row>
    <row r="523" spans="1:6" x14ac:dyDescent="0.25">
      <c r="A523" s="8" t="s">
        <v>21511</v>
      </c>
      <c r="B523" s="1" t="s">
        <v>2896</v>
      </c>
      <c r="C523" s="1" t="s">
        <v>7</v>
      </c>
      <c r="D523" s="1"/>
      <c r="E523" s="1"/>
      <c r="F523" s="62"/>
    </row>
    <row r="524" spans="1:6" x14ac:dyDescent="0.25">
      <c r="A524" s="8" t="s">
        <v>21512</v>
      </c>
      <c r="B524" s="1" t="s">
        <v>4480</v>
      </c>
      <c r="C524" s="1" t="s">
        <v>7</v>
      </c>
      <c r="D524" s="1"/>
      <c r="E524" s="1"/>
      <c r="F524" s="62"/>
    </row>
    <row r="525" spans="1:6" x14ac:dyDescent="0.25">
      <c r="A525" s="8" t="s">
        <v>21513</v>
      </c>
      <c r="B525" s="1" t="s">
        <v>5089</v>
      </c>
      <c r="C525" s="1" t="s">
        <v>7</v>
      </c>
      <c r="D525" s="1"/>
      <c r="E525" s="1"/>
      <c r="F525" s="62"/>
    </row>
    <row r="526" spans="1:6" x14ac:dyDescent="0.25">
      <c r="A526" s="8" t="s">
        <v>21514</v>
      </c>
      <c r="B526" s="1" t="s">
        <v>6750</v>
      </c>
      <c r="C526" s="1" t="s">
        <v>7</v>
      </c>
      <c r="D526" s="1"/>
      <c r="E526" s="1"/>
      <c r="F526" s="62"/>
    </row>
    <row r="527" spans="1:6" x14ac:dyDescent="0.25">
      <c r="A527" s="8" t="s">
        <v>21515</v>
      </c>
      <c r="B527" s="1" t="s">
        <v>21516</v>
      </c>
      <c r="C527" s="1" t="s">
        <v>7</v>
      </c>
      <c r="D527" s="1"/>
      <c r="E527" s="1"/>
      <c r="F527" s="62"/>
    </row>
    <row r="528" spans="1:6" x14ac:dyDescent="0.25">
      <c r="A528" s="8" t="s">
        <v>21517</v>
      </c>
      <c r="B528" s="1" t="s">
        <v>21518</v>
      </c>
      <c r="C528" s="1" t="s">
        <v>7</v>
      </c>
      <c r="D528" s="1"/>
      <c r="E528" s="1"/>
      <c r="F528" s="62"/>
    </row>
    <row r="529" spans="1:6" x14ac:dyDescent="0.25">
      <c r="A529" s="8" t="s">
        <v>21519</v>
      </c>
      <c r="B529" s="1" t="s">
        <v>6052</v>
      </c>
      <c r="C529" s="1" t="s">
        <v>7</v>
      </c>
      <c r="D529" s="1"/>
      <c r="E529" s="1"/>
      <c r="F529" s="62"/>
    </row>
    <row r="530" spans="1:6" x14ac:dyDescent="0.25">
      <c r="A530" s="8" t="s">
        <v>21520</v>
      </c>
      <c r="B530" s="1" t="s">
        <v>16650</v>
      </c>
      <c r="C530" s="1" t="s">
        <v>7</v>
      </c>
      <c r="D530" s="1"/>
      <c r="E530" s="1"/>
      <c r="F530" s="62"/>
    </row>
    <row r="531" spans="1:6" x14ac:dyDescent="0.25">
      <c r="A531" s="8" t="s">
        <v>21521</v>
      </c>
      <c r="B531" s="1" t="s">
        <v>7879</v>
      </c>
      <c r="C531" s="1" t="s">
        <v>7</v>
      </c>
      <c r="D531" s="1"/>
      <c r="E531" s="1"/>
      <c r="F531" s="62"/>
    </row>
    <row r="532" spans="1:6" x14ac:dyDescent="0.25">
      <c r="A532" s="8" t="s">
        <v>21522</v>
      </c>
      <c r="B532" s="1" t="s">
        <v>11308</v>
      </c>
      <c r="C532" s="1" t="s">
        <v>7</v>
      </c>
      <c r="D532" s="1"/>
      <c r="E532" s="1"/>
      <c r="F532" s="62"/>
    </row>
    <row r="533" spans="1:6" x14ac:dyDescent="0.25">
      <c r="A533" s="8" t="s">
        <v>21523</v>
      </c>
      <c r="B533" s="1" t="s">
        <v>2846</v>
      </c>
      <c r="C533" s="1" t="s">
        <v>7</v>
      </c>
      <c r="D533" s="1"/>
      <c r="E533" s="1"/>
      <c r="F533" s="62"/>
    </row>
    <row r="534" spans="1:6" ht="15.75" thickBot="1" x14ac:dyDescent="0.3">
      <c r="A534" s="10" t="s">
        <v>21524</v>
      </c>
      <c r="B534" s="11" t="s">
        <v>2854</v>
      </c>
      <c r="C534" s="11" t="s">
        <v>7</v>
      </c>
      <c r="D534" s="11"/>
      <c r="E534" s="11"/>
      <c r="F534" s="63"/>
    </row>
    <row r="535" spans="1:6" x14ac:dyDescent="0.25">
      <c r="A535" s="8" t="s">
        <v>21525</v>
      </c>
      <c r="B535" s="1" t="s">
        <v>18975</v>
      </c>
      <c r="C535" s="1" t="s">
        <v>2618</v>
      </c>
      <c r="D535" s="1"/>
      <c r="E535" s="1"/>
      <c r="F535" s="62"/>
    </row>
    <row r="536" spans="1:6" x14ac:dyDescent="0.25">
      <c r="A536" s="8" t="s">
        <v>21526</v>
      </c>
      <c r="B536" s="1" t="s">
        <v>8051</v>
      </c>
      <c r="C536" s="1" t="s">
        <v>2618</v>
      </c>
      <c r="D536" s="1"/>
      <c r="E536" s="1"/>
      <c r="F536" s="62"/>
    </row>
    <row r="537" spans="1:6" x14ac:dyDescent="0.25">
      <c r="A537" s="8" t="s">
        <v>21527</v>
      </c>
      <c r="B537" s="1" t="s">
        <v>8281</v>
      </c>
      <c r="C537" s="1" t="s">
        <v>2618</v>
      </c>
      <c r="D537" s="1"/>
      <c r="E537" s="1"/>
      <c r="F537" s="62"/>
    </row>
    <row r="538" spans="1:6" x14ac:dyDescent="0.25">
      <c r="A538" s="8" t="s">
        <v>21528</v>
      </c>
      <c r="B538" s="1" t="s">
        <v>7929</v>
      </c>
      <c r="C538" s="1" t="s">
        <v>14</v>
      </c>
      <c r="D538" s="1"/>
      <c r="E538" s="1"/>
      <c r="F538" s="62"/>
    </row>
    <row r="539" spans="1:6" x14ac:dyDescent="0.25">
      <c r="A539" s="8" t="s">
        <v>21529</v>
      </c>
      <c r="B539" s="1" t="s">
        <v>8221</v>
      </c>
      <c r="C539" s="1" t="s">
        <v>14</v>
      </c>
      <c r="D539" s="1"/>
      <c r="E539" s="1"/>
      <c r="F539" s="62"/>
    </row>
    <row r="540" spans="1:6" x14ac:dyDescent="0.25">
      <c r="A540" s="8" t="s">
        <v>21530</v>
      </c>
      <c r="B540" s="1" t="s">
        <v>18979</v>
      </c>
      <c r="C540" s="1" t="s">
        <v>14</v>
      </c>
      <c r="D540" s="1"/>
      <c r="E540" s="1"/>
      <c r="F540" s="62"/>
    </row>
    <row r="541" spans="1:6" x14ac:dyDescent="0.25">
      <c r="A541" s="8" t="s">
        <v>21531</v>
      </c>
      <c r="B541" s="1" t="s">
        <v>8536</v>
      </c>
      <c r="C541" s="1" t="s">
        <v>14</v>
      </c>
      <c r="D541" s="1"/>
      <c r="E541" s="1"/>
      <c r="F541" s="62"/>
    </row>
    <row r="542" spans="1:6" x14ac:dyDescent="0.25">
      <c r="A542" s="8" t="s">
        <v>21532</v>
      </c>
      <c r="B542" s="1" t="s">
        <v>8615</v>
      </c>
      <c r="C542" s="1" t="s">
        <v>14</v>
      </c>
      <c r="D542" s="1"/>
      <c r="E542" s="1"/>
      <c r="F542" s="62"/>
    </row>
    <row r="543" spans="1:6" x14ac:dyDescent="0.25">
      <c r="A543" s="8" t="s">
        <v>21533</v>
      </c>
      <c r="B543" s="1" t="s">
        <v>8617</v>
      </c>
      <c r="C543" s="1" t="s">
        <v>14</v>
      </c>
      <c r="D543" s="1"/>
      <c r="E543" s="1"/>
      <c r="F543" s="62"/>
    </row>
    <row r="544" spans="1:6" x14ac:dyDescent="0.25">
      <c r="A544" s="8" t="s">
        <v>21534</v>
      </c>
      <c r="B544" s="1" t="s">
        <v>2812</v>
      </c>
      <c r="C544" s="1" t="s">
        <v>14</v>
      </c>
      <c r="D544" s="1"/>
      <c r="E544" s="1"/>
      <c r="F544" s="62"/>
    </row>
    <row r="545" spans="1:6" x14ac:dyDescent="0.25">
      <c r="A545" s="8" t="s">
        <v>21535</v>
      </c>
      <c r="B545" s="1" t="s">
        <v>6044</v>
      </c>
      <c r="C545" s="1" t="s">
        <v>14</v>
      </c>
      <c r="D545" s="1"/>
      <c r="E545" s="1"/>
      <c r="F545" s="62"/>
    </row>
    <row r="546" spans="1:6" x14ac:dyDescent="0.25">
      <c r="A546" s="8" t="s">
        <v>21536</v>
      </c>
      <c r="B546" s="1" t="s">
        <v>3208</v>
      </c>
      <c r="C546" s="1" t="s">
        <v>14</v>
      </c>
      <c r="D546" s="1"/>
      <c r="E546" s="1"/>
      <c r="F546" s="62"/>
    </row>
    <row r="547" spans="1:6" x14ac:dyDescent="0.25">
      <c r="A547" s="8" t="s">
        <v>21537</v>
      </c>
      <c r="B547" s="1" t="s">
        <v>5669</v>
      </c>
      <c r="C547" s="1" t="s">
        <v>14</v>
      </c>
      <c r="D547" s="1"/>
      <c r="E547" s="1"/>
      <c r="F547" s="62"/>
    </row>
    <row r="548" spans="1:6" x14ac:dyDescent="0.25">
      <c r="A548" s="8" t="s">
        <v>21538</v>
      </c>
      <c r="B548" s="1" t="s">
        <v>859</v>
      </c>
      <c r="C548" s="1" t="s">
        <v>7</v>
      </c>
      <c r="D548" s="1"/>
      <c r="E548" s="1"/>
      <c r="F548" s="62"/>
    </row>
    <row r="549" spans="1:6" x14ac:dyDescent="0.25">
      <c r="A549" s="8" t="s">
        <v>21539</v>
      </c>
      <c r="B549" s="1" t="s">
        <v>3496</v>
      </c>
      <c r="C549" s="1" t="s">
        <v>7</v>
      </c>
      <c r="D549" s="1"/>
      <c r="E549" s="1"/>
      <c r="F549" s="62"/>
    </row>
    <row r="550" spans="1:6" x14ac:dyDescent="0.25">
      <c r="A550" s="8" t="s">
        <v>21540</v>
      </c>
      <c r="B550" s="1" t="s">
        <v>7149</v>
      </c>
      <c r="C550" s="1" t="s">
        <v>7</v>
      </c>
      <c r="D550" s="1"/>
      <c r="E550" s="1"/>
      <c r="F550" s="62"/>
    </row>
    <row r="551" spans="1:6" x14ac:dyDescent="0.25">
      <c r="A551" s="8" t="s">
        <v>21541</v>
      </c>
      <c r="B551" s="1" t="s">
        <v>8416</v>
      </c>
      <c r="C551" s="1" t="s">
        <v>7</v>
      </c>
      <c r="D551" s="1"/>
      <c r="E551" s="1"/>
      <c r="F551" s="62"/>
    </row>
    <row r="552" spans="1:6" x14ac:dyDescent="0.25">
      <c r="A552" s="8" t="s">
        <v>21542</v>
      </c>
      <c r="B552" s="1" t="s">
        <v>21543</v>
      </c>
      <c r="C552" s="1" t="s">
        <v>7</v>
      </c>
      <c r="D552" s="1"/>
      <c r="E552" s="1"/>
      <c r="F552" s="62"/>
    </row>
    <row r="553" spans="1:6" x14ac:dyDescent="0.25">
      <c r="A553" s="8" t="s">
        <v>21544</v>
      </c>
      <c r="B553" s="1" t="s">
        <v>3300</v>
      </c>
      <c r="C553" s="1" t="s">
        <v>7</v>
      </c>
      <c r="D553" s="1"/>
      <c r="E553" s="1"/>
      <c r="F553" s="62"/>
    </row>
    <row r="554" spans="1:6" x14ac:dyDescent="0.25">
      <c r="A554" s="8" t="s">
        <v>21545</v>
      </c>
      <c r="B554" s="1" t="s">
        <v>3798</v>
      </c>
      <c r="C554" s="1" t="s">
        <v>7</v>
      </c>
      <c r="D554" s="1"/>
      <c r="E554" s="1"/>
      <c r="F554" s="62"/>
    </row>
    <row r="555" spans="1:6" x14ac:dyDescent="0.25">
      <c r="A555" s="8" t="s">
        <v>21546</v>
      </c>
      <c r="B555" s="1" t="s">
        <v>5039</v>
      </c>
      <c r="C555" s="1" t="s">
        <v>7</v>
      </c>
      <c r="D555" s="1"/>
      <c r="E555" s="1"/>
      <c r="F555" s="62"/>
    </row>
    <row r="556" spans="1:6" x14ac:dyDescent="0.25">
      <c r="A556" s="8" t="s">
        <v>21547</v>
      </c>
      <c r="B556" s="1" t="s">
        <v>18685</v>
      </c>
      <c r="C556" s="1" t="s">
        <v>7</v>
      </c>
      <c r="D556" s="1"/>
      <c r="E556" s="1"/>
      <c r="F556" s="62"/>
    </row>
    <row r="557" spans="1:6" x14ac:dyDescent="0.25">
      <c r="A557" s="8" t="s">
        <v>21548</v>
      </c>
      <c r="B557" s="1" t="s">
        <v>7658</v>
      </c>
      <c r="C557" s="1" t="s">
        <v>7</v>
      </c>
      <c r="D557" s="1"/>
      <c r="E557" s="1"/>
      <c r="F557" s="62"/>
    </row>
    <row r="558" spans="1:6" x14ac:dyDescent="0.25">
      <c r="A558" s="8" t="s">
        <v>21549</v>
      </c>
      <c r="B558" s="1" t="s">
        <v>15455</v>
      </c>
      <c r="C558" s="1" t="s">
        <v>7</v>
      </c>
      <c r="D558" s="1"/>
      <c r="E558" s="1"/>
      <c r="F558" s="62"/>
    </row>
    <row r="559" spans="1:6" ht="15.75" thickBot="1" x14ac:dyDescent="0.3">
      <c r="A559" s="10" t="s">
        <v>21550</v>
      </c>
      <c r="B559" s="11" t="s">
        <v>7101</v>
      </c>
      <c r="C559" s="11" t="s">
        <v>7</v>
      </c>
      <c r="D559" s="11"/>
      <c r="E559" s="11"/>
      <c r="F559" s="63"/>
    </row>
    <row r="560" spans="1:6" x14ac:dyDescent="0.25">
      <c r="A560" s="8" t="s">
        <v>21551</v>
      </c>
      <c r="B560" s="1" t="s">
        <v>18977</v>
      </c>
      <c r="C560" s="1" t="s">
        <v>2618</v>
      </c>
      <c r="D560" s="1"/>
      <c r="E560" s="1"/>
      <c r="F560" s="62"/>
    </row>
    <row r="561" spans="1:6" x14ac:dyDescent="0.25">
      <c r="A561" s="8" t="s">
        <v>21552</v>
      </c>
      <c r="B561" s="1" t="s">
        <v>15294</v>
      </c>
      <c r="C561" s="1" t="s">
        <v>2618</v>
      </c>
      <c r="D561" s="1"/>
      <c r="E561" s="1"/>
      <c r="F561" s="62"/>
    </row>
    <row r="562" spans="1:6" x14ac:dyDescent="0.25">
      <c r="A562" s="8" t="s">
        <v>21553</v>
      </c>
      <c r="B562" s="1" t="s">
        <v>8691</v>
      </c>
      <c r="C562" s="1" t="s">
        <v>2618</v>
      </c>
      <c r="D562" s="1"/>
      <c r="E562" s="1"/>
      <c r="F562" s="62"/>
    </row>
    <row r="563" spans="1:6" x14ac:dyDescent="0.25">
      <c r="A563" s="8" t="s">
        <v>21554</v>
      </c>
      <c r="B563" s="1" t="s">
        <v>7205</v>
      </c>
      <c r="C563" s="1" t="s">
        <v>14</v>
      </c>
      <c r="D563" s="1"/>
      <c r="E563" s="1"/>
      <c r="F563" s="62"/>
    </row>
    <row r="564" spans="1:6" x14ac:dyDescent="0.25">
      <c r="A564" s="8" t="s">
        <v>21555</v>
      </c>
      <c r="B564" s="1" t="s">
        <v>8400</v>
      </c>
      <c r="C564" s="1" t="s">
        <v>14</v>
      </c>
      <c r="D564" s="1"/>
      <c r="E564" s="1"/>
      <c r="F564" s="62"/>
    </row>
    <row r="565" spans="1:6" x14ac:dyDescent="0.25">
      <c r="A565" s="8" t="s">
        <v>21556</v>
      </c>
      <c r="B565" s="1" t="s">
        <v>2129</v>
      </c>
      <c r="C565" s="1" t="s">
        <v>14</v>
      </c>
      <c r="D565" s="1"/>
      <c r="E565" s="1"/>
      <c r="F565" s="62"/>
    </row>
    <row r="566" spans="1:6" x14ac:dyDescent="0.25">
      <c r="A566" s="8" t="s">
        <v>21557</v>
      </c>
      <c r="B566" s="1" t="s">
        <v>5234</v>
      </c>
      <c r="C566" s="1" t="s">
        <v>14</v>
      </c>
      <c r="D566" s="1"/>
      <c r="E566" s="1"/>
      <c r="F566" s="62"/>
    </row>
    <row r="567" spans="1:6" x14ac:dyDescent="0.25">
      <c r="A567" s="8" t="s">
        <v>21558</v>
      </c>
      <c r="B567" s="1" t="s">
        <v>8337</v>
      </c>
      <c r="C567" s="1" t="s">
        <v>14</v>
      </c>
      <c r="D567" s="1"/>
      <c r="E567" s="1"/>
      <c r="F567" s="62"/>
    </row>
    <row r="568" spans="1:6" x14ac:dyDescent="0.25">
      <c r="A568" s="8" t="s">
        <v>21559</v>
      </c>
      <c r="B568" s="1" t="s">
        <v>8339</v>
      </c>
      <c r="C568" s="1" t="s">
        <v>14</v>
      </c>
      <c r="D568" s="1"/>
      <c r="E568" s="1"/>
      <c r="F568" s="62"/>
    </row>
    <row r="569" spans="1:6" x14ac:dyDescent="0.25">
      <c r="A569" s="8" t="s">
        <v>21560</v>
      </c>
      <c r="B569" s="1" t="s">
        <v>8542</v>
      </c>
      <c r="C569" s="1" t="s">
        <v>14</v>
      </c>
      <c r="D569" s="1"/>
      <c r="E569" s="1"/>
      <c r="F569" s="62"/>
    </row>
    <row r="570" spans="1:6" x14ac:dyDescent="0.25">
      <c r="A570" s="8" t="s">
        <v>21561</v>
      </c>
      <c r="B570" s="1" t="s">
        <v>8546</v>
      </c>
      <c r="C570" s="1" t="s">
        <v>14</v>
      </c>
      <c r="D570" s="1"/>
      <c r="E570" s="1"/>
      <c r="F570" s="62"/>
    </row>
    <row r="571" spans="1:6" x14ac:dyDescent="0.25">
      <c r="A571" s="8" t="s">
        <v>21562</v>
      </c>
      <c r="B571" s="1" t="s">
        <v>5268</v>
      </c>
      <c r="C571" s="1" t="s">
        <v>14</v>
      </c>
      <c r="D571" s="1"/>
      <c r="E571" s="1"/>
      <c r="F571" s="62"/>
    </row>
    <row r="572" spans="1:6" x14ac:dyDescent="0.25">
      <c r="A572" s="8" t="s">
        <v>21563</v>
      </c>
      <c r="B572" s="1" t="s">
        <v>5481</v>
      </c>
      <c r="C572" s="1" t="s">
        <v>14</v>
      </c>
      <c r="D572" s="1"/>
      <c r="E572" s="1"/>
      <c r="F572" s="62"/>
    </row>
    <row r="573" spans="1:6" x14ac:dyDescent="0.25">
      <c r="A573" s="8" t="s">
        <v>21564</v>
      </c>
      <c r="B573" s="1" t="s">
        <v>21565</v>
      </c>
      <c r="C573" s="1" t="s">
        <v>7</v>
      </c>
      <c r="D573" s="1"/>
      <c r="E573" s="1"/>
      <c r="F573" s="62"/>
    </row>
    <row r="574" spans="1:6" x14ac:dyDescent="0.25">
      <c r="A574" s="8" t="s">
        <v>21566</v>
      </c>
      <c r="B574" s="1" t="s">
        <v>1093</v>
      </c>
      <c r="C574" s="1" t="s">
        <v>7</v>
      </c>
      <c r="D574" s="1"/>
      <c r="E574" s="1"/>
      <c r="F574" s="62"/>
    </row>
    <row r="575" spans="1:6" x14ac:dyDescent="0.25">
      <c r="A575" s="8" t="s">
        <v>21567</v>
      </c>
      <c r="B575" s="1" t="s">
        <v>11893</v>
      </c>
      <c r="C575" s="1" t="s">
        <v>7</v>
      </c>
      <c r="D575" s="1"/>
      <c r="E575" s="1"/>
      <c r="F575" s="62"/>
    </row>
    <row r="576" spans="1:6" x14ac:dyDescent="0.25">
      <c r="A576" s="8" t="s">
        <v>21568</v>
      </c>
      <c r="B576" s="1" t="s">
        <v>11895</v>
      </c>
      <c r="C576" s="1" t="s">
        <v>7</v>
      </c>
      <c r="D576" s="1"/>
      <c r="E576" s="1"/>
      <c r="F576" s="62"/>
    </row>
    <row r="577" spans="1:6" x14ac:dyDescent="0.25">
      <c r="A577" s="8" t="s">
        <v>21569</v>
      </c>
      <c r="B577" s="1" t="s">
        <v>1797</v>
      </c>
      <c r="C577" s="1" t="s">
        <v>7</v>
      </c>
      <c r="D577" s="1"/>
      <c r="E577" s="1"/>
      <c r="F577" s="62"/>
    </row>
    <row r="578" spans="1:6" x14ac:dyDescent="0.25">
      <c r="A578" s="8" t="s">
        <v>21570</v>
      </c>
      <c r="B578" s="1" t="s">
        <v>4571</v>
      </c>
      <c r="C578" s="1" t="s">
        <v>7</v>
      </c>
      <c r="D578" s="1"/>
      <c r="E578" s="1"/>
      <c r="F578" s="62"/>
    </row>
    <row r="579" spans="1:6" x14ac:dyDescent="0.25">
      <c r="A579" s="8" t="s">
        <v>21571</v>
      </c>
      <c r="B579" s="1" t="s">
        <v>21572</v>
      </c>
      <c r="C579" s="1" t="s">
        <v>7</v>
      </c>
      <c r="D579" s="1"/>
      <c r="E579" s="1"/>
      <c r="F579" s="62"/>
    </row>
    <row r="580" spans="1:6" x14ac:dyDescent="0.25">
      <c r="A580" s="8" t="s">
        <v>21573</v>
      </c>
      <c r="B580" s="1" t="s">
        <v>21574</v>
      </c>
      <c r="C580" s="1" t="s">
        <v>7</v>
      </c>
      <c r="D580" s="1"/>
      <c r="E580" s="1"/>
      <c r="F580" s="62"/>
    </row>
    <row r="581" spans="1:6" x14ac:dyDescent="0.25">
      <c r="A581" s="8" t="s">
        <v>21575</v>
      </c>
      <c r="B581" s="1" t="s">
        <v>4627</v>
      </c>
      <c r="C581" s="1" t="s">
        <v>7</v>
      </c>
      <c r="D581" s="1"/>
      <c r="E581" s="1"/>
      <c r="F581" s="62"/>
    </row>
    <row r="582" spans="1:6" x14ac:dyDescent="0.25">
      <c r="A582" s="8" t="s">
        <v>21576</v>
      </c>
      <c r="B582" s="1" t="s">
        <v>4832</v>
      </c>
      <c r="C582" s="1" t="s">
        <v>7</v>
      </c>
      <c r="D582" s="1"/>
      <c r="E582" s="1"/>
      <c r="F582" s="62"/>
    </row>
    <row r="583" spans="1:6" x14ac:dyDescent="0.25">
      <c r="A583" s="8" t="s">
        <v>21577</v>
      </c>
      <c r="B583" s="1" t="s">
        <v>5439</v>
      </c>
      <c r="C583" s="1" t="s">
        <v>7</v>
      </c>
      <c r="D583" s="1"/>
      <c r="E583" s="1"/>
      <c r="F583" s="62"/>
    </row>
    <row r="584" spans="1:6" x14ac:dyDescent="0.25">
      <c r="A584" s="8" t="s">
        <v>21578</v>
      </c>
      <c r="B584" s="1" t="s">
        <v>2151</v>
      </c>
      <c r="C584" s="1" t="s">
        <v>7</v>
      </c>
      <c r="D584" s="1"/>
      <c r="E584" s="1"/>
      <c r="F584" s="62"/>
    </row>
    <row r="585" spans="1:6" ht="15.75" thickBot="1" x14ac:dyDescent="0.3">
      <c r="A585" s="10" t="s">
        <v>21579</v>
      </c>
      <c r="B585" s="11" t="s">
        <v>2724</v>
      </c>
      <c r="C585" s="11" t="s">
        <v>7</v>
      </c>
      <c r="D585" s="11"/>
      <c r="E585" s="11"/>
      <c r="F585" s="63"/>
    </row>
    <row r="586" spans="1:6" x14ac:dyDescent="0.25">
      <c r="A586" s="8" t="s">
        <v>21580</v>
      </c>
      <c r="B586" s="1" t="s">
        <v>6338</v>
      </c>
      <c r="C586" s="1" t="s">
        <v>2618</v>
      </c>
      <c r="D586" s="1"/>
      <c r="E586" s="1"/>
      <c r="F586" s="62"/>
    </row>
    <row r="587" spans="1:6" x14ac:dyDescent="0.25">
      <c r="A587" s="8" t="s">
        <v>21581</v>
      </c>
      <c r="B587" s="1" t="s">
        <v>7121</v>
      </c>
      <c r="C587" s="1" t="s">
        <v>2618</v>
      </c>
      <c r="D587" s="1"/>
      <c r="E587" s="1"/>
      <c r="F587" s="62"/>
    </row>
    <row r="588" spans="1:6" x14ac:dyDescent="0.25">
      <c r="A588" s="8" t="s">
        <v>21582</v>
      </c>
      <c r="B588" s="1" t="s">
        <v>11181</v>
      </c>
      <c r="C588" s="1" t="s">
        <v>2618</v>
      </c>
      <c r="D588" s="1"/>
      <c r="E588" s="1"/>
      <c r="F588" s="62"/>
    </row>
    <row r="589" spans="1:6" x14ac:dyDescent="0.25">
      <c r="A589" s="8" t="s">
        <v>21583</v>
      </c>
      <c r="B589" s="1" t="s">
        <v>5339</v>
      </c>
      <c r="C589" s="1" t="s">
        <v>14</v>
      </c>
      <c r="D589" s="1"/>
      <c r="E589" s="1"/>
      <c r="F589" s="62"/>
    </row>
    <row r="590" spans="1:6" x14ac:dyDescent="0.25">
      <c r="A590" s="8" t="s">
        <v>21584</v>
      </c>
      <c r="B590" s="1" t="s">
        <v>5551</v>
      </c>
      <c r="C590" s="1" t="s">
        <v>14</v>
      </c>
      <c r="D590" s="1"/>
      <c r="E590" s="1"/>
      <c r="F590" s="62"/>
    </row>
    <row r="591" spans="1:6" x14ac:dyDescent="0.25">
      <c r="A591" s="8" t="s">
        <v>21585</v>
      </c>
      <c r="B591" s="1" t="s">
        <v>6204</v>
      </c>
      <c r="C591" s="1" t="s">
        <v>14</v>
      </c>
      <c r="D591" s="1"/>
      <c r="E591" s="1"/>
      <c r="F591" s="62"/>
    </row>
    <row r="592" spans="1:6" x14ac:dyDescent="0.25">
      <c r="A592" s="8" t="s">
        <v>21586</v>
      </c>
      <c r="B592" s="1" t="s">
        <v>6750</v>
      </c>
      <c r="C592" s="1" t="s">
        <v>14</v>
      </c>
      <c r="D592" s="1"/>
      <c r="E592" s="1"/>
      <c r="F592" s="62"/>
    </row>
    <row r="593" spans="1:6" x14ac:dyDescent="0.25">
      <c r="A593" s="8" t="s">
        <v>21587</v>
      </c>
      <c r="B593" s="1" t="s">
        <v>8759</v>
      </c>
      <c r="C593" s="1" t="s">
        <v>14</v>
      </c>
      <c r="D593" s="1"/>
      <c r="E593" s="1"/>
      <c r="F593" s="62"/>
    </row>
    <row r="594" spans="1:6" x14ac:dyDescent="0.25">
      <c r="A594" s="8" t="s">
        <v>21588</v>
      </c>
      <c r="B594" s="1" t="s">
        <v>6242</v>
      </c>
      <c r="C594" s="1" t="s">
        <v>14</v>
      </c>
      <c r="D594" s="1"/>
      <c r="E594" s="1"/>
      <c r="F594" s="62"/>
    </row>
    <row r="595" spans="1:6" x14ac:dyDescent="0.25">
      <c r="A595" s="8" t="s">
        <v>21589</v>
      </c>
      <c r="B595" s="1" t="s">
        <v>8285</v>
      </c>
      <c r="C595" s="1" t="s">
        <v>14</v>
      </c>
      <c r="D595" s="1"/>
      <c r="E595" s="1"/>
      <c r="F595" s="62"/>
    </row>
    <row r="596" spans="1:6" x14ac:dyDescent="0.25">
      <c r="A596" s="8" t="s">
        <v>21590</v>
      </c>
      <c r="B596" s="1" t="s">
        <v>8486</v>
      </c>
      <c r="C596" s="1" t="s">
        <v>14</v>
      </c>
      <c r="D596" s="1"/>
      <c r="E596" s="1"/>
      <c r="F596" s="62"/>
    </row>
    <row r="597" spans="1:6" x14ac:dyDescent="0.25">
      <c r="A597" s="8" t="s">
        <v>21591</v>
      </c>
      <c r="B597" s="1" t="s">
        <v>8689</v>
      </c>
      <c r="C597" s="1" t="s">
        <v>14</v>
      </c>
      <c r="D597" s="1"/>
      <c r="E597" s="1"/>
      <c r="F597" s="62"/>
    </row>
    <row r="598" spans="1:6" x14ac:dyDescent="0.25">
      <c r="A598" s="8" t="s">
        <v>21592</v>
      </c>
      <c r="B598" s="1" t="s">
        <v>8321</v>
      </c>
      <c r="C598" s="1" t="s">
        <v>14</v>
      </c>
      <c r="D598" s="1"/>
      <c r="E598" s="1"/>
      <c r="F598" s="62"/>
    </row>
    <row r="599" spans="1:6" x14ac:dyDescent="0.25">
      <c r="A599" s="8" t="s">
        <v>21593</v>
      </c>
      <c r="B599" s="1" t="s">
        <v>21594</v>
      </c>
      <c r="C599" s="1" t="s">
        <v>7</v>
      </c>
      <c r="D599" s="1"/>
      <c r="E599" s="1"/>
      <c r="F599" s="62"/>
    </row>
    <row r="600" spans="1:6" x14ac:dyDescent="0.25">
      <c r="A600" s="8" t="s">
        <v>21595</v>
      </c>
      <c r="B600" s="1" t="s">
        <v>841</v>
      </c>
      <c r="C600" s="1" t="s">
        <v>7</v>
      </c>
      <c r="D600" s="1"/>
      <c r="E600" s="1"/>
      <c r="F600" s="62"/>
    </row>
    <row r="601" spans="1:6" x14ac:dyDescent="0.25">
      <c r="A601" s="8" t="s">
        <v>21596</v>
      </c>
      <c r="B601" s="1" t="s">
        <v>21236</v>
      </c>
      <c r="C601" s="1" t="s">
        <v>7</v>
      </c>
      <c r="D601" s="1"/>
      <c r="E601" s="1"/>
      <c r="F601" s="62"/>
    </row>
    <row r="602" spans="1:6" x14ac:dyDescent="0.25">
      <c r="A602" s="8" t="s">
        <v>21597</v>
      </c>
      <c r="B602" s="1" t="s">
        <v>4683</v>
      </c>
      <c r="C602" s="1" t="s">
        <v>7</v>
      </c>
      <c r="D602" s="1"/>
      <c r="E602" s="1"/>
      <c r="F602" s="62"/>
    </row>
    <row r="603" spans="1:6" x14ac:dyDescent="0.25">
      <c r="A603" s="8" t="s">
        <v>21598</v>
      </c>
      <c r="B603" s="1" t="s">
        <v>4910</v>
      </c>
      <c r="C603" s="1" t="s">
        <v>7</v>
      </c>
      <c r="D603" s="1"/>
      <c r="E603" s="1"/>
      <c r="F603" s="62"/>
    </row>
    <row r="604" spans="1:6" x14ac:dyDescent="0.25">
      <c r="A604" s="8" t="s">
        <v>21599</v>
      </c>
      <c r="B604" s="1" t="s">
        <v>5178</v>
      </c>
      <c r="C604" s="1" t="s">
        <v>7</v>
      </c>
      <c r="D604" s="1"/>
      <c r="E604" s="1"/>
      <c r="F604" s="62"/>
    </row>
    <row r="605" spans="1:6" x14ac:dyDescent="0.25">
      <c r="A605" s="8" t="s">
        <v>21600</v>
      </c>
      <c r="B605" s="1" t="s">
        <v>6586</v>
      </c>
      <c r="C605" s="1" t="s">
        <v>7</v>
      </c>
      <c r="D605" s="1"/>
      <c r="E605" s="1"/>
      <c r="F605" s="62"/>
    </row>
    <row r="606" spans="1:6" x14ac:dyDescent="0.25">
      <c r="A606" s="8" t="s">
        <v>21601</v>
      </c>
      <c r="B606" s="1" t="s">
        <v>15307</v>
      </c>
      <c r="C606" s="1" t="s">
        <v>7</v>
      </c>
      <c r="D606" s="1"/>
      <c r="E606" s="1"/>
      <c r="F606" s="62"/>
    </row>
    <row r="607" spans="1:6" x14ac:dyDescent="0.25">
      <c r="A607" s="8" t="s">
        <v>21602</v>
      </c>
      <c r="B607" s="1" t="s">
        <v>21603</v>
      </c>
      <c r="C607" s="1" t="s">
        <v>7</v>
      </c>
      <c r="D607" s="1"/>
      <c r="E607" s="1"/>
      <c r="F607" s="62"/>
    </row>
    <row r="608" spans="1:6" x14ac:dyDescent="0.25">
      <c r="A608" s="8" t="s">
        <v>21604</v>
      </c>
      <c r="B608" s="1" t="s">
        <v>11175</v>
      </c>
      <c r="C608" s="1" t="s">
        <v>7</v>
      </c>
      <c r="D608" s="1"/>
      <c r="E608" s="1"/>
      <c r="F608" s="62"/>
    </row>
    <row r="609" spans="1:6" x14ac:dyDescent="0.25">
      <c r="A609" s="8" t="s">
        <v>21605</v>
      </c>
      <c r="B609" s="1" t="s">
        <v>2137</v>
      </c>
      <c r="C609" s="1" t="s">
        <v>7</v>
      </c>
      <c r="D609" s="1"/>
      <c r="E609" s="1"/>
      <c r="F609" s="62"/>
    </row>
    <row r="610" spans="1:6" x14ac:dyDescent="0.25">
      <c r="A610" s="8" t="s">
        <v>21606</v>
      </c>
      <c r="B610" s="1" t="s">
        <v>5216</v>
      </c>
      <c r="C610" s="1" t="s">
        <v>7</v>
      </c>
      <c r="D610" s="1"/>
      <c r="E610" s="1"/>
      <c r="F610" s="62"/>
    </row>
    <row r="611" spans="1:6" ht="15.75" thickBot="1" x14ac:dyDescent="0.3">
      <c r="A611" s="10" t="s">
        <v>21607</v>
      </c>
      <c r="B611" s="11" t="s">
        <v>6640</v>
      </c>
      <c r="C611" s="11" t="s">
        <v>7</v>
      </c>
      <c r="D611" s="11"/>
      <c r="E611" s="11"/>
      <c r="F611" s="63"/>
    </row>
    <row r="612" spans="1:6" x14ac:dyDescent="0.25">
      <c r="A612" s="8" t="s">
        <v>21608</v>
      </c>
      <c r="B612" s="1" t="s">
        <v>9009</v>
      </c>
      <c r="C612" s="1" t="s">
        <v>2618</v>
      </c>
      <c r="D612" s="1"/>
      <c r="E612" s="1"/>
      <c r="F612" s="62"/>
    </row>
    <row r="613" spans="1:6" x14ac:dyDescent="0.25">
      <c r="A613" s="8" t="s">
        <v>21609</v>
      </c>
      <c r="B613" s="1" t="s">
        <v>8452</v>
      </c>
      <c r="C613" s="1" t="s">
        <v>2618</v>
      </c>
      <c r="D613" s="1"/>
      <c r="E613" s="1"/>
      <c r="F613" s="62"/>
    </row>
    <row r="614" spans="1:6" x14ac:dyDescent="0.25">
      <c r="A614" s="8" t="s">
        <v>21610</v>
      </c>
      <c r="B614" s="1" t="s">
        <v>6668</v>
      </c>
      <c r="C614" s="1" t="s">
        <v>2618</v>
      </c>
      <c r="D614" s="1"/>
      <c r="E614" s="1"/>
      <c r="F614" s="62"/>
    </row>
    <row r="615" spans="1:6" x14ac:dyDescent="0.25">
      <c r="A615" s="8" t="s">
        <v>21611</v>
      </c>
      <c r="B615" s="1" t="s">
        <v>14096</v>
      </c>
      <c r="C615" s="1" t="s">
        <v>14</v>
      </c>
      <c r="D615" s="1"/>
      <c r="E615" s="1"/>
      <c r="F615" s="62"/>
    </row>
    <row r="616" spans="1:6" x14ac:dyDescent="0.25">
      <c r="A616" s="8" t="s">
        <v>21612</v>
      </c>
      <c r="B616" s="1" t="s">
        <v>4967</v>
      </c>
      <c r="C616" s="1" t="s">
        <v>14</v>
      </c>
      <c r="D616" s="1"/>
      <c r="E616" s="1"/>
      <c r="F616" s="62"/>
    </row>
    <row r="617" spans="1:6" x14ac:dyDescent="0.25">
      <c r="A617" s="8" t="s">
        <v>21613</v>
      </c>
      <c r="B617" s="1" t="s">
        <v>8223</v>
      </c>
      <c r="C617" s="1" t="s">
        <v>14</v>
      </c>
      <c r="D617" s="1"/>
      <c r="E617" s="1"/>
      <c r="F617" s="62"/>
    </row>
    <row r="618" spans="1:6" x14ac:dyDescent="0.25">
      <c r="A618" s="8" t="s">
        <v>21614</v>
      </c>
      <c r="B618" s="1" t="s">
        <v>8406</v>
      </c>
      <c r="C618" s="1" t="s">
        <v>14</v>
      </c>
      <c r="D618" s="1"/>
      <c r="E618" s="1"/>
      <c r="F618" s="62"/>
    </row>
    <row r="619" spans="1:6" x14ac:dyDescent="0.25">
      <c r="A619" s="8" t="s">
        <v>21615</v>
      </c>
      <c r="B619" s="1" t="s">
        <v>8659</v>
      </c>
      <c r="C619" s="1" t="s">
        <v>14</v>
      </c>
      <c r="D619" s="1"/>
      <c r="E619" s="1"/>
      <c r="F619" s="62"/>
    </row>
    <row r="620" spans="1:6" x14ac:dyDescent="0.25">
      <c r="A620" s="8" t="s">
        <v>21616</v>
      </c>
      <c r="B620" s="1" t="s">
        <v>9013</v>
      </c>
      <c r="C620" s="1" t="s">
        <v>14</v>
      </c>
      <c r="D620" s="1"/>
      <c r="E620" s="1"/>
      <c r="F620" s="62"/>
    </row>
    <row r="621" spans="1:6" x14ac:dyDescent="0.25">
      <c r="A621" s="8" t="s">
        <v>21617</v>
      </c>
      <c r="B621" s="1" t="s">
        <v>3932</v>
      </c>
      <c r="C621" s="1" t="s">
        <v>14</v>
      </c>
      <c r="D621" s="1"/>
      <c r="E621" s="1"/>
      <c r="F621" s="62"/>
    </row>
    <row r="622" spans="1:6" x14ac:dyDescent="0.25">
      <c r="A622" s="8" t="s">
        <v>21618</v>
      </c>
      <c r="B622" s="1" t="s">
        <v>5095</v>
      </c>
      <c r="C622" s="1" t="s">
        <v>14</v>
      </c>
      <c r="D622" s="1"/>
      <c r="E622" s="1"/>
      <c r="F622" s="62"/>
    </row>
    <row r="623" spans="1:6" x14ac:dyDescent="0.25">
      <c r="A623" s="8" t="s">
        <v>21619</v>
      </c>
      <c r="B623" s="1" t="s">
        <v>5077</v>
      </c>
      <c r="C623" s="1" t="s">
        <v>14</v>
      </c>
      <c r="D623" s="1"/>
      <c r="E623" s="1"/>
      <c r="F623" s="62"/>
    </row>
    <row r="624" spans="1:6" x14ac:dyDescent="0.25">
      <c r="A624" s="8" t="s">
        <v>21620</v>
      </c>
      <c r="B624" s="1" t="s">
        <v>7329</v>
      </c>
      <c r="C624" s="1" t="s">
        <v>14</v>
      </c>
      <c r="D624" s="1"/>
      <c r="E624" s="1"/>
      <c r="F624" s="62"/>
    </row>
    <row r="625" spans="1:6" x14ac:dyDescent="0.25">
      <c r="A625" s="8" t="s">
        <v>21621</v>
      </c>
      <c r="B625" s="1" t="s">
        <v>336</v>
      </c>
      <c r="C625" s="1" t="s">
        <v>7</v>
      </c>
      <c r="D625" s="1"/>
      <c r="E625" s="1"/>
      <c r="F625" s="62"/>
    </row>
    <row r="626" spans="1:6" x14ac:dyDescent="0.25">
      <c r="A626" s="8" t="s">
        <v>21622</v>
      </c>
      <c r="B626" s="1" t="s">
        <v>5130</v>
      </c>
      <c r="C626" s="1" t="s">
        <v>7</v>
      </c>
      <c r="D626" s="1"/>
      <c r="E626" s="1"/>
      <c r="F626" s="62"/>
    </row>
    <row r="627" spans="1:6" x14ac:dyDescent="0.25">
      <c r="A627" s="8" t="s">
        <v>21623</v>
      </c>
      <c r="B627" s="1" t="s">
        <v>5188</v>
      </c>
      <c r="C627" s="1" t="s">
        <v>7</v>
      </c>
      <c r="D627" s="1"/>
      <c r="E627" s="1"/>
      <c r="F627" s="62"/>
    </row>
    <row r="628" spans="1:6" x14ac:dyDescent="0.25">
      <c r="A628" s="8" t="s">
        <v>21624</v>
      </c>
      <c r="B628" s="1" t="s">
        <v>6100</v>
      </c>
      <c r="C628" s="1" t="s">
        <v>7</v>
      </c>
      <c r="D628" s="1"/>
      <c r="E628" s="1"/>
      <c r="F628" s="62"/>
    </row>
    <row r="629" spans="1:6" x14ac:dyDescent="0.25">
      <c r="A629" s="8" t="s">
        <v>21625</v>
      </c>
      <c r="B629" s="1" t="s">
        <v>21626</v>
      </c>
      <c r="C629" s="1" t="s">
        <v>7</v>
      </c>
      <c r="D629" s="1"/>
      <c r="E629" s="1"/>
      <c r="F629" s="62"/>
    </row>
    <row r="630" spans="1:6" x14ac:dyDescent="0.25">
      <c r="A630" s="8" t="s">
        <v>21627</v>
      </c>
      <c r="B630" s="1" t="s">
        <v>5204</v>
      </c>
      <c r="C630" s="1" t="s">
        <v>7</v>
      </c>
      <c r="D630" s="1"/>
      <c r="E630" s="1"/>
      <c r="F630" s="62"/>
    </row>
    <row r="631" spans="1:6" x14ac:dyDescent="0.25">
      <c r="A631" s="8" t="s">
        <v>21628</v>
      </c>
      <c r="B631" s="1" t="s">
        <v>8464</v>
      </c>
      <c r="C631" s="1" t="s">
        <v>7</v>
      </c>
      <c r="D631" s="1"/>
      <c r="E631" s="1"/>
      <c r="F631" s="62"/>
    </row>
    <row r="632" spans="1:6" x14ac:dyDescent="0.25">
      <c r="A632" s="8" t="s">
        <v>21629</v>
      </c>
      <c r="B632" s="1" t="s">
        <v>13121</v>
      </c>
      <c r="C632" s="1" t="s">
        <v>7</v>
      </c>
      <c r="D632" s="1"/>
      <c r="E632" s="1"/>
      <c r="F632" s="62"/>
    </row>
    <row r="633" spans="1:6" x14ac:dyDescent="0.25">
      <c r="A633" s="8" t="s">
        <v>21630</v>
      </c>
      <c r="B633" s="1" t="s">
        <v>11913</v>
      </c>
      <c r="C633" s="1" t="s">
        <v>7</v>
      </c>
      <c r="D633" s="1"/>
      <c r="E633" s="1"/>
      <c r="F633" s="62"/>
    </row>
    <row r="634" spans="1:6" x14ac:dyDescent="0.25">
      <c r="A634" s="8" t="s">
        <v>21631</v>
      </c>
      <c r="B634" s="1" t="s">
        <v>5035</v>
      </c>
      <c r="C634" s="1" t="s">
        <v>7</v>
      </c>
      <c r="D634" s="1"/>
      <c r="E634" s="1"/>
      <c r="F634" s="62"/>
    </row>
    <row r="635" spans="1:6" x14ac:dyDescent="0.25">
      <c r="A635" s="8" t="s">
        <v>21632</v>
      </c>
      <c r="B635" s="1" t="s">
        <v>6052</v>
      </c>
      <c r="C635" s="1" t="s">
        <v>7</v>
      </c>
      <c r="D635" s="1"/>
      <c r="E635" s="1"/>
      <c r="F635" s="62"/>
    </row>
    <row r="636" spans="1:6" x14ac:dyDescent="0.25">
      <c r="A636" s="8" t="s">
        <v>21633</v>
      </c>
      <c r="B636" s="1" t="s">
        <v>8544</v>
      </c>
      <c r="C636" s="1" t="s">
        <v>7</v>
      </c>
      <c r="D636" s="1"/>
      <c r="E636" s="1"/>
      <c r="F636" s="62"/>
    </row>
    <row r="637" spans="1:6" ht="15.75" thickBot="1" x14ac:dyDescent="0.3">
      <c r="A637" s="10" t="s">
        <v>21634</v>
      </c>
      <c r="B637" s="11" t="s">
        <v>8731</v>
      </c>
      <c r="C637" s="11" t="s">
        <v>7</v>
      </c>
      <c r="D637" s="11"/>
      <c r="E637" s="11"/>
      <c r="F637" s="63"/>
    </row>
    <row r="638" spans="1:6" x14ac:dyDescent="0.25">
      <c r="A638" s="8" t="s">
        <v>21635</v>
      </c>
      <c r="B638" s="1" t="s">
        <v>7321</v>
      </c>
      <c r="C638" s="1" t="s">
        <v>2618</v>
      </c>
      <c r="D638" s="1"/>
      <c r="E638" s="1"/>
      <c r="F638" s="62"/>
    </row>
    <row r="639" spans="1:6" x14ac:dyDescent="0.25">
      <c r="A639" s="8" t="s">
        <v>21636</v>
      </c>
      <c r="B639" s="1" t="s">
        <v>8143</v>
      </c>
      <c r="C639" s="1" t="s">
        <v>2618</v>
      </c>
      <c r="D639" s="1"/>
      <c r="E639" s="1"/>
      <c r="F639" s="62"/>
    </row>
    <row r="640" spans="1:6" x14ac:dyDescent="0.25">
      <c r="A640" s="8" t="s">
        <v>21637</v>
      </c>
      <c r="B640" s="1" t="s">
        <v>9131</v>
      </c>
      <c r="C640" s="1" t="s">
        <v>2618</v>
      </c>
      <c r="D640" s="1"/>
      <c r="E640" s="1"/>
      <c r="F640" s="62"/>
    </row>
    <row r="641" spans="1:6" x14ac:dyDescent="0.25">
      <c r="A641" s="8" t="s">
        <v>21638</v>
      </c>
      <c r="B641" s="1" t="s">
        <v>9043</v>
      </c>
      <c r="C641" s="1" t="s">
        <v>14</v>
      </c>
      <c r="D641" s="1"/>
      <c r="E641" s="1"/>
      <c r="F641" s="62"/>
    </row>
    <row r="642" spans="1:6" x14ac:dyDescent="0.25">
      <c r="A642" s="8" t="s">
        <v>21639</v>
      </c>
      <c r="B642" s="1" t="s">
        <v>9368</v>
      </c>
      <c r="C642" s="1" t="s">
        <v>14</v>
      </c>
      <c r="D642" s="1"/>
      <c r="E642" s="1"/>
      <c r="F642" s="62"/>
    </row>
    <row r="643" spans="1:6" x14ac:dyDescent="0.25">
      <c r="A643" s="8" t="s">
        <v>21640</v>
      </c>
      <c r="B643" s="1" t="s">
        <v>9374</v>
      </c>
      <c r="C643" s="1" t="s">
        <v>14</v>
      </c>
      <c r="D643" s="1"/>
      <c r="E643" s="1"/>
      <c r="F643" s="62"/>
    </row>
    <row r="644" spans="1:6" x14ac:dyDescent="0.25">
      <c r="A644" s="8" t="s">
        <v>21641</v>
      </c>
      <c r="B644" s="1" t="s">
        <v>9826</v>
      </c>
      <c r="C644" s="1" t="s">
        <v>14</v>
      </c>
      <c r="D644" s="1"/>
      <c r="E644" s="1"/>
      <c r="F644" s="62"/>
    </row>
    <row r="645" spans="1:6" x14ac:dyDescent="0.25">
      <c r="A645" s="8" t="s">
        <v>21642</v>
      </c>
      <c r="B645" s="1" t="s">
        <v>9854</v>
      </c>
      <c r="C645" s="1" t="s">
        <v>14</v>
      </c>
      <c r="D645" s="1"/>
      <c r="E645" s="1"/>
      <c r="F645" s="62"/>
    </row>
    <row r="646" spans="1:6" x14ac:dyDescent="0.25">
      <c r="A646" s="8" t="s">
        <v>21643</v>
      </c>
      <c r="B646" s="1" t="s">
        <v>9065</v>
      </c>
      <c r="C646" s="1" t="s">
        <v>14</v>
      </c>
      <c r="D646" s="1"/>
      <c r="E646" s="1"/>
      <c r="F646" s="62"/>
    </row>
    <row r="647" spans="1:6" x14ac:dyDescent="0.25">
      <c r="A647" s="8" t="s">
        <v>21644</v>
      </c>
      <c r="B647" s="1" t="s">
        <v>9684</v>
      </c>
      <c r="C647" s="1" t="s">
        <v>14</v>
      </c>
      <c r="D647" s="1"/>
      <c r="E647" s="1"/>
      <c r="F647" s="62"/>
    </row>
    <row r="648" spans="1:6" x14ac:dyDescent="0.25">
      <c r="A648" s="8" t="s">
        <v>21645</v>
      </c>
      <c r="B648" s="1" t="s">
        <v>4241</v>
      </c>
      <c r="C648" s="1" t="s">
        <v>14</v>
      </c>
      <c r="D648" s="1"/>
      <c r="E648" s="1"/>
      <c r="F648" s="62"/>
    </row>
    <row r="649" spans="1:6" x14ac:dyDescent="0.25">
      <c r="A649" s="8" t="s">
        <v>21646</v>
      </c>
      <c r="B649" s="1" t="s">
        <v>9103</v>
      </c>
      <c r="C649" s="1" t="s">
        <v>14</v>
      </c>
      <c r="D649" s="1"/>
      <c r="E649" s="1"/>
      <c r="F649" s="62"/>
    </row>
    <row r="650" spans="1:6" x14ac:dyDescent="0.25">
      <c r="A650" s="8" t="s">
        <v>21647</v>
      </c>
      <c r="B650" s="1" t="s">
        <v>6481</v>
      </c>
      <c r="C650" s="1" t="s">
        <v>14</v>
      </c>
      <c r="D650" s="1"/>
      <c r="E650" s="1"/>
      <c r="F650" s="62"/>
    </row>
    <row r="651" spans="1:6" x14ac:dyDescent="0.25">
      <c r="A651" s="8" t="s">
        <v>21648</v>
      </c>
      <c r="B651" s="1" t="s">
        <v>21649</v>
      </c>
      <c r="C651" s="1" t="s">
        <v>7</v>
      </c>
      <c r="D651" s="1"/>
      <c r="E651" s="1"/>
      <c r="F651" s="62"/>
    </row>
    <row r="652" spans="1:6" x14ac:dyDescent="0.25">
      <c r="A652" s="8" t="s">
        <v>21650</v>
      </c>
      <c r="B652" s="1" t="s">
        <v>21651</v>
      </c>
      <c r="C652" s="1" t="s">
        <v>7</v>
      </c>
      <c r="D652" s="1"/>
      <c r="E652" s="1"/>
      <c r="F652" s="62"/>
    </row>
    <row r="653" spans="1:6" x14ac:dyDescent="0.25">
      <c r="A653" s="8" t="s">
        <v>21652</v>
      </c>
      <c r="B653" s="1" t="s">
        <v>21246</v>
      </c>
      <c r="C653" s="1" t="s">
        <v>7</v>
      </c>
      <c r="D653" s="1"/>
      <c r="E653" s="1"/>
      <c r="F653" s="62"/>
    </row>
    <row r="654" spans="1:6" x14ac:dyDescent="0.25">
      <c r="A654" s="8" t="s">
        <v>21653</v>
      </c>
      <c r="B654" s="1" t="s">
        <v>3046</v>
      </c>
      <c r="C654" s="1" t="s">
        <v>7</v>
      </c>
      <c r="D654" s="1"/>
      <c r="E654" s="1"/>
      <c r="F654" s="62"/>
    </row>
    <row r="655" spans="1:6" x14ac:dyDescent="0.25">
      <c r="A655" s="8" t="s">
        <v>21654</v>
      </c>
      <c r="B655" s="1" t="s">
        <v>3752</v>
      </c>
      <c r="C655" s="1" t="s">
        <v>7</v>
      </c>
      <c r="D655" s="1"/>
      <c r="E655" s="1"/>
      <c r="F655" s="62"/>
    </row>
    <row r="656" spans="1:6" x14ac:dyDescent="0.25">
      <c r="A656" s="8" t="s">
        <v>21655</v>
      </c>
      <c r="B656" s="1" t="s">
        <v>21656</v>
      </c>
      <c r="C656" s="1" t="s">
        <v>7</v>
      </c>
      <c r="D656" s="1"/>
      <c r="E656" s="1"/>
      <c r="F656" s="62"/>
    </row>
    <row r="657" spans="1:6" x14ac:dyDescent="0.25">
      <c r="A657" s="8" t="s">
        <v>21657</v>
      </c>
      <c r="B657" s="1" t="s">
        <v>14599</v>
      </c>
      <c r="C657" s="1" t="s">
        <v>7</v>
      </c>
      <c r="D657" s="1"/>
      <c r="E657" s="1"/>
      <c r="F657" s="62"/>
    </row>
    <row r="658" spans="1:6" x14ac:dyDescent="0.25">
      <c r="A658" s="8" t="s">
        <v>21658</v>
      </c>
      <c r="B658" s="1" t="s">
        <v>21659</v>
      </c>
      <c r="C658" s="1" t="s">
        <v>7</v>
      </c>
      <c r="D658" s="1"/>
      <c r="E658" s="1"/>
      <c r="F658" s="62"/>
    </row>
    <row r="659" spans="1:6" x14ac:dyDescent="0.25">
      <c r="A659" s="8" t="s">
        <v>21660</v>
      </c>
      <c r="B659" s="1" t="s">
        <v>8466</v>
      </c>
      <c r="C659" s="1" t="s">
        <v>7</v>
      </c>
      <c r="D659" s="1"/>
      <c r="E659" s="1"/>
      <c r="F659" s="62"/>
    </row>
    <row r="660" spans="1:6" x14ac:dyDescent="0.25">
      <c r="A660" s="8" t="s">
        <v>21661</v>
      </c>
      <c r="B660" s="1" t="s">
        <v>829</v>
      </c>
      <c r="C660" s="1" t="s">
        <v>7</v>
      </c>
      <c r="D660" s="1"/>
      <c r="E660" s="1"/>
      <c r="F660" s="62"/>
    </row>
    <row r="661" spans="1:6" x14ac:dyDescent="0.25">
      <c r="A661" s="8" t="s">
        <v>21662</v>
      </c>
      <c r="B661" s="1" t="s">
        <v>2251</v>
      </c>
      <c r="C661" s="1" t="s">
        <v>7</v>
      </c>
      <c r="D661" s="1"/>
      <c r="E661" s="1"/>
      <c r="F661" s="62"/>
    </row>
    <row r="662" spans="1:6" x14ac:dyDescent="0.25">
      <c r="A662" s="8" t="s">
        <v>21663</v>
      </c>
      <c r="B662" s="1" t="s">
        <v>9930</v>
      </c>
      <c r="C662" s="1" t="s">
        <v>7</v>
      </c>
      <c r="D662" s="1"/>
      <c r="E662" s="1"/>
      <c r="F662" s="62"/>
    </row>
    <row r="663" spans="1:6" x14ac:dyDescent="0.25">
      <c r="A663" s="8" t="s">
        <v>21664</v>
      </c>
      <c r="B663" s="1" t="s">
        <v>821</v>
      </c>
      <c r="C663" s="1" t="s">
        <v>7</v>
      </c>
      <c r="D663" s="1"/>
      <c r="E663" s="1"/>
      <c r="F663" s="62"/>
    </row>
    <row r="664" spans="1:6" x14ac:dyDescent="0.25">
      <c r="A664" s="8" t="s">
        <v>21665</v>
      </c>
      <c r="B664" s="1" t="s">
        <v>1131</v>
      </c>
      <c r="C664" s="1" t="s">
        <v>7</v>
      </c>
      <c r="D664" s="1"/>
      <c r="E664" s="1"/>
      <c r="F664" s="62"/>
    </row>
    <row r="665" spans="1:6" ht="15.75" thickBot="1" x14ac:dyDescent="0.3">
      <c r="A665" s="16" t="s">
        <v>21666</v>
      </c>
      <c r="B665" s="15" t="s">
        <v>2263</v>
      </c>
      <c r="C665" s="15" t="s">
        <v>7</v>
      </c>
      <c r="D665" s="15"/>
      <c r="E665" s="15"/>
      <c r="F665" s="65"/>
    </row>
    <row r="666" spans="1:6" x14ac:dyDescent="0.25">
      <c r="A666" s="5" t="s">
        <v>25083</v>
      </c>
      <c r="B666" s="6" t="s">
        <v>8055</v>
      </c>
      <c r="C666" s="6" t="s">
        <v>2618</v>
      </c>
      <c r="D666" s="6"/>
      <c r="E666" s="6"/>
      <c r="F666" s="61"/>
    </row>
    <row r="667" spans="1:6" x14ac:dyDescent="0.25">
      <c r="A667" s="8" t="s">
        <v>25084</v>
      </c>
      <c r="B667" s="1" t="s">
        <v>9906</v>
      </c>
      <c r="C667" s="1" t="s">
        <v>2618</v>
      </c>
      <c r="D667" s="1"/>
      <c r="E667" s="1"/>
      <c r="F667" s="62"/>
    </row>
    <row r="668" spans="1:6" x14ac:dyDescent="0.25">
      <c r="A668" s="8" t="s">
        <v>25085</v>
      </c>
      <c r="B668" s="1" t="s">
        <v>14327</v>
      </c>
      <c r="C668" s="1" t="s">
        <v>2618</v>
      </c>
      <c r="D668" s="1"/>
      <c r="E668" s="1"/>
      <c r="F668" s="62"/>
    </row>
    <row r="669" spans="1:6" x14ac:dyDescent="0.25">
      <c r="A669" s="8" t="s">
        <v>25086</v>
      </c>
      <c r="B669" s="1" t="s">
        <v>9838</v>
      </c>
      <c r="C669" s="1" t="s">
        <v>14</v>
      </c>
      <c r="D669" s="1"/>
      <c r="E669" s="1"/>
      <c r="F669" s="62"/>
    </row>
    <row r="670" spans="1:6" x14ac:dyDescent="0.25">
      <c r="A670" s="8" t="s">
        <v>25087</v>
      </c>
      <c r="B670" s="1" t="s">
        <v>9844</v>
      </c>
      <c r="C670" s="1" t="s">
        <v>14</v>
      </c>
      <c r="D670" s="1"/>
      <c r="E670" s="1"/>
      <c r="F670" s="62"/>
    </row>
    <row r="671" spans="1:6" x14ac:dyDescent="0.25">
      <c r="A671" s="8" t="s">
        <v>25088</v>
      </c>
      <c r="B671" s="1" t="s">
        <v>9873</v>
      </c>
      <c r="C671" s="1" t="s">
        <v>14</v>
      </c>
      <c r="D671" s="1"/>
      <c r="E671" s="1"/>
      <c r="F671" s="62"/>
    </row>
    <row r="672" spans="1:6" x14ac:dyDescent="0.25">
      <c r="A672" s="8" t="s">
        <v>25089</v>
      </c>
      <c r="B672" s="1" t="s">
        <v>9962</v>
      </c>
      <c r="C672" s="1" t="s">
        <v>14</v>
      </c>
      <c r="D672" s="1"/>
      <c r="E672" s="1"/>
      <c r="F672" s="62"/>
    </row>
    <row r="673" spans="1:6" x14ac:dyDescent="0.25">
      <c r="A673" s="8" t="s">
        <v>25090</v>
      </c>
      <c r="B673" s="1" t="s">
        <v>9501</v>
      </c>
      <c r="C673" s="1" t="s">
        <v>14</v>
      </c>
      <c r="D673" s="1"/>
      <c r="E673" s="1"/>
      <c r="F673" s="62"/>
    </row>
    <row r="674" spans="1:6" x14ac:dyDescent="0.25">
      <c r="A674" s="8" t="s">
        <v>25091</v>
      </c>
      <c r="B674" s="1" t="s">
        <v>9678</v>
      </c>
      <c r="C674" s="1" t="s">
        <v>14</v>
      </c>
      <c r="D674" s="1"/>
      <c r="E674" s="1"/>
      <c r="F674" s="62"/>
    </row>
    <row r="675" spans="1:6" x14ac:dyDescent="0.25">
      <c r="A675" s="8" t="s">
        <v>25092</v>
      </c>
      <c r="B675" s="1" t="s">
        <v>2577</v>
      </c>
      <c r="C675" s="1" t="s">
        <v>14</v>
      </c>
      <c r="D675" s="1"/>
      <c r="E675" s="1"/>
      <c r="F675" s="62"/>
    </row>
    <row r="676" spans="1:6" x14ac:dyDescent="0.25">
      <c r="A676" s="8" t="s">
        <v>25093</v>
      </c>
      <c r="B676" s="1" t="s">
        <v>3926</v>
      </c>
      <c r="C676" s="1" t="s">
        <v>14</v>
      </c>
      <c r="D676" s="1"/>
      <c r="E676" s="1"/>
      <c r="F676" s="62"/>
    </row>
    <row r="677" spans="1:6" x14ac:dyDescent="0.25">
      <c r="A677" s="8" t="s">
        <v>25094</v>
      </c>
      <c r="B677" s="1" t="s">
        <v>18776</v>
      </c>
      <c r="C677" s="1" t="s">
        <v>14</v>
      </c>
      <c r="D677" s="1"/>
      <c r="E677" s="1"/>
      <c r="F677" s="62"/>
    </row>
    <row r="678" spans="1:6" x14ac:dyDescent="0.25">
      <c r="A678" s="8" t="s">
        <v>25095</v>
      </c>
      <c r="B678" s="1" t="s">
        <v>3346</v>
      </c>
      <c r="C678" s="1" t="s">
        <v>14</v>
      </c>
      <c r="D678" s="1"/>
      <c r="E678" s="1"/>
      <c r="F678" s="62"/>
    </row>
    <row r="679" spans="1:6" x14ac:dyDescent="0.25">
      <c r="A679" s="8" t="s">
        <v>25096</v>
      </c>
      <c r="B679" s="1" t="s">
        <v>25097</v>
      </c>
      <c r="C679" s="1" t="s">
        <v>7</v>
      </c>
      <c r="D679" s="1"/>
      <c r="E679" s="1"/>
      <c r="F679" s="62"/>
    </row>
    <row r="680" spans="1:6" x14ac:dyDescent="0.25">
      <c r="A680" s="8" t="s">
        <v>25098</v>
      </c>
      <c r="B680" s="1" t="s">
        <v>11655</v>
      </c>
      <c r="C680" s="1" t="s">
        <v>7</v>
      </c>
      <c r="D680" s="1"/>
      <c r="E680" s="1"/>
      <c r="F680" s="62"/>
    </row>
    <row r="681" spans="1:6" x14ac:dyDescent="0.25">
      <c r="A681" s="8" t="s">
        <v>25099</v>
      </c>
      <c r="B681" s="1" t="s">
        <v>660</v>
      </c>
      <c r="C681" s="1" t="s">
        <v>7</v>
      </c>
      <c r="D681" s="1"/>
      <c r="E681" s="1"/>
      <c r="F681" s="62"/>
    </row>
    <row r="682" spans="1:6" x14ac:dyDescent="0.25">
      <c r="A682" s="8" t="s">
        <v>25100</v>
      </c>
      <c r="B682" s="1" t="s">
        <v>4003</v>
      </c>
      <c r="C682" s="1" t="s">
        <v>7</v>
      </c>
      <c r="D682" s="1"/>
      <c r="E682" s="1"/>
      <c r="F682" s="62"/>
    </row>
    <row r="683" spans="1:6" x14ac:dyDescent="0.25">
      <c r="A683" s="8" t="s">
        <v>25101</v>
      </c>
      <c r="B683" s="1" t="s">
        <v>4352</v>
      </c>
      <c r="C683" s="1" t="s">
        <v>7</v>
      </c>
      <c r="D683" s="1"/>
      <c r="E683" s="1"/>
      <c r="F683" s="62"/>
    </row>
    <row r="684" spans="1:6" x14ac:dyDescent="0.25">
      <c r="A684" s="8" t="s">
        <v>25102</v>
      </c>
      <c r="B684" s="1" t="s">
        <v>8217</v>
      </c>
      <c r="C684" s="1" t="s">
        <v>7</v>
      </c>
      <c r="D684" s="1"/>
      <c r="E684" s="1"/>
      <c r="F684" s="62"/>
    </row>
    <row r="685" spans="1:6" x14ac:dyDescent="0.25">
      <c r="A685" s="8" t="s">
        <v>25103</v>
      </c>
      <c r="B685" s="1" t="s">
        <v>25104</v>
      </c>
      <c r="C685" s="1" t="s">
        <v>7</v>
      </c>
      <c r="D685" s="1"/>
      <c r="E685" s="1"/>
      <c r="F685" s="62"/>
    </row>
    <row r="686" spans="1:6" x14ac:dyDescent="0.25">
      <c r="A686" s="8" t="s">
        <v>25105</v>
      </c>
      <c r="B686" s="1" t="s">
        <v>25106</v>
      </c>
      <c r="C686" s="1" t="s">
        <v>7</v>
      </c>
      <c r="D686" s="1"/>
      <c r="E686" s="1"/>
      <c r="F686" s="62"/>
    </row>
    <row r="687" spans="1:6" x14ac:dyDescent="0.25">
      <c r="A687" s="8" t="s">
        <v>25107</v>
      </c>
      <c r="B687" s="1" t="s">
        <v>6461</v>
      </c>
      <c r="C687" s="1" t="s">
        <v>7</v>
      </c>
      <c r="D687" s="1"/>
      <c r="E687" s="1"/>
      <c r="F687" s="62"/>
    </row>
    <row r="688" spans="1:6" x14ac:dyDescent="0.25">
      <c r="A688" s="8" t="s">
        <v>25108</v>
      </c>
      <c r="B688" s="1" t="s">
        <v>8093</v>
      </c>
      <c r="C688" s="1" t="s">
        <v>7</v>
      </c>
      <c r="D688" s="1"/>
      <c r="E688" s="1"/>
      <c r="F688" s="62"/>
    </row>
    <row r="689" spans="1:6" x14ac:dyDescent="0.25">
      <c r="A689" s="8" t="s">
        <v>25109</v>
      </c>
      <c r="B689" s="1" t="s">
        <v>3212</v>
      </c>
      <c r="C689" s="1" t="s">
        <v>7</v>
      </c>
      <c r="D689" s="1"/>
      <c r="E689" s="1"/>
      <c r="F689" s="62"/>
    </row>
    <row r="690" spans="1:6" x14ac:dyDescent="0.25">
      <c r="A690" s="8" t="s">
        <v>25110</v>
      </c>
      <c r="B690" s="1" t="s">
        <v>4450</v>
      </c>
      <c r="C690" s="1" t="s">
        <v>7</v>
      </c>
      <c r="D690" s="1"/>
      <c r="E690" s="1"/>
      <c r="F690" s="62"/>
    </row>
    <row r="691" spans="1:6" x14ac:dyDescent="0.25">
      <c r="A691" s="8" t="s">
        <v>25111</v>
      </c>
      <c r="B691" s="1" t="s">
        <v>4452</v>
      </c>
      <c r="C691" s="1" t="s">
        <v>7</v>
      </c>
      <c r="D691" s="1"/>
      <c r="E691" s="1"/>
      <c r="F691" s="62"/>
    </row>
    <row r="692" spans="1:6" ht="15.75" thickBot="1" x14ac:dyDescent="0.3">
      <c r="A692" s="10" t="s">
        <v>25112</v>
      </c>
      <c r="B692" s="11" t="s">
        <v>5862</v>
      </c>
      <c r="C692" s="11" t="s">
        <v>7</v>
      </c>
      <c r="D692" s="11"/>
      <c r="E692" s="11"/>
      <c r="F692" s="63"/>
    </row>
  </sheetData>
  <autoFilter ref="A1:F1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2.1406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1237</v>
      </c>
    </row>
    <row r="2" spans="1:8" x14ac:dyDescent="0.25">
      <c r="A2" s="5" t="s">
        <v>19311</v>
      </c>
      <c r="B2" s="6" t="s">
        <v>106</v>
      </c>
      <c r="C2" s="6" t="s">
        <v>7</v>
      </c>
      <c r="D2" s="6"/>
      <c r="E2" s="6"/>
      <c r="F2" s="61"/>
    </row>
    <row r="3" spans="1:8" x14ac:dyDescent="0.25">
      <c r="A3" s="8" t="s">
        <v>19312</v>
      </c>
      <c r="B3" s="1" t="s">
        <v>214</v>
      </c>
      <c r="C3" s="1" t="s">
        <v>7</v>
      </c>
      <c r="D3" s="1"/>
      <c r="E3" s="1"/>
      <c r="F3" s="62"/>
    </row>
    <row r="4" spans="1:8" x14ac:dyDescent="0.25">
      <c r="A4" s="8" t="s">
        <v>19313</v>
      </c>
      <c r="B4" s="1" t="s">
        <v>216</v>
      </c>
      <c r="C4" s="1" t="s">
        <v>7</v>
      </c>
      <c r="D4" s="1"/>
      <c r="E4" s="1"/>
      <c r="F4" s="62"/>
    </row>
    <row r="5" spans="1:8" x14ac:dyDescent="0.25">
      <c r="A5" s="8" t="s">
        <v>19314</v>
      </c>
      <c r="B5" s="1" t="s">
        <v>218</v>
      </c>
      <c r="C5" s="1" t="s">
        <v>7</v>
      </c>
      <c r="D5" s="1"/>
      <c r="E5" s="1"/>
      <c r="F5" s="62"/>
    </row>
    <row r="6" spans="1:8" x14ac:dyDescent="0.25">
      <c r="A6" s="8" t="s">
        <v>19315</v>
      </c>
      <c r="B6" s="1" t="s">
        <v>10</v>
      </c>
      <c r="C6" s="1" t="s">
        <v>4</v>
      </c>
      <c r="D6" s="1"/>
      <c r="E6" s="1"/>
      <c r="F6" s="62"/>
    </row>
    <row r="7" spans="1:8" x14ac:dyDescent="0.25">
      <c r="A7" s="8" t="s">
        <v>19316</v>
      </c>
      <c r="B7" s="1" t="s">
        <v>12</v>
      </c>
      <c r="C7" s="1" t="s">
        <v>7</v>
      </c>
      <c r="D7" s="1"/>
      <c r="E7" s="1"/>
      <c r="F7" s="62"/>
    </row>
    <row r="8" spans="1:8" x14ac:dyDescent="0.25">
      <c r="A8" s="8" t="s">
        <v>19317</v>
      </c>
      <c r="B8" s="1" t="s">
        <v>112</v>
      </c>
      <c r="C8" s="1" t="s">
        <v>7</v>
      </c>
      <c r="D8" s="1"/>
      <c r="E8" s="1"/>
      <c r="F8" s="62"/>
    </row>
    <row r="9" spans="1:8" x14ac:dyDescent="0.25">
      <c r="A9" s="8" t="s">
        <v>19318</v>
      </c>
      <c r="B9" s="1" t="s">
        <v>15</v>
      </c>
      <c r="C9" s="1" t="s">
        <v>7</v>
      </c>
      <c r="D9" s="1"/>
      <c r="E9" s="1"/>
      <c r="F9" s="62"/>
    </row>
    <row r="10" spans="1:8" x14ac:dyDescent="0.25">
      <c r="A10" s="8" t="s">
        <v>19319</v>
      </c>
      <c r="B10" s="1" t="s">
        <v>19320</v>
      </c>
      <c r="C10" s="1" t="s">
        <v>7</v>
      </c>
      <c r="D10" s="1"/>
      <c r="E10" s="1"/>
      <c r="F10" s="62"/>
    </row>
    <row r="11" spans="1:8" x14ac:dyDescent="0.25">
      <c r="A11" s="8" t="s">
        <v>19321</v>
      </c>
      <c r="B11" s="1" t="s">
        <v>19</v>
      </c>
      <c r="C11" s="1" t="s">
        <v>7</v>
      </c>
      <c r="D11" s="1"/>
      <c r="E11" s="1"/>
      <c r="F11" s="62"/>
    </row>
    <row r="12" spans="1:8" x14ac:dyDescent="0.25">
      <c r="A12" s="8" t="s">
        <v>19322</v>
      </c>
      <c r="B12" s="1" t="s">
        <v>114</v>
      </c>
      <c r="C12" s="1" t="s">
        <v>7</v>
      </c>
      <c r="D12" s="1"/>
      <c r="E12" s="1"/>
      <c r="F12" s="62"/>
    </row>
    <row r="13" spans="1:8" x14ac:dyDescent="0.25">
      <c r="A13" s="8" t="s">
        <v>19323</v>
      </c>
      <c r="B13" s="1" t="s">
        <v>15548</v>
      </c>
      <c r="C13" s="1" t="s">
        <v>7</v>
      </c>
      <c r="D13" s="1"/>
      <c r="E13" s="1"/>
      <c r="F13" s="62"/>
    </row>
    <row r="14" spans="1:8" x14ac:dyDescent="0.25">
      <c r="A14" s="8" t="s">
        <v>19324</v>
      </c>
      <c r="B14" s="1" t="s">
        <v>242</v>
      </c>
      <c r="C14" s="1" t="s">
        <v>7</v>
      </c>
      <c r="D14" s="1"/>
      <c r="E14" s="1"/>
      <c r="F14" s="62"/>
    </row>
    <row r="15" spans="1:8" x14ac:dyDescent="0.25">
      <c r="A15" s="8" t="s">
        <v>19325</v>
      </c>
      <c r="B15" s="1" t="s">
        <v>19326</v>
      </c>
      <c r="C15" s="1" t="s">
        <v>7</v>
      </c>
      <c r="D15" s="1"/>
      <c r="E15" s="1"/>
      <c r="F15" s="62"/>
    </row>
    <row r="16" spans="1:8" x14ac:dyDescent="0.25">
      <c r="A16" s="8" t="s">
        <v>19327</v>
      </c>
      <c r="B16" s="1" t="s">
        <v>122</v>
      </c>
      <c r="C16" s="1" t="s">
        <v>7</v>
      </c>
      <c r="D16" s="1"/>
      <c r="E16" s="1"/>
      <c r="F16" s="62"/>
    </row>
    <row r="17" spans="1:6" x14ac:dyDescent="0.25">
      <c r="A17" s="8" t="s">
        <v>19328</v>
      </c>
      <c r="B17" s="1" t="s">
        <v>19329</v>
      </c>
      <c r="C17" s="1" t="s">
        <v>7</v>
      </c>
      <c r="D17" s="1"/>
      <c r="E17" s="1"/>
      <c r="F17" s="62"/>
    </row>
    <row r="18" spans="1:6" x14ac:dyDescent="0.25">
      <c r="A18" s="8" t="s">
        <v>19330</v>
      </c>
      <c r="B18" s="1" t="s">
        <v>19331</v>
      </c>
      <c r="C18" s="1" t="s">
        <v>7</v>
      </c>
      <c r="D18" s="1"/>
      <c r="E18" s="1"/>
      <c r="F18" s="62"/>
    </row>
    <row r="19" spans="1:6" x14ac:dyDescent="0.25">
      <c r="A19" s="8" t="s">
        <v>19332</v>
      </c>
      <c r="B19" s="1" t="s">
        <v>19333</v>
      </c>
      <c r="C19" s="1" t="s">
        <v>7</v>
      </c>
      <c r="D19" s="1"/>
      <c r="E19" s="1"/>
      <c r="F19" s="62"/>
    </row>
    <row r="20" spans="1:6" x14ac:dyDescent="0.25">
      <c r="A20" s="8" t="s">
        <v>19334</v>
      </c>
      <c r="B20" s="1" t="s">
        <v>74</v>
      </c>
      <c r="C20" s="1" t="s">
        <v>7</v>
      </c>
      <c r="D20" s="1"/>
      <c r="E20" s="1"/>
      <c r="F20" s="62"/>
    </row>
    <row r="21" spans="1:6" x14ac:dyDescent="0.25">
      <c r="A21" s="8" t="s">
        <v>19335</v>
      </c>
      <c r="B21" s="1" t="s">
        <v>88</v>
      </c>
      <c r="C21" s="1" t="s">
        <v>7</v>
      </c>
      <c r="D21" s="1"/>
      <c r="E21" s="1"/>
      <c r="F21" s="62"/>
    </row>
    <row r="22" spans="1:6" x14ac:dyDescent="0.25">
      <c r="A22" s="8" t="s">
        <v>19336</v>
      </c>
      <c r="B22" s="1" t="s">
        <v>19337</v>
      </c>
      <c r="C22" s="1" t="s">
        <v>7</v>
      </c>
      <c r="D22" s="1"/>
      <c r="E22" s="1"/>
      <c r="F22" s="62"/>
    </row>
    <row r="23" spans="1:6" x14ac:dyDescent="0.25">
      <c r="A23" s="8" t="s">
        <v>19338</v>
      </c>
      <c r="B23" s="1" t="s">
        <v>286</v>
      </c>
      <c r="C23" s="1" t="s">
        <v>7</v>
      </c>
      <c r="D23" s="1"/>
      <c r="E23" s="1"/>
      <c r="F23" s="62"/>
    </row>
    <row r="24" spans="1:6" x14ac:dyDescent="0.25">
      <c r="A24" s="8" t="s">
        <v>19339</v>
      </c>
      <c r="B24" s="1" t="s">
        <v>19340</v>
      </c>
      <c r="C24" s="1" t="s">
        <v>7</v>
      </c>
      <c r="D24" s="1"/>
      <c r="E24" s="1"/>
      <c r="F24" s="62"/>
    </row>
    <row r="25" spans="1:6" x14ac:dyDescent="0.25">
      <c r="A25" s="8" t="s">
        <v>19341</v>
      </c>
      <c r="B25" s="1" t="s">
        <v>96</v>
      </c>
      <c r="C25" s="1" t="s">
        <v>7</v>
      </c>
      <c r="D25" s="1"/>
      <c r="E25" s="1"/>
      <c r="F25" s="62"/>
    </row>
    <row r="26" spans="1:6" x14ac:dyDescent="0.25">
      <c r="A26" s="8" t="s">
        <v>19342</v>
      </c>
      <c r="B26" s="1" t="s">
        <v>98</v>
      </c>
      <c r="C26" s="1" t="s">
        <v>7</v>
      </c>
      <c r="D26" s="1"/>
      <c r="E26" s="1"/>
      <c r="F26" s="62"/>
    </row>
    <row r="27" spans="1:6" x14ac:dyDescent="0.25">
      <c r="A27" s="8" t="s">
        <v>19343</v>
      </c>
      <c r="B27" s="1" t="s">
        <v>104</v>
      </c>
      <c r="C27" s="1" t="s">
        <v>7</v>
      </c>
      <c r="D27" s="1"/>
      <c r="E27" s="1"/>
      <c r="F27" s="62"/>
    </row>
    <row r="28" spans="1:6" x14ac:dyDescent="0.25">
      <c r="A28" s="8" t="s">
        <v>19344</v>
      </c>
      <c r="B28" s="1" t="s">
        <v>19345</v>
      </c>
      <c r="C28" s="1" t="s">
        <v>7</v>
      </c>
      <c r="D28" s="1"/>
      <c r="E28" s="1"/>
      <c r="F28" s="62"/>
    </row>
    <row r="29" spans="1:6" x14ac:dyDescent="0.25">
      <c r="A29" s="8" t="s">
        <v>19346</v>
      </c>
      <c r="B29" s="1" t="s">
        <v>198</v>
      </c>
      <c r="C29" s="1" t="s">
        <v>7</v>
      </c>
      <c r="D29" s="1"/>
      <c r="E29" s="1"/>
      <c r="F29" s="62"/>
    </row>
    <row r="30" spans="1:6" x14ac:dyDescent="0.25">
      <c r="A30" s="8" t="s">
        <v>19347</v>
      </c>
      <c r="B30" s="1" t="s">
        <v>19348</v>
      </c>
      <c r="C30" s="1" t="s">
        <v>7</v>
      </c>
      <c r="D30" s="1"/>
      <c r="E30" s="1"/>
      <c r="F30" s="62"/>
    </row>
    <row r="31" spans="1:6" x14ac:dyDescent="0.25">
      <c r="A31" s="8" t="s">
        <v>19349</v>
      </c>
      <c r="B31" s="1" t="s">
        <v>332</v>
      </c>
      <c r="C31" s="1" t="s">
        <v>7</v>
      </c>
      <c r="D31" s="1"/>
      <c r="E31" s="1"/>
      <c r="F31" s="62"/>
    </row>
    <row r="32" spans="1:6" x14ac:dyDescent="0.25">
      <c r="A32" s="8" t="s">
        <v>19350</v>
      </c>
      <c r="B32" s="1" t="s">
        <v>19351</v>
      </c>
      <c r="C32" s="1" t="s">
        <v>7</v>
      </c>
      <c r="D32" s="1"/>
      <c r="E32" s="1"/>
      <c r="F32" s="62"/>
    </row>
    <row r="33" spans="1:6" x14ac:dyDescent="0.25">
      <c r="A33" s="8" t="s">
        <v>19352</v>
      </c>
      <c r="B33" s="1" t="s">
        <v>13297</v>
      </c>
      <c r="C33" s="1" t="s">
        <v>7</v>
      </c>
      <c r="D33" s="1"/>
      <c r="E33" s="1"/>
      <c r="F33" s="62"/>
    </row>
    <row r="34" spans="1:6" x14ac:dyDescent="0.25">
      <c r="A34" s="8" t="s">
        <v>19353</v>
      </c>
      <c r="B34" s="1" t="s">
        <v>19354</v>
      </c>
      <c r="C34" s="1" t="s">
        <v>7</v>
      </c>
      <c r="D34" s="1"/>
      <c r="E34" s="1"/>
      <c r="F34" s="62"/>
    </row>
    <row r="35" spans="1:6" x14ac:dyDescent="0.25">
      <c r="A35" s="8" t="s">
        <v>19355</v>
      </c>
      <c r="B35" s="1" t="s">
        <v>19356</v>
      </c>
      <c r="C35" s="1" t="s">
        <v>7</v>
      </c>
      <c r="D35" s="1"/>
      <c r="E35" s="1"/>
      <c r="F35" s="62"/>
    </row>
    <row r="36" spans="1:6" x14ac:dyDescent="0.25">
      <c r="A36" s="8" t="s">
        <v>19357</v>
      </c>
      <c r="B36" s="1" t="s">
        <v>19358</v>
      </c>
      <c r="C36" s="1" t="s">
        <v>7</v>
      </c>
      <c r="D36" s="1"/>
      <c r="E36" s="1"/>
      <c r="F36" s="62"/>
    </row>
    <row r="37" spans="1:6" x14ac:dyDescent="0.25">
      <c r="A37" s="8" t="s">
        <v>19359</v>
      </c>
      <c r="B37" s="1" t="s">
        <v>15089</v>
      </c>
      <c r="C37" s="1" t="s">
        <v>7</v>
      </c>
      <c r="D37" s="1"/>
      <c r="E37" s="1"/>
      <c r="F37" s="62"/>
    </row>
    <row r="38" spans="1:6" x14ac:dyDescent="0.25">
      <c r="A38" s="8" t="s">
        <v>19360</v>
      </c>
      <c r="B38" s="1" t="s">
        <v>13121</v>
      </c>
      <c r="C38" s="1" t="s">
        <v>14</v>
      </c>
      <c r="D38" s="1"/>
      <c r="E38" s="1"/>
      <c r="F38" s="62"/>
    </row>
    <row r="39" spans="1:6" x14ac:dyDescent="0.25">
      <c r="A39" s="8" t="s">
        <v>19361</v>
      </c>
      <c r="B39" s="1" t="s">
        <v>13299</v>
      </c>
      <c r="C39" s="1" t="s">
        <v>14</v>
      </c>
      <c r="D39" s="1"/>
      <c r="E39" s="1"/>
      <c r="F39" s="62"/>
    </row>
    <row r="40" spans="1:6" x14ac:dyDescent="0.25">
      <c r="A40" s="8" t="s">
        <v>19362</v>
      </c>
      <c r="B40" s="1" t="s">
        <v>19363</v>
      </c>
      <c r="C40" s="1" t="s">
        <v>7</v>
      </c>
      <c r="D40" s="1"/>
      <c r="E40" s="1"/>
      <c r="F40" s="62"/>
    </row>
    <row r="41" spans="1:6" x14ac:dyDescent="0.25">
      <c r="A41" s="8" t="s">
        <v>19364</v>
      </c>
      <c r="B41" s="1" t="s">
        <v>76</v>
      </c>
      <c r="C41" s="1" t="s">
        <v>7</v>
      </c>
      <c r="D41" s="1"/>
      <c r="E41" s="1"/>
      <c r="F41" s="62"/>
    </row>
    <row r="42" spans="1:6" x14ac:dyDescent="0.25">
      <c r="A42" s="8" t="s">
        <v>19365</v>
      </c>
      <c r="B42" s="1" t="s">
        <v>86</v>
      </c>
      <c r="C42" s="1" t="s">
        <v>7</v>
      </c>
      <c r="D42" s="1"/>
      <c r="E42" s="1"/>
      <c r="F42" s="62"/>
    </row>
    <row r="43" spans="1:6" x14ac:dyDescent="0.25">
      <c r="A43" s="8" t="s">
        <v>19366</v>
      </c>
      <c r="B43" s="1" t="s">
        <v>182</v>
      </c>
      <c r="C43" s="1" t="s">
        <v>7</v>
      </c>
      <c r="D43" s="1"/>
      <c r="E43" s="1"/>
      <c r="F43" s="62"/>
    </row>
    <row r="44" spans="1:6" x14ac:dyDescent="0.25">
      <c r="A44" s="8" t="s">
        <v>19367</v>
      </c>
      <c r="B44" s="1" t="s">
        <v>15087</v>
      </c>
      <c r="C44" s="1" t="s">
        <v>7</v>
      </c>
      <c r="D44" s="1"/>
      <c r="E44" s="1"/>
      <c r="F44" s="62"/>
    </row>
    <row r="45" spans="1:6" x14ac:dyDescent="0.25">
      <c r="A45" s="8" t="s">
        <v>19368</v>
      </c>
      <c r="B45" s="1" t="s">
        <v>102</v>
      </c>
      <c r="C45" s="1" t="s">
        <v>7</v>
      </c>
      <c r="D45" s="1"/>
      <c r="E45" s="1"/>
      <c r="F45" s="62"/>
    </row>
    <row r="46" spans="1:6" x14ac:dyDescent="0.25">
      <c r="A46" s="8" t="s">
        <v>19369</v>
      </c>
      <c r="B46" s="1" t="s">
        <v>19370</v>
      </c>
      <c r="C46" s="1" t="s">
        <v>7</v>
      </c>
      <c r="D46" s="1"/>
      <c r="E46" s="1"/>
      <c r="F46" s="62"/>
    </row>
    <row r="47" spans="1:6" ht="15.75" thickBot="1" x14ac:dyDescent="0.3">
      <c r="A47" s="16" t="s">
        <v>19371</v>
      </c>
      <c r="B47" s="15" t="s">
        <v>18319</v>
      </c>
      <c r="C47" s="15" t="s">
        <v>7</v>
      </c>
      <c r="D47" s="15"/>
      <c r="E47" s="15"/>
      <c r="F47" s="65"/>
    </row>
    <row r="48" spans="1:6" x14ac:dyDescent="0.25">
      <c r="A48" s="5" t="s">
        <v>26132</v>
      </c>
      <c r="B48" s="6" t="s">
        <v>106</v>
      </c>
      <c r="C48" s="6" t="s">
        <v>7</v>
      </c>
      <c r="D48" s="6"/>
      <c r="E48" s="6"/>
      <c r="F48" s="7"/>
    </row>
    <row r="49" spans="1:6" x14ac:dyDescent="0.25">
      <c r="A49" s="8" t="s">
        <v>26133</v>
      </c>
      <c r="B49" s="1" t="s">
        <v>214</v>
      </c>
      <c r="C49" s="1" t="s">
        <v>7</v>
      </c>
      <c r="D49" s="1"/>
      <c r="E49" s="1"/>
      <c r="F49" s="9"/>
    </row>
    <row r="50" spans="1:6" x14ac:dyDescent="0.25">
      <c r="A50" s="8" t="s">
        <v>26134</v>
      </c>
      <c r="B50" s="1" t="s">
        <v>216</v>
      </c>
      <c r="C50" s="1" t="s">
        <v>7</v>
      </c>
      <c r="D50" s="1"/>
      <c r="E50" s="1"/>
      <c r="F50" s="9"/>
    </row>
    <row r="51" spans="1:6" x14ac:dyDescent="0.25">
      <c r="A51" s="8" t="s">
        <v>26135</v>
      </c>
      <c r="B51" s="1" t="s">
        <v>218</v>
      </c>
      <c r="C51" s="1" t="s">
        <v>7</v>
      </c>
      <c r="D51" s="1"/>
      <c r="E51" s="1"/>
      <c r="F51" s="9"/>
    </row>
    <row r="52" spans="1:6" x14ac:dyDescent="0.25">
      <c r="A52" s="8" t="s">
        <v>26136</v>
      </c>
      <c r="B52" s="1" t="s">
        <v>706</v>
      </c>
      <c r="C52" s="1" t="s">
        <v>7</v>
      </c>
      <c r="D52" s="1"/>
      <c r="E52" s="1"/>
      <c r="F52" s="9"/>
    </row>
    <row r="53" spans="1:6" x14ac:dyDescent="0.25">
      <c r="A53" s="8" t="s">
        <v>26137</v>
      </c>
      <c r="B53" s="1" t="s">
        <v>10</v>
      </c>
      <c r="C53" s="1" t="s">
        <v>4</v>
      </c>
      <c r="D53" s="1"/>
      <c r="E53" s="1"/>
      <c r="F53" s="9"/>
    </row>
    <row r="54" spans="1:6" x14ac:dyDescent="0.25">
      <c r="A54" s="8" t="s">
        <v>26138</v>
      </c>
      <c r="B54" s="1" t="s">
        <v>12</v>
      </c>
      <c r="C54" s="1" t="s">
        <v>7</v>
      </c>
      <c r="D54" s="1"/>
      <c r="E54" s="1"/>
      <c r="F54" s="9"/>
    </row>
    <row r="55" spans="1:6" x14ac:dyDescent="0.25">
      <c r="A55" s="8" t="s">
        <v>26139</v>
      </c>
      <c r="B55" s="1" t="s">
        <v>112</v>
      </c>
      <c r="C55" s="1" t="s">
        <v>7</v>
      </c>
      <c r="D55" s="1"/>
      <c r="E55" s="1"/>
      <c r="F55" s="9"/>
    </row>
    <row r="56" spans="1:6" x14ac:dyDescent="0.25">
      <c r="A56" s="8" t="s">
        <v>26140</v>
      </c>
      <c r="B56" s="1" t="s">
        <v>15</v>
      </c>
      <c r="C56" s="1" t="s">
        <v>7</v>
      </c>
      <c r="D56" s="1"/>
      <c r="E56" s="1"/>
      <c r="F56" s="9"/>
    </row>
    <row r="57" spans="1:6" x14ac:dyDescent="0.25">
      <c r="A57" s="8" t="s">
        <v>26141</v>
      </c>
      <c r="B57" s="1" t="s">
        <v>708</v>
      </c>
      <c r="C57" s="1" t="s">
        <v>7</v>
      </c>
      <c r="D57" s="1"/>
      <c r="E57" s="1"/>
      <c r="F57" s="9"/>
    </row>
    <row r="58" spans="1:6" x14ac:dyDescent="0.25">
      <c r="A58" s="8" t="s">
        <v>26142</v>
      </c>
      <c r="B58" s="1" t="s">
        <v>19320</v>
      </c>
      <c r="C58" s="1" t="s">
        <v>7</v>
      </c>
      <c r="D58" s="1"/>
      <c r="E58" s="1"/>
      <c r="F58" s="9"/>
    </row>
    <row r="59" spans="1:6" x14ac:dyDescent="0.25">
      <c r="A59" s="8" t="s">
        <v>26143</v>
      </c>
      <c r="B59" s="1" t="s">
        <v>19</v>
      </c>
      <c r="C59" s="1" t="s">
        <v>7</v>
      </c>
      <c r="D59" s="1"/>
      <c r="E59" s="1"/>
      <c r="F59" s="9"/>
    </row>
    <row r="60" spans="1:6" x14ac:dyDescent="0.25">
      <c r="A60" s="8" t="s">
        <v>26144</v>
      </c>
      <c r="B60" s="1" t="s">
        <v>114</v>
      </c>
      <c r="C60" s="1" t="s">
        <v>7</v>
      </c>
      <c r="D60" s="1"/>
      <c r="E60" s="1"/>
      <c r="F60" s="9"/>
    </row>
    <row r="61" spans="1:6" x14ac:dyDescent="0.25">
      <c r="A61" s="8" t="s">
        <v>26145</v>
      </c>
      <c r="B61" s="1" t="s">
        <v>15548</v>
      </c>
      <c r="C61" s="1" t="s">
        <v>7</v>
      </c>
      <c r="D61" s="1"/>
      <c r="E61" s="1"/>
      <c r="F61" s="9"/>
    </row>
    <row r="62" spans="1:6" x14ac:dyDescent="0.25">
      <c r="A62" s="8" t="s">
        <v>26146</v>
      </c>
      <c r="B62" s="1" t="s">
        <v>242</v>
      </c>
      <c r="C62" s="1" t="s">
        <v>7</v>
      </c>
      <c r="D62" s="1"/>
      <c r="E62" s="1"/>
      <c r="F62" s="9"/>
    </row>
    <row r="63" spans="1:6" x14ac:dyDescent="0.25">
      <c r="A63" s="8" t="s">
        <v>26147</v>
      </c>
      <c r="B63" s="1" t="s">
        <v>19326</v>
      </c>
      <c r="C63" s="1" t="s">
        <v>7</v>
      </c>
      <c r="D63" s="1"/>
      <c r="E63" s="1"/>
      <c r="F63" s="9"/>
    </row>
    <row r="64" spans="1:6" x14ac:dyDescent="0.25">
      <c r="A64" s="8" t="s">
        <v>26148</v>
      </c>
      <c r="B64" s="1" t="s">
        <v>122</v>
      </c>
      <c r="C64" s="1" t="s">
        <v>7</v>
      </c>
      <c r="D64" s="1"/>
      <c r="E64" s="1"/>
      <c r="F64" s="9"/>
    </row>
    <row r="65" spans="1:6" x14ac:dyDescent="0.25">
      <c r="A65" s="8" t="s">
        <v>26149</v>
      </c>
      <c r="B65" s="1" t="s">
        <v>19329</v>
      </c>
      <c r="C65" s="1" t="s">
        <v>7</v>
      </c>
      <c r="D65" s="1"/>
      <c r="E65" s="1"/>
      <c r="F65" s="9"/>
    </row>
    <row r="66" spans="1:6" x14ac:dyDescent="0.25">
      <c r="A66" s="8" t="s">
        <v>26150</v>
      </c>
      <c r="B66" s="1" t="s">
        <v>19331</v>
      </c>
      <c r="C66" s="1" t="s">
        <v>7</v>
      </c>
      <c r="D66" s="1"/>
      <c r="E66" s="1"/>
      <c r="F66" s="9"/>
    </row>
    <row r="67" spans="1:6" x14ac:dyDescent="0.25">
      <c r="A67" s="8" t="s">
        <v>26151</v>
      </c>
      <c r="B67" s="1" t="s">
        <v>19333</v>
      </c>
      <c r="C67" s="1" t="s">
        <v>7</v>
      </c>
      <c r="D67" s="1"/>
      <c r="E67" s="1"/>
      <c r="F67" s="9"/>
    </row>
    <row r="68" spans="1:6" x14ac:dyDescent="0.25">
      <c r="A68" s="8" t="s">
        <v>26152</v>
      </c>
      <c r="B68" s="1" t="s">
        <v>74</v>
      </c>
      <c r="C68" s="1" t="s">
        <v>7</v>
      </c>
      <c r="D68" s="1"/>
      <c r="E68" s="1"/>
      <c r="F68" s="9"/>
    </row>
    <row r="69" spans="1:6" x14ac:dyDescent="0.25">
      <c r="A69" s="8" t="s">
        <v>26153</v>
      </c>
      <c r="B69" s="1" t="s">
        <v>88</v>
      </c>
      <c r="C69" s="1" t="s">
        <v>7</v>
      </c>
      <c r="D69" s="1"/>
      <c r="E69" s="1"/>
      <c r="F69" s="9"/>
    </row>
    <row r="70" spans="1:6" x14ac:dyDescent="0.25">
      <c r="A70" s="8" t="s">
        <v>26154</v>
      </c>
      <c r="B70" s="1" t="s">
        <v>19337</v>
      </c>
      <c r="C70" s="1" t="s">
        <v>7</v>
      </c>
      <c r="D70" s="1"/>
      <c r="E70" s="1"/>
      <c r="F70" s="9"/>
    </row>
    <row r="71" spans="1:6" x14ac:dyDescent="0.25">
      <c r="A71" s="8" t="s">
        <v>26155</v>
      </c>
      <c r="B71" s="1" t="s">
        <v>286</v>
      </c>
      <c r="C71" s="1" t="s">
        <v>7</v>
      </c>
      <c r="D71" s="1"/>
      <c r="E71" s="1"/>
      <c r="F71" s="9"/>
    </row>
    <row r="72" spans="1:6" x14ac:dyDescent="0.25">
      <c r="A72" s="8" t="s">
        <v>26156</v>
      </c>
      <c r="B72" s="1" t="s">
        <v>19340</v>
      </c>
      <c r="C72" s="1" t="s">
        <v>7</v>
      </c>
      <c r="D72" s="1"/>
      <c r="E72" s="1"/>
      <c r="F72" s="9"/>
    </row>
    <row r="73" spans="1:6" x14ac:dyDescent="0.25">
      <c r="A73" s="8" t="s">
        <v>26157</v>
      </c>
      <c r="B73" s="1" t="s">
        <v>96</v>
      </c>
      <c r="C73" s="1" t="s">
        <v>7</v>
      </c>
      <c r="D73" s="1"/>
      <c r="E73" s="1"/>
      <c r="F73" s="9"/>
    </row>
    <row r="74" spans="1:6" x14ac:dyDescent="0.25">
      <c r="A74" s="8" t="s">
        <v>26158</v>
      </c>
      <c r="B74" s="1" t="s">
        <v>98</v>
      </c>
      <c r="C74" s="1" t="s">
        <v>7</v>
      </c>
      <c r="D74" s="1"/>
      <c r="E74" s="1"/>
      <c r="F74" s="9"/>
    </row>
    <row r="75" spans="1:6" x14ac:dyDescent="0.25">
      <c r="A75" s="8" t="s">
        <v>26159</v>
      </c>
      <c r="B75" s="1" t="s">
        <v>104</v>
      </c>
      <c r="C75" s="1" t="s">
        <v>7</v>
      </c>
      <c r="D75" s="1"/>
      <c r="E75" s="1"/>
      <c r="F75" s="9"/>
    </row>
    <row r="76" spans="1:6" x14ac:dyDescent="0.25">
      <c r="A76" s="8" t="s">
        <v>26160</v>
      </c>
      <c r="B76" s="1" t="s">
        <v>19345</v>
      </c>
      <c r="C76" s="1" t="s">
        <v>7</v>
      </c>
      <c r="D76" s="1"/>
      <c r="E76" s="1"/>
      <c r="F76" s="9"/>
    </row>
    <row r="77" spans="1:6" x14ac:dyDescent="0.25">
      <c r="A77" s="8" t="s">
        <v>26161</v>
      </c>
      <c r="B77" s="1" t="s">
        <v>198</v>
      </c>
      <c r="C77" s="1" t="s">
        <v>7</v>
      </c>
      <c r="D77" s="1"/>
      <c r="E77" s="1"/>
      <c r="F77" s="9"/>
    </row>
    <row r="78" spans="1:6" x14ac:dyDescent="0.25">
      <c r="A78" s="8" t="s">
        <v>26162</v>
      </c>
      <c r="B78" s="1" t="s">
        <v>19348</v>
      </c>
      <c r="C78" s="1" t="s">
        <v>7</v>
      </c>
      <c r="D78" s="1"/>
      <c r="E78" s="1"/>
      <c r="F78" s="9"/>
    </row>
    <row r="79" spans="1:6" x14ac:dyDescent="0.25">
      <c r="A79" s="8" t="s">
        <v>26163</v>
      </c>
      <c r="B79" s="1" t="s">
        <v>332</v>
      </c>
      <c r="C79" s="1" t="s">
        <v>7</v>
      </c>
      <c r="D79" s="1"/>
      <c r="E79" s="1"/>
      <c r="F79" s="9"/>
    </row>
    <row r="80" spans="1:6" x14ac:dyDescent="0.25">
      <c r="A80" s="8" t="s">
        <v>26164</v>
      </c>
      <c r="B80" s="1" t="s">
        <v>19351</v>
      </c>
      <c r="C80" s="1" t="s">
        <v>7</v>
      </c>
      <c r="D80" s="1"/>
      <c r="E80" s="1"/>
      <c r="F80" s="9"/>
    </row>
    <row r="81" spans="1:6" x14ac:dyDescent="0.25">
      <c r="A81" s="8" t="s">
        <v>26165</v>
      </c>
      <c r="B81" s="1" t="s">
        <v>13297</v>
      </c>
      <c r="C81" s="1" t="s">
        <v>7</v>
      </c>
      <c r="D81" s="1"/>
      <c r="E81" s="1"/>
      <c r="F81" s="9"/>
    </row>
    <row r="82" spans="1:6" x14ac:dyDescent="0.25">
      <c r="A82" s="8" t="s">
        <v>26166</v>
      </c>
      <c r="B82" s="1" t="s">
        <v>710</v>
      </c>
      <c r="C82" s="1" t="s">
        <v>7</v>
      </c>
      <c r="D82" s="1"/>
      <c r="E82" s="1"/>
      <c r="F82" s="9"/>
    </row>
    <row r="83" spans="1:6" x14ac:dyDescent="0.25">
      <c r="A83" s="8" t="s">
        <v>26167</v>
      </c>
      <c r="B83" s="1" t="s">
        <v>19354</v>
      </c>
      <c r="C83" s="1" t="s">
        <v>7</v>
      </c>
      <c r="D83" s="1"/>
      <c r="E83" s="1"/>
      <c r="F83" s="9"/>
    </row>
    <row r="84" spans="1:6" x14ac:dyDescent="0.25">
      <c r="A84" s="8" t="s">
        <v>26168</v>
      </c>
      <c r="B84" s="1" t="s">
        <v>712</v>
      </c>
      <c r="C84" s="1" t="s">
        <v>7</v>
      </c>
      <c r="D84" s="1"/>
      <c r="E84" s="1"/>
      <c r="F84" s="9"/>
    </row>
    <row r="85" spans="1:6" x14ac:dyDescent="0.25">
      <c r="A85" s="8" t="s">
        <v>26169</v>
      </c>
      <c r="B85" s="1" t="s">
        <v>19356</v>
      </c>
      <c r="C85" s="1" t="s">
        <v>7</v>
      </c>
      <c r="D85" s="1"/>
      <c r="E85" s="1"/>
      <c r="F85" s="9"/>
    </row>
    <row r="86" spans="1:6" x14ac:dyDescent="0.25">
      <c r="A86" s="8" t="s">
        <v>26170</v>
      </c>
      <c r="B86" s="1" t="s">
        <v>19358</v>
      </c>
      <c r="C86" s="1" t="s">
        <v>7</v>
      </c>
      <c r="D86" s="1"/>
      <c r="E86" s="1"/>
      <c r="F86" s="9"/>
    </row>
    <row r="87" spans="1:6" x14ac:dyDescent="0.25">
      <c r="A87" s="8" t="s">
        <v>26171</v>
      </c>
      <c r="B87" s="1" t="s">
        <v>15089</v>
      </c>
      <c r="C87" s="1" t="s">
        <v>7</v>
      </c>
      <c r="D87" s="1"/>
      <c r="E87" s="1"/>
      <c r="F87" s="9"/>
    </row>
    <row r="88" spans="1:6" x14ac:dyDescent="0.25">
      <c r="A88" s="8" t="s">
        <v>26172</v>
      </c>
      <c r="B88" s="1" t="s">
        <v>13121</v>
      </c>
      <c r="C88" s="1" t="s">
        <v>14</v>
      </c>
      <c r="D88" s="1"/>
      <c r="E88" s="1"/>
      <c r="F88" s="9"/>
    </row>
    <row r="89" spans="1:6" x14ac:dyDescent="0.25">
      <c r="A89" s="8" t="s">
        <v>26173</v>
      </c>
      <c r="B89" s="1" t="s">
        <v>13299</v>
      </c>
      <c r="C89" s="1" t="s">
        <v>14</v>
      </c>
      <c r="D89" s="1"/>
      <c r="E89" s="1"/>
      <c r="F89" s="9"/>
    </row>
    <row r="90" spans="1:6" x14ac:dyDescent="0.25">
      <c r="A90" s="8" t="s">
        <v>26174</v>
      </c>
      <c r="B90" s="1" t="s">
        <v>19363</v>
      </c>
      <c r="C90" s="1" t="s">
        <v>7</v>
      </c>
      <c r="D90" s="1"/>
      <c r="E90" s="1"/>
      <c r="F90" s="9"/>
    </row>
    <row r="91" spans="1:6" x14ac:dyDescent="0.25">
      <c r="A91" s="8" t="s">
        <v>26175</v>
      </c>
      <c r="B91" s="1" t="s">
        <v>76</v>
      </c>
      <c r="C91" s="1" t="s">
        <v>7</v>
      </c>
      <c r="D91" s="1"/>
      <c r="E91" s="1"/>
      <c r="F91" s="9"/>
    </row>
    <row r="92" spans="1:6" x14ac:dyDescent="0.25">
      <c r="A92" s="8" t="s">
        <v>26176</v>
      </c>
      <c r="B92" s="1" t="s">
        <v>86</v>
      </c>
      <c r="C92" s="1" t="s">
        <v>7</v>
      </c>
      <c r="D92" s="1"/>
      <c r="E92" s="1"/>
      <c r="F92" s="9"/>
    </row>
    <row r="93" spans="1:6" x14ac:dyDescent="0.25">
      <c r="A93" s="8" t="s">
        <v>26177</v>
      </c>
      <c r="B93" s="1" t="s">
        <v>182</v>
      </c>
      <c r="C93" s="1" t="s">
        <v>7</v>
      </c>
      <c r="D93" s="1"/>
      <c r="E93" s="1"/>
      <c r="F93" s="9"/>
    </row>
    <row r="94" spans="1:6" x14ac:dyDescent="0.25">
      <c r="A94" s="8" t="s">
        <v>26178</v>
      </c>
      <c r="B94" s="1" t="s">
        <v>15087</v>
      </c>
      <c r="C94" s="1" t="s">
        <v>7</v>
      </c>
      <c r="D94" s="1"/>
      <c r="E94" s="1"/>
      <c r="F94" s="9"/>
    </row>
    <row r="95" spans="1:6" x14ac:dyDescent="0.25">
      <c r="A95" s="8" t="s">
        <v>26179</v>
      </c>
      <c r="B95" s="1" t="s">
        <v>102</v>
      </c>
      <c r="C95" s="1" t="s">
        <v>7</v>
      </c>
      <c r="D95" s="1"/>
      <c r="E95" s="1"/>
      <c r="F95" s="9"/>
    </row>
    <row r="96" spans="1:6" x14ac:dyDescent="0.25">
      <c r="A96" s="8" t="s">
        <v>26180</v>
      </c>
      <c r="B96" s="1" t="s">
        <v>19370</v>
      </c>
      <c r="C96" s="1" t="s">
        <v>7</v>
      </c>
      <c r="D96" s="1"/>
      <c r="E96" s="1"/>
      <c r="F96" s="9"/>
    </row>
    <row r="97" spans="1:6" ht="15.75" thickBot="1" x14ac:dyDescent="0.3">
      <c r="A97" s="16" t="s">
        <v>26181</v>
      </c>
      <c r="B97" s="15" t="s">
        <v>18319</v>
      </c>
      <c r="C97" s="15" t="s">
        <v>7</v>
      </c>
      <c r="D97" s="15"/>
      <c r="E97" s="15"/>
      <c r="F97" s="17"/>
    </row>
    <row r="98" spans="1:6" x14ac:dyDescent="0.25">
      <c r="A98" s="5" t="s">
        <v>26182</v>
      </c>
      <c r="B98" s="6" t="s">
        <v>10871</v>
      </c>
      <c r="C98" s="6" t="s">
        <v>7</v>
      </c>
      <c r="D98" s="6"/>
      <c r="E98" s="6"/>
      <c r="F98" s="7"/>
    </row>
    <row r="99" spans="1:6" x14ac:dyDescent="0.25">
      <c r="A99" s="8" t="s">
        <v>26183</v>
      </c>
      <c r="B99" s="1" t="s">
        <v>10908</v>
      </c>
      <c r="C99" s="1" t="s">
        <v>7</v>
      </c>
      <c r="D99" s="1"/>
      <c r="E99" s="1"/>
      <c r="F99" s="9"/>
    </row>
    <row r="100" spans="1:6" x14ac:dyDescent="0.25">
      <c r="A100" s="8" t="s">
        <v>26184</v>
      </c>
      <c r="B100" s="1" t="s">
        <v>10910</v>
      </c>
      <c r="C100" s="1" t="s">
        <v>7</v>
      </c>
      <c r="D100" s="1"/>
      <c r="E100" s="1"/>
      <c r="F100" s="9"/>
    </row>
    <row r="101" spans="1:6" x14ac:dyDescent="0.25">
      <c r="A101" s="8" t="s">
        <v>26185</v>
      </c>
      <c r="B101" s="1" t="s">
        <v>10912</v>
      </c>
      <c r="C101" s="1" t="s">
        <v>7</v>
      </c>
      <c r="D101" s="1"/>
      <c r="E101" s="1"/>
      <c r="F101" s="9"/>
    </row>
    <row r="102" spans="1:6" x14ac:dyDescent="0.25">
      <c r="A102" s="8" t="s">
        <v>26186</v>
      </c>
      <c r="B102" s="1" t="s">
        <v>10873</v>
      </c>
      <c r="C102" s="1" t="s">
        <v>7</v>
      </c>
      <c r="D102" s="1"/>
      <c r="E102" s="1"/>
      <c r="F102" s="9"/>
    </row>
    <row r="103" spans="1:6" x14ac:dyDescent="0.25">
      <c r="A103" s="8" t="s">
        <v>26187</v>
      </c>
      <c r="B103" s="1" t="s">
        <v>10840</v>
      </c>
      <c r="C103" s="1" t="s">
        <v>4</v>
      </c>
      <c r="D103" s="1"/>
      <c r="E103" s="1"/>
      <c r="F103" s="9"/>
    </row>
    <row r="104" spans="1:6" x14ac:dyDescent="0.25">
      <c r="A104" s="8" t="s">
        <v>26188</v>
      </c>
      <c r="B104" s="1" t="s">
        <v>13335</v>
      </c>
      <c r="C104" s="1" t="s">
        <v>7</v>
      </c>
      <c r="D104" s="1"/>
      <c r="E104" s="1"/>
      <c r="F104" s="9"/>
    </row>
    <row r="105" spans="1:6" x14ac:dyDescent="0.25">
      <c r="A105" s="8" t="s">
        <v>26189</v>
      </c>
      <c r="B105" s="1" t="s">
        <v>10877</v>
      </c>
      <c r="C105" s="1" t="s">
        <v>7</v>
      </c>
      <c r="D105" s="1"/>
      <c r="E105" s="1"/>
      <c r="F105" s="9"/>
    </row>
    <row r="106" spans="1:6" x14ac:dyDescent="0.25">
      <c r="A106" s="8" t="s">
        <v>26190</v>
      </c>
      <c r="B106" s="1" t="s">
        <v>10844</v>
      </c>
      <c r="C106" s="1" t="s">
        <v>7</v>
      </c>
      <c r="D106" s="1"/>
      <c r="E106" s="1"/>
      <c r="F106" s="9"/>
    </row>
    <row r="107" spans="1:6" x14ac:dyDescent="0.25">
      <c r="A107" s="8" t="s">
        <v>26191</v>
      </c>
      <c r="B107" s="1" t="s">
        <v>10846</v>
      </c>
      <c r="C107" s="1" t="s">
        <v>7</v>
      </c>
      <c r="D107" s="1"/>
      <c r="E107" s="1"/>
      <c r="F107" s="9"/>
    </row>
    <row r="108" spans="1:6" x14ac:dyDescent="0.25">
      <c r="A108" s="8" t="s">
        <v>26192</v>
      </c>
      <c r="B108" s="1" t="s">
        <v>26193</v>
      </c>
      <c r="C108" s="1" t="s">
        <v>7</v>
      </c>
      <c r="D108" s="1"/>
      <c r="E108" s="1"/>
      <c r="F108" s="9"/>
    </row>
    <row r="109" spans="1:6" x14ac:dyDescent="0.25">
      <c r="A109" s="8" t="s">
        <v>26194</v>
      </c>
      <c r="B109" s="1" t="s">
        <v>10848</v>
      </c>
      <c r="C109" s="1" t="s">
        <v>7</v>
      </c>
      <c r="D109" s="1"/>
      <c r="E109" s="1"/>
      <c r="F109" s="9"/>
    </row>
    <row r="110" spans="1:6" x14ac:dyDescent="0.25">
      <c r="A110" s="8" t="s">
        <v>26195</v>
      </c>
      <c r="B110" s="1" t="s">
        <v>10879</v>
      </c>
      <c r="C110" s="1" t="s">
        <v>7</v>
      </c>
      <c r="D110" s="1"/>
      <c r="E110" s="1"/>
      <c r="F110" s="9"/>
    </row>
    <row r="111" spans="1:6" x14ac:dyDescent="0.25">
      <c r="A111" s="8" t="s">
        <v>26196</v>
      </c>
      <c r="B111" s="1" t="s">
        <v>15548</v>
      </c>
      <c r="C111" s="1" t="s">
        <v>7</v>
      </c>
      <c r="D111" s="1"/>
      <c r="E111" s="1"/>
      <c r="F111" s="9"/>
    </row>
    <row r="112" spans="1:6" x14ac:dyDescent="0.25">
      <c r="A112" s="8" t="s">
        <v>26197</v>
      </c>
      <c r="B112" s="1" t="s">
        <v>26198</v>
      </c>
      <c r="C112" s="1" t="s">
        <v>7</v>
      </c>
      <c r="D112" s="1"/>
      <c r="E112" s="1"/>
      <c r="F112" s="9"/>
    </row>
    <row r="113" spans="1:6" x14ac:dyDescent="0.25">
      <c r="A113" s="8" t="s">
        <v>26199</v>
      </c>
      <c r="B113" s="1" t="s">
        <v>19326</v>
      </c>
      <c r="C113" s="1" t="s">
        <v>7</v>
      </c>
      <c r="D113" s="1"/>
      <c r="E113" s="1"/>
      <c r="F113" s="9"/>
    </row>
    <row r="114" spans="1:6" x14ac:dyDescent="0.25">
      <c r="A114" s="8" t="s">
        <v>26200</v>
      </c>
      <c r="B114" s="1" t="s">
        <v>25310</v>
      </c>
      <c r="C114" s="1" t="s">
        <v>7</v>
      </c>
      <c r="D114" s="1"/>
      <c r="E114" s="1"/>
      <c r="F114" s="9"/>
    </row>
    <row r="115" spans="1:6" x14ac:dyDescent="0.25">
      <c r="A115" s="8" t="s">
        <v>26201</v>
      </c>
      <c r="B115" s="1" t="s">
        <v>26202</v>
      </c>
      <c r="C115" s="1" t="s">
        <v>7</v>
      </c>
      <c r="D115" s="1"/>
      <c r="E115" s="1"/>
      <c r="F115" s="9"/>
    </row>
    <row r="116" spans="1:6" x14ac:dyDescent="0.25">
      <c r="A116" s="8" t="s">
        <v>26203</v>
      </c>
      <c r="B116" s="1" t="s">
        <v>26204</v>
      </c>
      <c r="C116" s="1" t="s">
        <v>7</v>
      </c>
      <c r="D116" s="1"/>
      <c r="E116" s="1"/>
      <c r="F116" s="9"/>
    </row>
    <row r="117" spans="1:6" x14ac:dyDescent="0.25">
      <c r="A117" s="8" t="s">
        <v>26205</v>
      </c>
      <c r="B117" s="1" t="s">
        <v>26206</v>
      </c>
      <c r="C117" s="1" t="s">
        <v>7</v>
      </c>
      <c r="D117" s="1"/>
      <c r="E117" s="1"/>
      <c r="F117" s="9"/>
    </row>
    <row r="118" spans="1:6" x14ac:dyDescent="0.25">
      <c r="A118" s="8" t="s">
        <v>26207</v>
      </c>
      <c r="B118" s="1" t="s">
        <v>25272</v>
      </c>
      <c r="C118" s="1" t="s">
        <v>7</v>
      </c>
      <c r="D118" s="1"/>
      <c r="E118" s="1"/>
      <c r="F118" s="9"/>
    </row>
    <row r="119" spans="1:6" x14ac:dyDescent="0.25">
      <c r="A119" s="8" t="s">
        <v>26208</v>
      </c>
      <c r="B119" s="1" t="s">
        <v>10860</v>
      </c>
      <c r="C119" s="1" t="s">
        <v>7</v>
      </c>
      <c r="D119" s="1"/>
      <c r="E119" s="1"/>
      <c r="F119" s="9"/>
    </row>
    <row r="120" spans="1:6" x14ac:dyDescent="0.25">
      <c r="A120" s="8" t="s">
        <v>26209</v>
      </c>
      <c r="B120" s="1" t="s">
        <v>26210</v>
      </c>
      <c r="C120" s="1" t="s">
        <v>7</v>
      </c>
      <c r="D120" s="1"/>
      <c r="E120" s="1"/>
      <c r="F120" s="9"/>
    </row>
    <row r="121" spans="1:6" x14ac:dyDescent="0.25">
      <c r="A121" s="8" t="s">
        <v>26211</v>
      </c>
      <c r="B121" s="1" t="s">
        <v>26212</v>
      </c>
      <c r="C121" s="1" t="s">
        <v>7</v>
      </c>
      <c r="D121" s="1"/>
      <c r="E121" s="1"/>
      <c r="F121" s="9"/>
    </row>
    <row r="122" spans="1:6" x14ac:dyDescent="0.25">
      <c r="A122" s="8" t="s">
        <v>26213</v>
      </c>
      <c r="B122" s="1" t="s">
        <v>26214</v>
      </c>
      <c r="C122" s="1" t="s">
        <v>7</v>
      </c>
      <c r="D122" s="1"/>
      <c r="E122" s="1"/>
      <c r="F122" s="9"/>
    </row>
    <row r="123" spans="1:6" x14ac:dyDescent="0.25">
      <c r="A123" s="8" t="s">
        <v>26215</v>
      </c>
      <c r="B123" s="1" t="s">
        <v>96</v>
      </c>
      <c r="C123" s="1" t="s">
        <v>7</v>
      </c>
      <c r="D123" s="1"/>
      <c r="E123" s="1"/>
      <c r="F123" s="9"/>
    </row>
    <row r="124" spans="1:6" x14ac:dyDescent="0.25">
      <c r="A124" s="8" t="s">
        <v>26216</v>
      </c>
      <c r="B124" s="1" t="s">
        <v>10867</v>
      </c>
      <c r="C124" s="1" t="s">
        <v>7</v>
      </c>
      <c r="D124" s="1"/>
      <c r="E124" s="1"/>
      <c r="F124" s="9"/>
    </row>
    <row r="125" spans="1:6" x14ac:dyDescent="0.25">
      <c r="A125" s="8" t="s">
        <v>26217</v>
      </c>
      <c r="B125" s="1" t="s">
        <v>25297</v>
      </c>
      <c r="C125" s="1" t="s">
        <v>7</v>
      </c>
      <c r="D125" s="1"/>
      <c r="E125" s="1"/>
      <c r="F125" s="9"/>
    </row>
    <row r="126" spans="1:6" x14ac:dyDescent="0.25">
      <c r="A126" s="8" t="s">
        <v>26218</v>
      </c>
      <c r="B126" s="1" t="s">
        <v>26219</v>
      </c>
      <c r="C126" s="1" t="s">
        <v>7</v>
      </c>
      <c r="D126" s="1"/>
      <c r="E126" s="1"/>
      <c r="F126" s="9"/>
    </row>
    <row r="127" spans="1:6" x14ac:dyDescent="0.25">
      <c r="A127" s="8" t="s">
        <v>26220</v>
      </c>
      <c r="B127" s="1" t="s">
        <v>198</v>
      </c>
      <c r="C127" s="1" t="s">
        <v>7</v>
      </c>
      <c r="D127" s="1"/>
      <c r="E127" s="1"/>
      <c r="F127" s="9"/>
    </row>
    <row r="128" spans="1:6" x14ac:dyDescent="0.25">
      <c r="A128" s="8" t="s">
        <v>26221</v>
      </c>
      <c r="B128" s="1" t="s">
        <v>16773</v>
      </c>
      <c r="C128" s="1" t="s">
        <v>7</v>
      </c>
      <c r="D128" s="1"/>
      <c r="E128" s="1"/>
      <c r="F128" s="9"/>
    </row>
    <row r="129" spans="1:6" x14ac:dyDescent="0.25">
      <c r="A129" s="8" t="s">
        <v>26222</v>
      </c>
      <c r="B129" s="1" t="s">
        <v>10960</v>
      </c>
      <c r="C129" s="1" t="s">
        <v>7</v>
      </c>
      <c r="D129" s="1"/>
      <c r="E129" s="1"/>
      <c r="F129" s="9"/>
    </row>
    <row r="130" spans="1:6" x14ac:dyDescent="0.25">
      <c r="A130" s="8" t="s">
        <v>26223</v>
      </c>
      <c r="B130" s="1" t="s">
        <v>26224</v>
      </c>
      <c r="C130" s="1" t="s">
        <v>7</v>
      </c>
      <c r="D130" s="1"/>
      <c r="E130" s="1"/>
      <c r="F130" s="9"/>
    </row>
    <row r="131" spans="1:6" x14ac:dyDescent="0.25">
      <c r="A131" s="8" t="s">
        <v>26225</v>
      </c>
      <c r="B131" s="1" t="s">
        <v>13431</v>
      </c>
      <c r="C131" s="1" t="s">
        <v>7</v>
      </c>
      <c r="D131" s="1"/>
      <c r="E131" s="1"/>
      <c r="F131" s="9"/>
    </row>
    <row r="132" spans="1:6" x14ac:dyDescent="0.25">
      <c r="A132" s="8" t="s">
        <v>26226</v>
      </c>
      <c r="B132" s="1" t="s">
        <v>25744</v>
      </c>
      <c r="C132" s="1" t="s">
        <v>7</v>
      </c>
      <c r="D132" s="1"/>
      <c r="E132" s="1"/>
      <c r="F132" s="9"/>
    </row>
    <row r="133" spans="1:6" x14ac:dyDescent="0.25">
      <c r="A133" s="8" t="s">
        <v>26227</v>
      </c>
      <c r="B133" s="1" t="s">
        <v>26228</v>
      </c>
      <c r="C133" s="1" t="s">
        <v>7</v>
      </c>
      <c r="D133" s="1"/>
      <c r="E133" s="1"/>
      <c r="F133" s="9"/>
    </row>
    <row r="134" spans="1:6" x14ac:dyDescent="0.25">
      <c r="A134" s="8" t="s">
        <v>26229</v>
      </c>
      <c r="B134" s="1" t="s">
        <v>25746</v>
      </c>
      <c r="C134" s="1" t="s">
        <v>7</v>
      </c>
      <c r="D134" s="1"/>
      <c r="E134" s="1"/>
      <c r="F134" s="9"/>
    </row>
    <row r="135" spans="1:6" x14ac:dyDescent="0.25">
      <c r="A135" s="8" t="s">
        <v>26230</v>
      </c>
      <c r="B135" s="1" t="s">
        <v>26231</v>
      </c>
      <c r="C135" s="1" t="s">
        <v>7</v>
      </c>
      <c r="D135" s="1"/>
      <c r="E135" s="1"/>
      <c r="F135" s="9"/>
    </row>
    <row r="136" spans="1:6" x14ac:dyDescent="0.25">
      <c r="A136" s="8" t="s">
        <v>26232</v>
      </c>
      <c r="B136" s="1" t="s">
        <v>26233</v>
      </c>
      <c r="C136" s="1" t="s">
        <v>7</v>
      </c>
      <c r="D136" s="1"/>
      <c r="E136" s="1"/>
      <c r="F136" s="9"/>
    </row>
    <row r="137" spans="1:6" x14ac:dyDescent="0.25">
      <c r="A137" s="8" t="s">
        <v>26234</v>
      </c>
      <c r="B137" s="1" t="s">
        <v>15089</v>
      </c>
      <c r="C137" s="1" t="s">
        <v>7</v>
      </c>
      <c r="D137" s="1"/>
      <c r="E137" s="1"/>
      <c r="F137" s="9"/>
    </row>
    <row r="138" spans="1:6" x14ac:dyDescent="0.25">
      <c r="A138" s="8" t="s">
        <v>26235</v>
      </c>
      <c r="B138" s="1" t="s">
        <v>16760</v>
      </c>
      <c r="C138" s="1" t="s">
        <v>14</v>
      </c>
      <c r="D138" s="1"/>
      <c r="E138" s="1"/>
      <c r="F138" s="9"/>
    </row>
    <row r="139" spans="1:6" x14ac:dyDescent="0.25">
      <c r="A139" s="8" t="s">
        <v>26236</v>
      </c>
      <c r="B139" s="1" t="s">
        <v>13433</v>
      </c>
      <c r="C139" s="1" t="s">
        <v>14</v>
      </c>
      <c r="D139" s="1"/>
      <c r="E139" s="1"/>
      <c r="F139" s="9"/>
    </row>
    <row r="140" spans="1:6" x14ac:dyDescent="0.25">
      <c r="A140" s="8" t="s">
        <v>26237</v>
      </c>
      <c r="B140" s="1" t="s">
        <v>26238</v>
      </c>
      <c r="C140" s="1" t="s">
        <v>7</v>
      </c>
      <c r="D140" s="1"/>
      <c r="E140" s="1"/>
      <c r="F140" s="9"/>
    </row>
    <row r="141" spans="1:6" x14ac:dyDescent="0.25">
      <c r="A141" s="8" t="s">
        <v>26239</v>
      </c>
      <c r="B141" s="1" t="s">
        <v>10857</v>
      </c>
      <c r="C141" s="1" t="s">
        <v>7</v>
      </c>
      <c r="D141" s="1"/>
      <c r="E141" s="1"/>
      <c r="F141" s="9"/>
    </row>
    <row r="142" spans="1:6" x14ac:dyDescent="0.25">
      <c r="A142" s="8" t="s">
        <v>26240</v>
      </c>
      <c r="B142" s="1" t="s">
        <v>86</v>
      </c>
      <c r="C142" s="1" t="s">
        <v>7</v>
      </c>
      <c r="D142" s="1"/>
      <c r="E142" s="1"/>
      <c r="F142" s="9"/>
    </row>
    <row r="143" spans="1:6" x14ac:dyDescent="0.25">
      <c r="A143" s="8" t="s">
        <v>26241</v>
      </c>
      <c r="B143" s="1" t="s">
        <v>10892</v>
      </c>
      <c r="C143" s="1" t="s">
        <v>7</v>
      </c>
      <c r="D143" s="1"/>
      <c r="E143" s="1"/>
      <c r="F143" s="9"/>
    </row>
    <row r="144" spans="1:6" x14ac:dyDescent="0.25">
      <c r="A144" s="8" t="s">
        <v>26242</v>
      </c>
      <c r="B144" s="1" t="s">
        <v>26243</v>
      </c>
      <c r="C144" s="1" t="s">
        <v>7</v>
      </c>
      <c r="D144" s="1"/>
      <c r="E144" s="1"/>
      <c r="F144" s="9"/>
    </row>
    <row r="145" spans="1:6" x14ac:dyDescent="0.25">
      <c r="A145" s="8" t="s">
        <v>26244</v>
      </c>
      <c r="B145" s="1" t="s">
        <v>25295</v>
      </c>
      <c r="C145" s="1" t="s">
        <v>7</v>
      </c>
      <c r="D145" s="1"/>
      <c r="E145" s="1"/>
      <c r="F145" s="9"/>
    </row>
    <row r="146" spans="1:6" x14ac:dyDescent="0.25">
      <c r="A146" s="8" t="s">
        <v>26245</v>
      </c>
      <c r="B146" s="1" t="s">
        <v>26246</v>
      </c>
      <c r="C146" s="1" t="s">
        <v>7</v>
      </c>
      <c r="D146" s="1"/>
      <c r="E146" s="1"/>
      <c r="F146" s="9"/>
    </row>
    <row r="147" spans="1:6" ht="15.75" thickBot="1" x14ac:dyDescent="0.3">
      <c r="A147" s="10" t="s">
        <v>26247</v>
      </c>
      <c r="B147" s="11" t="s">
        <v>17170</v>
      </c>
      <c r="C147" s="11" t="s">
        <v>7</v>
      </c>
      <c r="D147" s="11"/>
      <c r="E147" s="11"/>
      <c r="F147" s="12"/>
    </row>
    <row r="148" spans="1:6" x14ac:dyDescent="0.25">
      <c r="A148" s="13" t="s">
        <v>19372</v>
      </c>
      <c r="B148" s="2" t="s">
        <v>5</v>
      </c>
      <c r="C148" s="2" t="s">
        <v>4</v>
      </c>
      <c r="D148" s="2"/>
      <c r="E148" s="2"/>
      <c r="F148" s="64"/>
    </row>
    <row r="149" spans="1:6" x14ac:dyDescent="0.25">
      <c r="A149" s="8" t="s">
        <v>19373</v>
      </c>
      <c r="B149" s="1" t="s">
        <v>19374</v>
      </c>
      <c r="C149" s="1" t="s">
        <v>7</v>
      </c>
      <c r="D149" s="1"/>
      <c r="E149" s="1"/>
      <c r="F149" s="62"/>
    </row>
    <row r="150" spans="1:6" x14ac:dyDescent="0.25">
      <c r="A150" s="8" t="s">
        <v>19375</v>
      </c>
      <c r="B150" s="1" t="s">
        <v>11640</v>
      </c>
      <c r="C150" s="1" t="s">
        <v>7</v>
      </c>
      <c r="D150" s="1"/>
      <c r="E150" s="1"/>
      <c r="F150" s="62"/>
    </row>
    <row r="151" spans="1:6" x14ac:dyDescent="0.25">
      <c r="A151" s="8" t="s">
        <v>19376</v>
      </c>
      <c r="B151" s="1" t="s">
        <v>340</v>
      </c>
      <c r="C151" s="1" t="s">
        <v>7</v>
      </c>
      <c r="D151" s="1"/>
      <c r="E151" s="1"/>
      <c r="F151" s="62"/>
    </row>
    <row r="152" spans="1:6" x14ac:dyDescent="0.25">
      <c r="A152" s="8" t="s">
        <v>19377</v>
      </c>
      <c r="B152" s="1" t="s">
        <v>19378</v>
      </c>
      <c r="C152" s="1" t="s">
        <v>7</v>
      </c>
      <c r="D152" s="1"/>
      <c r="E152" s="1"/>
      <c r="F152" s="62"/>
    </row>
    <row r="153" spans="1:6" x14ac:dyDescent="0.25">
      <c r="A153" s="8" t="s">
        <v>19379</v>
      </c>
      <c r="B153" s="1" t="s">
        <v>19380</v>
      </c>
      <c r="C153" s="1" t="s">
        <v>7</v>
      </c>
      <c r="D153" s="1"/>
      <c r="E153" s="1"/>
      <c r="F153" s="62"/>
    </row>
    <row r="154" spans="1:6" x14ac:dyDescent="0.25">
      <c r="A154" s="8" t="s">
        <v>19381</v>
      </c>
      <c r="B154" s="1" t="s">
        <v>19382</v>
      </c>
      <c r="C154" s="1" t="s">
        <v>7</v>
      </c>
      <c r="D154" s="1"/>
      <c r="E154" s="1"/>
      <c r="F154" s="62"/>
    </row>
    <row r="155" spans="1:6" x14ac:dyDescent="0.25">
      <c r="A155" s="8" t="s">
        <v>19383</v>
      </c>
      <c r="B155" s="1" t="s">
        <v>232</v>
      </c>
      <c r="C155" s="1" t="s">
        <v>7</v>
      </c>
      <c r="D155" s="1"/>
      <c r="E155" s="1"/>
      <c r="F155" s="62"/>
    </row>
    <row r="156" spans="1:6" x14ac:dyDescent="0.25">
      <c r="A156" s="8" t="s">
        <v>19384</v>
      </c>
      <c r="B156" s="1" t="s">
        <v>116</v>
      </c>
      <c r="C156" s="1" t="s">
        <v>7</v>
      </c>
      <c r="D156" s="1"/>
      <c r="E156" s="1"/>
      <c r="F156" s="62"/>
    </row>
    <row r="157" spans="1:6" x14ac:dyDescent="0.25">
      <c r="A157" s="8" t="s">
        <v>19385</v>
      </c>
      <c r="B157" s="1" t="s">
        <v>19386</v>
      </c>
      <c r="C157" s="1" t="s">
        <v>7</v>
      </c>
      <c r="D157" s="1"/>
      <c r="E157" s="1"/>
      <c r="F157" s="62"/>
    </row>
    <row r="158" spans="1:6" x14ac:dyDescent="0.25">
      <c r="A158" s="8" t="s">
        <v>19387</v>
      </c>
      <c r="B158" s="1" t="s">
        <v>364</v>
      </c>
      <c r="C158" s="1" t="s">
        <v>7</v>
      </c>
      <c r="D158" s="1"/>
      <c r="E158" s="1"/>
      <c r="F158" s="62"/>
    </row>
    <row r="159" spans="1:6" x14ac:dyDescent="0.25">
      <c r="A159" s="8" t="s">
        <v>19388</v>
      </c>
      <c r="B159" s="1" t="s">
        <v>132</v>
      </c>
      <c r="C159" s="1" t="s">
        <v>7</v>
      </c>
      <c r="D159" s="1"/>
      <c r="E159" s="1"/>
      <c r="F159" s="62"/>
    </row>
    <row r="160" spans="1:6" x14ac:dyDescent="0.25">
      <c r="A160" s="8" t="s">
        <v>19389</v>
      </c>
      <c r="B160" s="1" t="s">
        <v>19390</v>
      </c>
      <c r="C160" s="1" t="s">
        <v>7</v>
      </c>
      <c r="D160" s="1"/>
      <c r="E160" s="1"/>
      <c r="F160" s="62"/>
    </row>
    <row r="161" spans="1:6" x14ac:dyDescent="0.25">
      <c r="A161" s="8" t="s">
        <v>19391</v>
      </c>
      <c r="B161" s="1" t="s">
        <v>19392</v>
      </c>
      <c r="C161" s="1" t="s">
        <v>7</v>
      </c>
      <c r="D161" s="1"/>
      <c r="E161" s="1"/>
      <c r="F161" s="62"/>
    </row>
    <row r="162" spans="1:6" x14ac:dyDescent="0.25">
      <c r="A162" s="8" t="s">
        <v>19393</v>
      </c>
      <c r="B162" s="1" t="s">
        <v>19394</v>
      </c>
      <c r="C162" s="1" t="s">
        <v>7</v>
      </c>
      <c r="D162" s="1"/>
      <c r="E162" s="1"/>
      <c r="F162" s="62"/>
    </row>
    <row r="163" spans="1:6" x14ac:dyDescent="0.25">
      <c r="A163" s="8" t="s">
        <v>19395</v>
      </c>
      <c r="B163" s="1" t="s">
        <v>19396</v>
      </c>
      <c r="C163" s="1" t="s">
        <v>7</v>
      </c>
      <c r="D163" s="1"/>
      <c r="E163" s="1"/>
      <c r="F163" s="62"/>
    </row>
    <row r="164" spans="1:6" x14ac:dyDescent="0.25">
      <c r="A164" s="8" t="s">
        <v>19397</v>
      </c>
      <c r="B164" s="1" t="s">
        <v>19331</v>
      </c>
      <c r="C164" s="1" t="s">
        <v>7</v>
      </c>
      <c r="D164" s="1"/>
      <c r="E164" s="1"/>
      <c r="F164" s="62"/>
    </row>
    <row r="165" spans="1:6" x14ac:dyDescent="0.25">
      <c r="A165" s="8" t="s">
        <v>19398</v>
      </c>
      <c r="B165" s="1" t="s">
        <v>19399</v>
      </c>
      <c r="C165" s="1" t="s">
        <v>7</v>
      </c>
      <c r="D165" s="1"/>
      <c r="E165" s="1"/>
      <c r="F165" s="62"/>
    </row>
    <row r="166" spans="1:6" x14ac:dyDescent="0.25">
      <c r="A166" s="8" t="s">
        <v>19400</v>
      </c>
      <c r="B166" s="1" t="s">
        <v>142</v>
      </c>
      <c r="C166" s="1" t="s">
        <v>7</v>
      </c>
      <c r="D166" s="1"/>
      <c r="E166" s="1"/>
      <c r="F166" s="62"/>
    </row>
    <row r="167" spans="1:6" x14ac:dyDescent="0.25">
      <c r="A167" s="8" t="s">
        <v>19401</v>
      </c>
      <c r="B167" s="1" t="s">
        <v>19402</v>
      </c>
      <c r="C167" s="1" t="s">
        <v>7</v>
      </c>
      <c r="D167" s="1"/>
      <c r="E167" s="1"/>
      <c r="F167" s="62"/>
    </row>
    <row r="168" spans="1:6" x14ac:dyDescent="0.25">
      <c r="A168" s="8" t="s">
        <v>19403</v>
      </c>
      <c r="B168" s="1" t="s">
        <v>88</v>
      </c>
      <c r="C168" s="1" t="s">
        <v>7</v>
      </c>
      <c r="D168" s="1"/>
      <c r="E168" s="1"/>
      <c r="F168" s="62"/>
    </row>
    <row r="169" spans="1:6" x14ac:dyDescent="0.25">
      <c r="A169" s="8" t="s">
        <v>19404</v>
      </c>
      <c r="B169" s="1" t="s">
        <v>396</v>
      </c>
      <c r="C169" s="1" t="s">
        <v>7</v>
      </c>
      <c r="D169" s="1"/>
      <c r="E169" s="1"/>
      <c r="F169" s="62"/>
    </row>
    <row r="170" spans="1:6" x14ac:dyDescent="0.25">
      <c r="A170" s="8" t="s">
        <v>19405</v>
      </c>
      <c r="B170" s="1" t="s">
        <v>19406</v>
      </c>
      <c r="C170" s="1" t="s">
        <v>7</v>
      </c>
      <c r="D170" s="1"/>
      <c r="E170" s="1"/>
      <c r="F170" s="62"/>
    </row>
    <row r="171" spans="1:6" x14ac:dyDescent="0.25">
      <c r="A171" s="8" t="s">
        <v>19407</v>
      </c>
      <c r="B171" s="1" t="s">
        <v>13301</v>
      </c>
      <c r="C171" s="1" t="s">
        <v>7</v>
      </c>
      <c r="D171" s="1"/>
      <c r="E171" s="1"/>
      <c r="F171" s="62"/>
    </row>
    <row r="172" spans="1:6" x14ac:dyDescent="0.25">
      <c r="A172" s="8" t="s">
        <v>19408</v>
      </c>
      <c r="B172" s="1" t="s">
        <v>15322</v>
      </c>
      <c r="C172" s="1" t="s">
        <v>7</v>
      </c>
      <c r="D172" s="1"/>
      <c r="E172" s="1"/>
      <c r="F172" s="62"/>
    </row>
    <row r="173" spans="1:6" x14ac:dyDescent="0.25">
      <c r="A173" s="8" t="s">
        <v>19409</v>
      </c>
      <c r="B173" s="1" t="s">
        <v>292</v>
      </c>
      <c r="C173" s="1" t="s">
        <v>7</v>
      </c>
      <c r="D173" s="1"/>
      <c r="E173" s="1"/>
      <c r="F173" s="62"/>
    </row>
    <row r="174" spans="1:6" x14ac:dyDescent="0.25">
      <c r="A174" s="8" t="s">
        <v>19410</v>
      </c>
      <c r="B174" s="1" t="s">
        <v>176</v>
      </c>
      <c r="C174" s="1" t="s">
        <v>7</v>
      </c>
      <c r="D174" s="1"/>
      <c r="E174" s="1"/>
      <c r="F174" s="62"/>
    </row>
    <row r="175" spans="1:6" x14ac:dyDescent="0.25">
      <c r="A175" s="8" t="s">
        <v>19411</v>
      </c>
      <c r="B175" s="1" t="s">
        <v>19412</v>
      </c>
      <c r="C175" s="1" t="s">
        <v>7</v>
      </c>
      <c r="D175" s="1"/>
      <c r="E175" s="1"/>
      <c r="F175" s="62"/>
    </row>
    <row r="176" spans="1:6" x14ac:dyDescent="0.25">
      <c r="A176" s="8" t="s">
        <v>19413</v>
      </c>
      <c r="B176" s="1" t="s">
        <v>96</v>
      </c>
      <c r="C176" s="1" t="s">
        <v>7</v>
      </c>
      <c r="D176" s="1"/>
      <c r="E176" s="1"/>
      <c r="F176" s="62"/>
    </row>
    <row r="177" spans="1:6" x14ac:dyDescent="0.25">
      <c r="A177" s="8" t="s">
        <v>19414</v>
      </c>
      <c r="B177" s="1" t="s">
        <v>98</v>
      </c>
      <c r="C177" s="1" t="s">
        <v>7</v>
      </c>
      <c r="D177" s="1"/>
      <c r="E177" s="1"/>
      <c r="F177" s="62"/>
    </row>
    <row r="178" spans="1:6" x14ac:dyDescent="0.25">
      <c r="A178" s="8" t="s">
        <v>19415</v>
      </c>
      <c r="B178" s="1" t="s">
        <v>104</v>
      </c>
      <c r="C178" s="1" t="s">
        <v>7</v>
      </c>
      <c r="D178" s="1"/>
      <c r="E178" s="1"/>
      <c r="F178" s="62"/>
    </row>
    <row r="179" spans="1:6" x14ac:dyDescent="0.25">
      <c r="A179" s="8" t="s">
        <v>19416</v>
      </c>
      <c r="B179" s="1" t="s">
        <v>19345</v>
      </c>
      <c r="C179" s="1" t="s">
        <v>7</v>
      </c>
      <c r="D179" s="1"/>
      <c r="E179" s="1"/>
      <c r="F179" s="62"/>
    </row>
    <row r="180" spans="1:6" x14ac:dyDescent="0.25">
      <c r="A180" s="8" t="s">
        <v>19417</v>
      </c>
      <c r="B180" s="1" t="s">
        <v>198</v>
      </c>
      <c r="C180" s="1" t="s">
        <v>7</v>
      </c>
      <c r="D180" s="1"/>
      <c r="E180" s="1"/>
      <c r="F180" s="62"/>
    </row>
    <row r="181" spans="1:6" x14ac:dyDescent="0.25">
      <c r="A181" s="8" t="s">
        <v>19418</v>
      </c>
      <c r="B181" s="1" t="s">
        <v>19419</v>
      </c>
      <c r="C181" s="1" t="s">
        <v>7</v>
      </c>
      <c r="D181" s="1"/>
      <c r="E181" s="1"/>
      <c r="F181" s="62"/>
    </row>
    <row r="182" spans="1:6" x14ac:dyDescent="0.25">
      <c r="A182" s="8" t="s">
        <v>19420</v>
      </c>
      <c r="B182" s="1" t="s">
        <v>19348</v>
      </c>
      <c r="C182" s="1" t="s">
        <v>7</v>
      </c>
      <c r="D182" s="1"/>
      <c r="E182" s="1"/>
      <c r="F182" s="62"/>
    </row>
    <row r="183" spans="1:6" x14ac:dyDescent="0.25">
      <c r="A183" s="8" t="s">
        <v>19421</v>
      </c>
      <c r="B183" s="1" t="s">
        <v>19422</v>
      </c>
      <c r="C183" s="1" t="s">
        <v>7</v>
      </c>
      <c r="D183" s="1"/>
      <c r="E183" s="1"/>
      <c r="F183" s="62"/>
    </row>
    <row r="184" spans="1:6" x14ac:dyDescent="0.25">
      <c r="A184" s="8" t="s">
        <v>19423</v>
      </c>
      <c r="B184" s="1" t="s">
        <v>19424</v>
      </c>
      <c r="C184" s="1" t="s">
        <v>7</v>
      </c>
      <c r="D184" s="1"/>
      <c r="E184" s="1"/>
      <c r="F184" s="62"/>
    </row>
    <row r="185" spans="1:6" x14ac:dyDescent="0.25">
      <c r="A185" s="8" t="s">
        <v>19425</v>
      </c>
      <c r="B185" s="1" t="s">
        <v>13303</v>
      </c>
      <c r="C185" s="1" t="s">
        <v>14</v>
      </c>
      <c r="D185" s="1"/>
      <c r="E185" s="1"/>
      <c r="F185" s="62"/>
    </row>
    <row r="186" spans="1:6" x14ac:dyDescent="0.25">
      <c r="A186" s="8" t="s">
        <v>19426</v>
      </c>
      <c r="B186" s="1" t="s">
        <v>13305</v>
      </c>
      <c r="C186" s="1" t="s">
        <v>14</v>
      </c>
      <c r="D186" s="1"/>
      <c r="E186" s="1"/>
      <c r="F186" s="62"/>
    </row>
    <row r="187" spans="1:6" x14ac:dyDescent="0.25">
      <c r="A187" s="8" t="s">
        <v>19427</v>
      </c>
      <c r="B187" s="1" t="s">
        <v>19428</v>
      </c>
      <c r="C187" s="1" t="s">
        <v>7</v>
      </c>
      <c r="D187" s="1"/>
      <c r="E187" s="1"/>
      <c r="F187" s="62"/>
    </row>
    <row r="188" spans="1:6" x14ac:dyDescent="0.25">
      <c r="A188" s="8" t="s">
        <v>19429</v>
      </c>
      <c r="B188" s="1" t="s">
        <v>19363</v>
      </c>
      <c r="C188" s="1" t="s">
        <v>7</v>
      </c>
      <c r="D188" s="1"/>
      <c r="E188" s="1"/>
      <c r="F188" s="62"/>
    </row>
    <row r="189" spans="1:6" x14ac:dyDescent="0.25">
      <c r="A189" s="8" t="s">
        <v>19430</v>
      </c>
      <c r="B189" s="1" t="s">
        <v>82</v>
      </c>
      <c r="C189" s="1" t="s">
        <v>7</v>
      </c>
      <c r="D189" s="1"/>
      <c r="E189" s="1"/>
      <c r="F189" s="62"/>
    </row>
    <row r="190" spans="1:6" x14ac:dyDescent="0.25">
      <c r="A190" s="8" t="s">
        <v>19431</v>
      </c>
      <c r="B190" s="1" t="s">
        <v>15087</v>
      </c>
      <c r="C190" s="1" t="s">
        <v>7</v>
      </c>
      <c r="D190" s="1"/>
      <c r="E190" s="1"/>
      <c r="F190" s="62"/>
    </row>
    <row r="191" spans="1:6" x14ac:dyDescent="0.25">
      <c r="A191" s="8" t="s">
        <v>19432</v>
      </c>
      <c r="B191" s="1" t="s">
        <v>102</v>
      </c>
      <c r="C191" s="1" t="s">
        <v>7</v>
      </c>
      <c r="D191" s="1"/>
      <c r="E191" s="1"/>
      <c r="F191" s="62"/>
    </row>
    <row r="192" spans="1:6" x14ac:dyDescent="0.25">
      <c r="A192" s="8" t="s">
        <v>19433</v>
      </c>
      <c r="B192" s="1" t="s">
        <v>19370</v>
      </c>
      <c r="C192" s="1" t="s">
        <v>7</v>
      </c>
      <c r="D192" s="1"/>
      <c r="E192" s="1"/>
      <c r="F192" s="62"/>
    </row>
    <row r="193" spans="1:6" ht="15.75" thickBot="1" x14ac:dyDescent="0.3">
      <c r="A193" s="16" t="s">
        <v>19434</v>
      </c>
      <c r="B193" s="15" t="s">
        <v>18319</v>
      </c>
      <c r="C193" s="15" t="s">
        <v>7</v>
      </c>
      <c r="D193" s="15"/>
      <c r="E193" s="15"/>
      <c r="F193" s="65"/>
    </row>
    <row r="194" spans="1:6" x14ac:dyDescent="0.25">
      <c r="A194" s="5" t="s">
        <v>26248</v>
      </c>
      <c r="B194" s="6" t="s">
        <v>5</v>
      </c>
      <c r="C194" s="6" t="s">
        <v>4</v>
      </c>
      <c r="D194" s="6"/>
      <c r="E194" s="6"/>
      <c r="F194" s="7"/>
    </row>
    <row r="195" spans="1:6" x14ac:dyDescent="0.25">
      <c r="A195" s="8" t="s">
        <v>26249</v>
      </c>
      <c r="B195" s="1" t="s">
        <v>714</v>
      </c>
      <c r="C195" s="1" t="s">
        <v>7</v>
      </c>
      <c r="D195" s="1"/>
      <c r="E195" s="1"/>
      <c r="F195" s="9"/>
    </row>
    <row r="196" spans="1:6" x14ac:dyDescent="0.25">
      <c r="A196" s="8" t="s">
        <v>26250</v>
      </c>
      <c r="B196" s="1" t="s">
        <v>19374</v>
      </c>
      <c r="C196" s="1" t="s">
        <v>7</v>
      </c>
      <c r="D196" s="1"/>
      <c r="E196" s="1"/>
      <c r="F196" s="9"/>
    </row>
    <row r="197" spans="1:6" x14ac:dyDescent="0.25">
      <c r="A197" s="8" t="s">
        <v>26251</v>
      </c>
      <c r="B197" s="1" t="s">
        <v>11640</v>
      </c>
      <c r="C197" s="1" t="s">
        <v>7</v>
      </c>
      <c r="D197" s="1"/>
      <c r="E197" s="1"/>
      <c r="F197" s="9"/>
    </row>
    <row r="198" spans="1:6" x14ac:dyDescent="0.25">
      <c r="A198" s="8" t="s">
        <v>26252</v>
      </c>
      <c r="B198" s="1" t="s">
        <v>340</v>
      </c>
      <c r="C198" s="1" t="s">
        <v>7</v>
      </c>
      <c r="D198" s="1"/>
      <c r="E198" s="1"/>
      <c r="F198" s="9"/>
    </row>
    <row r="199" spans="1:6" x14ac:dyDescent="0.25">
      <c r="A199" s="8" t="s">
        <v>26253</v>
      </c>
      <c r="B199" s="1" t="s">
        <v>19378</v>
      </c>
      <c r="C199" s="1" t="s">
        <v>7</v>
      </c>
      <c r="D199" s="1"/>
      <c r="E199" s="1"/>
      <c r="F199" s="9"/>
    </row>
    <row r="200" spans="1:6" x14ac:dyDescent="0.25">
      <c r="A200" s="8" t="s">
        <v>26254</v>
      </c>
      <c r="B200" s="1" t="s">
        <v>19380</v>
      </c>
      <c r="C200" s="1" t="s">
        <v>7</v>
      </c>
      <c r="D200" s="1"/>
      <c r="E200" s="1"/>
      <c r="F200" s="9"/>
    </row>
    <row r="201" spans="1:6" x14ac:dyDescent="0.25">
      <c r="A201" s="8" t="s">
        <v>26255</v>
      </c>
      <c r="B201" s="1" t="s">
        <v>19382</v>
      </c>
      <c r="C201" s="1" t="s">
        <v>7</v>
      </c>
      <c r="D201" s="1"/>
      <c r="E201" s="1"/>
      <c r="F201" s="9"/>
    </row>
    <row r="202" spans="1:6" x14ac:dyDescent="0.25">
      <c r="A202" s="8" t="s">
        <v>26256</v>
      </c>
      <c r="B202" s="1" t="s">
        <v>232</v>
      </c>
      <c r="C202" s="1" t="s">
        <v>7</v>
      </c>
      <c r="D202" s="1"/>
      <c r="E202" s="1"/>
      <c r="F202" s="9"/>
    </row>
    <row r="203" spans="1:6" x14ac:dyDescent="0.25">
      <c r="A203" s="8" t="s">
        <v>26257</v>
      </c>
      <c r="B203" s="1" t="s">
        <v>116</v>
      </c>
      <c r="C203" s="1" t="s">
        <v>7</v>
      </c>
      <c r="D203" s="1"/>
      <c r="E203" s="1"/>
      <c r="F203" s="9"/>
    </row>
    <row r="204" spans="1:6" x14ac:dyDescent="0.25">
      <c r="A204" s="8" t="s">
        <v>26258</v>
      </c>
      <c r="B204" s="1" t="s">
        <v>19386</v>
      </c>
      <c r="C204" s="1" t="s">
        <v>7</v>
      </c>
      <c r="D204" s="1"/>
      <c r="E204" s="1"/>
      <c r="F204" s="9"/>
    </row>
    <row r="205" spans="1:6" x14ac:dyDescent="0.25">
      <c r="A205" s="8" t="s">
        <v>26259</v>
      </c>
      <c r="B205" s="1" t="s">
        <v>364</v>
      </c>
      <c r="C205" s="1" t="s">
        <v>7</v>
      </c>
      <c r="D205" s="1"/>
      <c r="E205" s="1"/>
      <c r="F205" s="9"/>
    </row>
    <row r="206" spans="1:6" x14ac:dyDescent="0.25">
      <c r="A206" s="8" t="s">
        <v>26260</v>
      </c>
      <c r="B206" s="1" t="s">
        <v>132</v>
      </c>
      <c r="C206" s="1" t="s">
        <v>7</v>
      </c>
      <c r="D206" s="1"/>
      <c r="E206" s="1"/>
      <c r="F206" s="9"/>
    </row>
    <row r="207" spans="1:6" x14ac:dyDescent="0.25">
      <c r="A207" s="8" t="s">
        <v>26261</v>
      </c>
      <c r="B207" s="1" t="s">
        <v>19390</v>
      </c>
      <c r="C207" s="1" t="s">
        <v>7</v>
      </c>
      <c r="D207" s="1"/>
      <c r="E207" s="1"/>
      <c r="F207" s="9"/>
    </row>
    <row r="208" spans="1:6" x14ac:dyDescent="0.25">
      <c r="A208" s="8" t="s">
        <v>26262</v>
      </c>
      <c r="B208" s="1" t="s">
        <v>19392</v>
      </c>
      <c r="C208" s="1" t="s">
        <v>7</v>
      </c>
      <c r="D208" s="1"/>
      <c r="E208" s="1"/>
      <c r="F208" s="9"/>
    </row>
    <row r="209" spans="1:6" x14ac:dyDescent="0.25">
      <c r="A209" s="8" t="s">
        <v>26263</v>
      </c>
      <c r="B209" s="1" t="s">
        <v>19394</v>
      </c>
      <c r="C209" s="1" t="s">
        <v>7</v>
      </c>
      <c r="D209" s="1"/>
      <c r="E209" s="1"/>
      <c r="F209" s="9"/>
    </row>
    <row r="210" spans="1:6" x14ac:dyDescent="0.25">
      <c r="A210" s="8" t="s">
        <v>26264</v>
      </c>
      <c r="B210" s="1" t="s">
        <v>19396</v>
      </c>
      <c r="C210" s="1" t="s">
        <v>7</v>
      </c>
      <c r="D210" s="1"/>
      <c r="E210" s="1"/>
      <c r="F210" s="9"/>
    </row>
    <row r="211" spans="1:6" x14ac:dyDescent="0.25">
      <c r="A211" s="8" t="s">
        <v>26265</v>
      </c>
      <c r="B211" s="1" t="s">
        <v>19331</v>
      </c>
      <c r="C211" s="1" t="s">
        <v>7</v>
      </c>
      <c r="D211" s="1"/>
      <c r="E211" s="1"/>
      <c r="F211" s="9"/>
    </row>
    <row r="212" spans="1:6" x14ac:dyDescent="0.25">
      <c r="A212" s="8" t="s">
        <v>26266</v>
      </c>
      <c r="B212" s="1" t="s">
        <v>19399</v>
      </c>
      <c r="C212" s="1" t="s">
        <v>7</v>
      </c>
      <c r="D212" s="1"/>
      <c r="E212" s="1"/>
      <c r="F212" s="9"/>
    </row>
    <row r="213" spans="1:6" x14ac:dyDescent="0.25">
      <c r="A213" s="8" t="s">
        <v>26267</v>
      </c>
      <c r="B213" s="1" t="s">
        <v>142</v>
      </c>
      <c r="C213" s="1" t="s">
        <v>7</v>
      </c>
      <c r="D213" s="1"/>
      <c r="E213" s="1"/>
      <c r="F213" s="9"/>
    </row>
    <row r="214" spans="1:6" x14ac:dyDescent="0.25">
      <c r="A214" s="8" t="s">
        <v>26268</v>
      </c>
      <c r="B214" s="1" t="s">
        <v>19402</v>
      </c>
      <c r="C214" s="1" t="s">
        <v>7</v>
      </c>
      <c r="D214" s="1"/>
      <c r="E214" s="1"/>
      <c r="F214" s="9"/>
    </row>
    <row r="215" spans="1:6" x14ac:dyDescent="0.25">
      <c r="A215" s="8" t="s">
        <v>26269</v>
      </c>
      <c r="B215" s="1" t="s">
        <v>88</v>
      </c>
      <c r="C215" s="1" t="s">
        <v>7</v>
      </c>
      <c r="D215" s="1"/>
      <c r="E215" s="1"/>
      <c r="F215" s="9"/>
    </row>
    <row r="216" spans="1:6" x14ac:dyDescent="0.25">
      <c r="A216" s="8" t="s">
        <v>26270</v>
      </c>
      <c r="B216" s="1" t="s">
        <v>716</v>
      </c>
      <c r="C216" s="1" t="s">
        <v>7</v>
      </c>
      <c r="D216" s="1"/>
      <c r="E216" s="1"/>
      <c r="F216" s="9"/>
    </row>
    <row r="217" spans="1:6" x14ac:dyDescent="0.25">
      <c r="A217" s="8" t="s">
        <v>26271</v>
      </c>
      <c r="B217" s="1" t="s">
        <v>396</v>
      </c>
      <c r="C217" s="1" t="s">
        <v>7</v>
      </c>
      <c r="D217" s="1"/>
      <c r="E217" s="1"/>
      <c r="F217" s="9"/>
    </row>
    <row r="218" spans="1:6" x14ac:dyDescent="0.25">
      <c r="A218" s="8" t="s">
        <v>26272</v>
      </c>
      <c r="B218" s="1" t="s">
        <v>19406</v>
      </c>
      <c r="C218" s="1" t="s">
        <v>7</v>
      </c>
      <c r="D218" s="1"/>
      <c r="E218" s="1"/>
      <c r="F218" s="9"/>
    </row>
    <row r="219" spans="1:6" x14ac:dyDescent="0.25">
      <c r="A219" s="8" t="s">
        <v>26273</v>
      </c>
      <c r="B219" s="1" t="s">
        <v>13301</v>
      </c>
      <c r="C219" s="1" t="s">
        <v>7</v>
      </c>
      <c r="D219" s="1"/>
      <c r="E219" s="1"/>
      <c r="F219" s="9"/>
    </row>
    <row r="220" spans="1:6" x14ac:dyDescent="0.25">
      <c r="A220" s="8" t="s">
        <v>26274</v>
      </c>
      <c r="B220" s="1" t="s">
        <v>15322</v>
      </c>
      <c r="C220" s="1" t="s">
        <v>7</v>
      </c>
      <c r="D220" s="1"/>
      <c r="E220" s="1"/>
      <c r="F220" s="9"/>
    </row>
    <row r="221" spans="1:6" x14ac:dyDescent="0.25">
      <c r="A221" s="8" t="s">
        <v>26275</v>
      </c>
      <c r="B221" s="1" t="s">
        <v>292</v>
      </c>
      <c r="C221" s="1" t="s">
        <v>7</v>
      </c>
      <c r="D221" s="1"/>
      <c r="E221" s="1"/>
      <c r="F221" s="9"/>
    </row>
    <row r="222" spans="1:6" x14ac:dyDescent="0.25">
      <c r="A222" s="8" t="s">
        <v>26276</v>
      </c>
      <c r="B222" s="1" t="s">
        <v>176</v>
      </c>
      <c r="C222" s="1" t="s">
        <v>7</v>
      </c>
      <c r="D222" s="1"/>
      <c r="E222" s="1"/>
      <c r="F222" s="9"/>
    </row>
    <row r="223" spans="1:6" x14ac:dyDescent="0.25">
      <c r="A223" s="8" t="s">
        <v>26277</v>
      </c>
      <c r="B223" s="1" t="s">
        <v>19412</v>
      </c>
      <c r="C223" s="1" t="s">
        <v>7</v>
      </c>
      <c r="D223" s="1"/>
      <c r="E223" s="1"/>
      <c r="F223" s="9"/>
    </row>
    <row r="224" spans="1:6" x14ac:dyDescent="0.25">
      <c r="A224" s="8" t="s">
        <v>26278</v>
      </c>
      <c r="B224" s="1" t="s">
        <v>306</v>
      </c>
      <c r="C224" s="1" t="s">
        <v>7</v>
      </c>
      <c r="D224" s="1"/>
      <c r="E224" s="1"/>
      <c r="F224" s="9"/>
    </row>
    <row r="225" spans="1:6" x14ac:dyDescent="0.25">
      <c r="A225" s="8" t="s">
        <v>26279</v>
      </c>
      <c r="B225" s="1" t="s">
        <v>96</v>
      </c>
      <c r="C225" s="1" t="s">
        <v>7</v>
      </c>
      <c r="D225" s="1"/>
      <c r="E225" s="1"/>
      <c r="F225" s="9"/>
    </row>
    <row r="226" spans="1:6" x14ac:dyDescent="0.25">
      <c r="A226" s="8" t="s">
        <v>26280</v>
      </c>
      <c r="B226" s="1" t="s">
        <v>98</v>
      </c>
      <c r="C226" s="1" t="s">
        <v>7</v>
      </c>
      <c r="D226" s="1"/>
      <c r="E226" s="1"/>
      <c r="F226" s="9"/>
    </row>
    <row r="227" spans="1:6" x14ac:dyDescent="0.25">
      <c r="A227" s="8" t="s">
        <v>26281</v>
      </c>
      <c r="B227" s="1" t="s">
        <v>104</v>
      </c>
      <c r="C227" s="1" t="s">
        <v>7</v>
      </c>
      <c r="D227" s="1"/>
      <c r="E227" s="1"/>
      <c r="F227" s="9"/>
    </row>
    <row r="228" spans="1:6" x14ac:dyDescent="0.25">
      <c r="A228" s="8" t="s">
        <v>26282</v>
      </c>
      <c r="B228" s="1" t="s">
        <v>19345</v>
      </c>
      <c r="C228" s="1" t="s">
        <v>7</v>
      </c>
      <c r="D228" s="1"/>
      <c r="E228" s="1"/>
      <c r="F228" s="9"/>
    </row>
    <row r="229" spans="1:6" x14ac:dyDescent="0.25">
      <c r="A229" s="8" t="s">
        <v>26283</v>
      </c>
      <c r="B229" s="1" t="s">
        <v>198</v>
      </c>
      <c r="C229" s="1" t="s">
        <v>7</v>
      </c>
      <c r="D229" s="1"/>
      <c r="E229" s="1"/>
      <c r="F229" s="9"/>
    </row>
    <row r="230" spans="1:6" x14ac:dyDescent="0.25">
      <c r="A230" s="8" t="s">
        <v>26284</v>
      </c>
      <c r="B230" s="1" t="s">
        <v>19419</v>
      </c>
      <c r="C230" s="1" t="s">
        <v>7</v>
      </c>
      <c r="D230" s="1"/>
      <c r="E230" s="1"/>
      <c r="F230" s="9"/>
    </row>
    <row r="231" spans="1:6" x14ac:dyDescent="0.25">
      <c r="A231" s="8" t="s">
        <v>26285</v>
      </c>
      <c r="B231" s="1" t="s">
        <v>19348</v>
      </c>
      <c r="C231" s="1" t="s">
        <v>7</v>
      </c>
      <c r="D231" s="1"/>
      <c r="E231" s="1"/>
      <c r="F231" s="9"/>
    </row>
    <row r="232" spans="1:6" x14ac:dyDescent="0.25">
      <c r="A232" s="8" t="s">
        <v>26286</v>
      </c>
      <c r="B232" s="1" t="s">
        <v>19422</v>
      </c>
      <c r="C232" s="1" t="s">
        <v>7</v>
      </c>
      <c r="D232" s="1"/>
      <c r="E232" s="1"/>
      <c r="F232" s="9"/>
    </row>
    <row r="233" spans="1:6" x14ac:dyDescent="0.25">
      <c r="A233" s="8" t="s">
        <v>26287</v>
      </c>
      <c r="B233" s="1" t="s">
        <v>19424</v>
      </c>
      <c r="C233" s="1" t="s">
        <v>7</v>
      </c>
      <c r="D233" s="1"/>
      <c r="E233" s="1"/>
      <c r="F233" s="9"/>
    </row>
    <row r="234" spans="1:6" x14ac:dyDescent="0.25">
      <c r="A234" s="8" t="s">
        <v>26288</v>
      </c>
      <c r="B234" s="1" t="s">
        <v>18901</v>
      </c>
      <c r="C234" s="1" t="s">
        <v>14</v>
      </c>
      <c r="D234" s="1"/>
      <c r="E234" s="1"/>
      <c r="F234" s="9"/>
    </row>
    <row r="235" spans="1:6" x14ac:dyDescent="0.25">
      <c r="A235" s="8" t="s">
        <v>26289</v>
      </c>
      <c r="B235" s="1" t="s">
        <v>13305</v>
      </c>
      <c r="C235" s="1" t="s">
        <v>14</v>
      </c>
      <c r="D235" s="1"/>
      <c r="E235" s="1"/>
      <c r="F235" s="9"/>
    </row>
    <row r="236" spans="1:6" x14ac:dyDescent="0.25">
      <c r="A236" s="8" t="s">
        <v>26290</v>
      </c>
      <c r="B236" s="1" t="s">
        <v>19428</v>
      </c>
      <c r="C236" s="1" t="s">
        <v>7</v>
      </c>
      <c r="D236" s="1"/>
      <c r="E236" s="1"/>
      <c r="F236" s="9"/>
    </row>
    <row r="237" spans="1:6" x14ac:dyDescent="0.25">
      <c r="A237" s="8" t="s">
        <v>26291</v>
      </c>
      <c r="B237" s="1" t="s">
        <v>19363</v>
      </c>
      <c r="C237" s="1" t="s">
        <v>7</v>
      </c>
      <c r="D237" s="1"/>
      <c r="E237" s="1"/>
      <c r="F237" s="9"/>
    </row>
    <row r="238" spans="1:6" x14ac:dyDescent="0.25">
      <c r="A238" s="8" t="s">
        <v>26292</v>
      </c>
      <c r="B238" s="1" t="s">
        <v>82</v>
      </c>
      <c r="C238" s="1" t="s">
        <v>7</v>
      </c>
      <c r="D238" s="1"/>
      <c r="E238" s="1"/>
      <c r="F238" s="9"/>
    </row>
    <row r="239" spans="1:6" x14ac:dyDescent="0.25">
      <c r="A239" s="8" t="s">
        <v>26293</v>
      </c>
      <c r="B239" s="1" t="s">
        <v>719</v>
      </c>
      <c r="C239" s="1" t="s">
        <v>7</v>
      </c>
      <c r="D239" s="1"/>
      <c r="E239" s="1"/>
      <c r="F239" s="9"/>
    </row>
    <row r="240" spans="1:6" x14ac:dyDescent="0.25">
      <c r="A240" s="8" t="s">
        <v>26294</v>
      </c>
      <c r="B240" s="1" t="s">
        <v>15087</v>
      </c>
      <c r="C240" s="1" t="s">
        <v>7</v>
      </c>
      <c r="D240" s="1"/>
      <c r="E240" s="1"/>
      <c r="F240" s="9"/>
    </row>
    <row r="241" spans="1:6" x14ac:dyDescent="0.25">
      <c r="A241" s="8" t="s">
        <v>26295</v>
      </c>
      <c r="B241" s="1" t="s">
        <v>102</v>
      </c>
      <c r="C241" s="1" t="s">
        <v>7</v>
      </c>
      <c r="D241" s="1"/>
      <c r="E241" s="1"/>
      <c r="F241" s="9"/>
    </row>
    <row r="242" spans="1:6" x14ac:dyDescent="0.25">
      <c r="A242" s="8" t="s">
        <v>26296</v>
      </c>
      <c r="B242" s="1" t="s">
        <v>19370</v>
      </c>
      <c r="C242" s="1" t="s">
        <v>7</v>
      </c>
      <c r="D242" s="1"/>
      <c r="E242" s="1"/>
      <c r="F242" s="9"/>
    </row>
    <row r="243" spans="1:6" ht="15.75" thickBot="1" x14ac:dyDescent="0.3">
      <c r="A243" s="16" t="s">
        <v>26297</v>
      </c>
      <c r="B243" s="15" t="s">
        <v>18319</v>
      </c>
      <c r="C243" s="15" t="s">
        <v>7</v>
      </c>
      <c r="D243" s="15"/>
      <c r="E243" s="15"/>
      <c r="F243" s="17"/>
    </row>
    <row r="244" spans="1:6" x14ac:dyDescent="0.25">
      <c r="A244" s="5" t="s">
        <v>26298</v>
      </c>
      <c r="B244" s="6" t="s">
        <v>10832</v>
      </c>
      <c r="C244" s="6" t="s">
        <v>4</v>
      </c>
      <c r="D244" s="6"/>
      <c r="E244" s="6"/>
      <c r="F244" s="7"/>
    </row>
    <row r="245" spans="1:6" x14ac:dyDescent="0.25">
      <c r="A245" s="8" t="s">
        <v>26299</v>
      </c>
      <c r="B245" s="1" t="s">
        <v>10834</v>
      </c>
      <c r="C245" s="1" t="s">
        <v>7</v>
      </c>
      <c r="D245" s="1"/>
      <c r="E245" s="1"/>
      <c r="F245" s="9"/>
    </row>
    <row r="246" spans="1:6" x14ac:dyDescent="0.25">
      <c r="A246" s="8" t="s">
        <v>26300</v>
      </c>
      <c r="B246" s="1" t="s">
        <v>19374</v>
      </c>
      <c r="C246" s="1" t="s">
        <v>7</v>
      </c>
      <c r="D246" s="1"/>
      <c r="E246" s="1"/>
      <c r="F246" s="9"/>
    </row>
    <row r="247" spans="1:6" x14ac:dyDescent="0.25">
      <c r="A247" s="8" t="s">
        <v>26301</v>
      </c>
      <c r="B247" s="1" t="s">
        <v>26302</v>
      </c>
      <c r="C247" s="1" t="s">
        <v>7</v>
      </c>
      <c r="D247" s="1"/>
      <c r="E247" s="1"/>
      <c r="F247" s="9"/>
    </row>
    <row r="248" spans="1:6" x14ac:dyDescent="0.25">
      <c r="A248" s="8" t="s">
        <v>26303</v>
      </c>
      <c r="B248" s="1" t="s">
        <v>26304</v>
      </c>
      <c r="C248" s="1" t="s">
        <v>7</v>
      </c>
      <c r="D248" s="1"/>
      <c r="E248" s="1"/>
      <c r="F248" s="9"/>
    </row>
    <row r="249" spans="1:6" x14ac:dyDescent="0.25">
      <c r="A249" s="8" t="s">
        <v>26305</v>
      </c>
      <c r="B249" s="1" t="s">
        <v>26306</v>
      </c>
      <c r="C249" s="1" t="s">
        <v>7</v>
      </c>
      <c r="D249" s="1"/>
      <c r="E249" s="1"/>
      <c r="F249" s="9"/>
    </row>
    <row r="250" spans="1:6" x14ac:dyDescent="0.25">
      <c r="A250" s="8" t="s">
        <v>26307</v>
      </c>
      <c r="B250" s="1" t="s">
        <v>26308</v>
      </c>
      <c r="C250" s="1" t="s">
        <v>7</v>
      </c>
      <c r="D250" s="1"/>
      <c r="E250" s="1"/>
      <c r="F250" s="9"/>
    </row>
    <row r="251" spans="1:6" x14ac:dyDescent="0.25">
      <c r="A251" s="8" t="s">
        <v>26309</v>
      </c>
      <c r="B251" s="1" t="s">
        <v>26310</v>
      </c>
      <c r="C251" s="1" t="s">
        <v>7</v>
      </c>
      <c r="D251" s="1"/>
      <c r="E251" s="1"/>
      <c r="F251" s="9"/>
    </row>
    <row r="252" spans="1:6" x14ac:dyDescent="0.25">
      <c r="A252" s="8" t="s">
        <v>26311</v>
      </c>
      <c r="B252" s="1" t="s">
        <v>232</v>
      </c>
      <c r="C252" s="1" t="s">
        <v>7</v>
      </c>
      <c r="D252" s="1"/>
      <c r="E252" s="1"/>
      <c r="F252" s="9"/>
    </row>
    <row r="253" spans="1:6" x14ac:dyDescent="0.25">
      <c r="A253" s="8" t="s">
        <v>26312</v>
      </c>
      <c r="B253" s="1" t="s">
        <v>116</v>
      </c>
      <c r="C253" s="1" t="s">
        <v>7</v>
      </c>
      <c r="D253" s="1"/>
      <c r="E253" s="1"/>
      <c r="F253" s="9"/>
    </row>
    <row r="254" spans="1:6" x14ac:dyDescent="0.25">
      <c r="A254" s="8" t="s">
        <v>26313</v>
      </c>
      <c r="B254" s="1" t="s">
        <v>22551</v>
      </c>
      <c r="C254" s="1" t="s">
        <v>7</v>
      </c>
      <c r="D254" s="1"/>
      <c r="E254" s="1"/>
      <c r="F254" s="9"/>
    </row>
    <row r="255" spans="1:6" x14ac:dyDescent="0.25">
      <c r="A255" s="8" t="s">
        <v>26314</v>
      </c>
      <c r="B255" s="1" t="s">
        <v>26315</v>
      </c>
      <c r="C255" s="1" t="s">
        <v>7</v>
      </c>
      <c r="D255" s="1"/>
      <c r="E255" s="1"/>
      <c r="F255" s="9"/>
    </row>
    <row r="256" spans="1:6" x14ac:dyDescent="0.25">
      <c r="A256" s="8" t="s">
        <v>26316</v>
      </c>
      <c r="B256" s="1" t="s">
        <v>25323</v>
      </c>
      <c r="C256" s="1" t="s">
        <v>7</v>
      </c>
      <c r="D256" s="1"/>
      <c r="E256" s="1"/>
      <c r="F256" s="9"/>
    </row>
    <row r="257" spans="1:6" x14ac:dyDescent="0.25">
      <c r="A257" s="8" t="s">
        <v>26317</v>
      </c>
      <c r="B257" s="1" t="s">
        <v>26318</v>
      </c>
      <c r="C257" s="1" t="s">
        <v>7</v>
      </c>
      <c r="D257" s="1"/>
      <c r="E257" s="1"/>
      <c r="F257" s="9"/>
    </row>
    <row r="258" spans="1:6" x14ac:dyDescent="0.25">
      <c r="A258" s="8" t="s">
        <v>26319</v>
      </c>
      <c r="B258" s="1" t="s">
        <v>26320</v>
      </c>
      <c r="C258" s="1" t="s">
        <v>7</v>
      </c>
      <c r="D258" s="1"/>
      <c r="E258" s="1"/>
      <c r="F258" s="9"/>
    </row>
    <row r="259" spans="1:6" x14ac:dyDescent="0.25">
      <c r="A259" s="8" t="s">
        <v>26321</v>
      </c>
      <c r="B259" s="1" t="s">
        <v>26322</v>
      </c>
      <c r="C259" s="1" t="s">
        <v>7</v>
      </c>
      <c r="D259" s="1"/>
      <c r="E259" s="1"/>
      <c r="F259" s="9"/>
    </row>
    <row r="260" spans="1:6" x14ac:dyDescent="0.25">
      <c r="A260" s="8" t="s">
        <v>26323</v>
      </c>
      <c r="B260" s="1" t="s">
        <v>26324</v>
      </c>
      <c r="C260" s="1" t="s">
        <v>7</v>
      </c>
      <c r="D260" s="1"/>
      <c r="E260" s="1"/>
      <c r="F260" s="9"/>
    </row>
    <row r="261" spans="1:6" x14ac:dyDescent="0.25">
      <c r="A261" s="8" t="s">
        <v>26325</v>
      </c>
      <c r="B261" s="1" t="s">
        <v>26204</v>
      </c>
      <c r="C261" s="1" t="s">
        <v>7</v>
      </c>
      <c r="D261" s="1"/>
      <c r="E261" s="1"/>
      <c r="F261" s="9"/>
    </row>
    <row r="262" spans="1:6" x14ac:dyDescent="0.25">
      <c r="A262" s="8" t="s">
        <v>26326</v>
      </c>
      <c r="B262" s="1" t="s">
        <v>26327</v>
      </c>
      <c r="C262" s="1" t="s">
        <v>7</v>
      </c>
      <c r="D262" s="1"/>
      <c r="E262" s="1"/>
      <c r="F262" s="9"/>
    </row>
    <row r="263" spans="1:6" x14ac:dyDescent="0.25">
      <c r="A263" s="8" t="s">
        <v>26328</v>
      </c>
      <c r="B263" s="1" t="s">
        <v>25337</v>
      </c>
      <c r="C263" s="1" t="s">
        <v>7</v>
      </c>
      <c r="D263" s="1"/>
      <c r="E263" s="1"/>
      <c r="F263" s="9"/>
    </row>
    <row r="264" spans="1:6" x14ac:dyDescent="0.25">
      <c r="A264" s="8" t="s">
        <v>26329</v>
      </c>
      <c r="B264" s="1" t="s">
        <v>26330</v>
      </c>
      <c r="C264" s="1" t="s">
        <v>7</v>
      </c>
      <c r="D264" s="1"/>
      <c r="E264" s="1"/>
      <c r="F264" s="9"/>
    </row>
    <row r="265" spans="1:6" x14ac:dyDescent="0.25">
      <c r="A265" s="8" t="s">
        <v>26331</v>
      </c>
      <c r="B265" s="1" t="s">
        <v>10860</v>
      </c>
      <c r="C265" s="1" t="s">
        <v>7</v>
      </c>
      <c r="D265" s="1"/>
      <c r="E265" s="1"/>
      <c r="F265" s="9"/>
    </row>
    <row r="266" spans="1:6" x14ac:dyDescent="0.25">
      <c r="A266" s="8" t="s">
        <v>26332</v>
      </c>
      <c r="B266" s="1" t="s">
        <v>716</v>
      </c>
      <c r="C266" s="1" t="s">
        <v>7</v>
      </c>
      <c r="D266" s="1"/>
      <c r="E266" s="1"/>
      <c r="F266" s="9"/>
    </row>
    <row r="267" spans="1:6" x14ac:dyDescent="0.25">
      <c r="A267" s="8" t="s">
        <v>26333</v>
      </c>
      <c r="B267" s="1" t="s">
        <v>26334</v>
      </c>
      <c r="C267" s="1" t="s">
        <v>7</v>
      </c>
      <c r="D267" s="1"/>
      <c r="E267" s="1"/>
      <c r="F267" s="9"/>
    </row>
    <row r="268" spans="1:6" x14ac:dyDescent="0.25">
      <c r="A268" s="8" t="s">
        <v>26335</v>
      </c>
      <c r="B268" s="1" t="s">
        <v>26336</v>
      </c>
      <c r="C268" s="1" t="s">
        <v>7</v>
      </c>
      <c r="D268" s="1"/>
      <c r="E268" s="1"/>
      <c r="F268" s="9"/>
    </row>
    <row r="269" spans="1:6" x14ac:dyDescent="0.25">
      <c r="A269" s="8" t="s">
        <v>26337</v>
      </c>
      <c r="B269" s="1" t="s">
        <v>13435</v>
      </c>
      <c r="C269" s="1" t="s">
        <v>7</v>
      </c>
      <c r="D269" s="1"/>
      <c r="E269" s="1"/>
      <c r="F269" s="9"/>
    </row>
    <row r="270" spans="1:6" x14ac:dyDescent="0.25">
      <c r="A270" s="8" t="s">
        <v>26338</v>
      </c>
      <c r="B270" s="1" t="s">
        <v>26339</v>
      </c>
      <c r="C270" s="1" t="s">
        <v>7</v>
      </c>
      <c r="D270" s="1"/>
      <c r="E270" s="1"/>
      <c r="F270" s="9"/>
    </row>
    <row r="271" spans="1:6" x14ac:dyDescent="0.25">
      <c r="A271" s="8" t="s">
        <v>26340</v>
      </c>
      <c r="B271" s="1" t="s">
        <v>26341</v>
      </c>
      <c r="C271" s="1" t="s">
        <v>7</v>
      </c>
      <c r="D271" s="1"/>
      <c r="E271" s="1"/>
      <c r="F271" s="9"/>
    </row>
    <row r="272" spans="1:6" x14ac:dyDescent="0.25">
      <c r="A272" s="8" t="s">
        <v>26342</v>
      </c>
      <c r="B272" s="1" t="s">
        <v>25367</v>
      </c>
      <c r="C272" s="1" t="s">
        <v>7</v>
      </c>
      <c r="D272" s="1"/>
      <c r="E272" s="1"/>
      <c r="F272" s="9"/>
    </row>
    <row r="273" spans="1:6" x14ac:dyDescent="0.25">
      <c r="A273" s="8" t="s">
        <v>26343</v>
      </c>
      <c r="B273" s="1" t="s">
        <v>26344</v>
      </c>
      <c r="C273" s="1" t="s">
        <v>7</v>
      </c>
      <c r="D273" s="1"/>
      <c r="E273" s="1"/>
      <c r="F273" s="9"/>
    </row>
    <row r="274" spans="1:6" x14ac:dyDescent="0.25">
      <c r="A274" s="8" t="s">
        <v>26345</v>
      </c>
      <c r="B274" s="1" t="s">
        <v>25750</v>
      </c>
      <c r="C274" s="1" t="s">
        <v>7</v>
      </c>
      <c r="D274" s="1"/>
      <c r="E274" s="1"/>
      <c r="F274" s="9"/>
    </row>
    <row r="275" spans="1:6" x14ac:dyDescent="0.25">
      <c r="A275" s="8" t="s">
        <v>26346</v>
      </c>
      <c r="B275" s="1" t="s">
        <v>96</v>
      </c>
      <c r="C275" s="1" t="s">
        <v>7</v>
      </c>
      <c r="D275" s="1"/>
      <c r="E275" s="1"/>
      <c r="F275" s="9"/>
    </row>
    <row r="276" spans="1:6" x14ac:dyDescent="0.25">
      <c r="A276" s="8" t="s">
        <v>26347</v>
      </c>
      <c r="B276" s="1" t="s">
        <v>10867</v>
      </c>
      <c r="C276" s="1" t="s">
        <v>7</v>
      </c>
      <c r="D276" s="1"/>
      <c r="E276" s="1"/>
      <c r="F276" s="9"/>
    </row>
    <row r="277" spans="1:6" x14ac:dyDescent="0.25">
      <c r="A277" s="8" t="s">
        <v>26348</v>
      </c>
      <c r="B277" s="1" t="s">
        <v>25297</v>
      </c>
      <c r="C277" s="1" t="s">
        <v>7</v>
      </c>
      <c r="D277" s="1"/>
      <c r="E277" s="1"/>
      <c r="F277" s="9"/>
    </row>
    <row r="278" spans="1:6" x14ac:dyDescent="0.25">
      <c r="A278" s="8" t="s">
        <v>26349</v>
      </c>
      <c r="B278" s="1" t="s">
        <v>26219</v>
      </c>
      <c r="C278" s="1" t="s">
        <v>7</v>
      </c>
      <c r="D278" s="1"/>
      <c r="E278" s="1"/>
      <c r="F278" s="9"/>
    </row>
    <row r="279" spans="1:6" x14ac:dyDescent="0.25">
      <c r="A279" s="8" t="s">
        <v>26350</v>
      </c>
      <c r="B279" s="1" t="s">
        <v>198</v>
      </c>
      <c r="C279" s="1" t="s">
        <v>7</v>
      </c>
      <c r="D279" s="1"/>
      <c r="E279" s="1"/>
      <c r="F279" s="9"/>
    </row>
    <row r="280" spans="1:6" x14ac:dyDescent="0.25">
      <c r="A280" s="8" t="s">
        <v>26351</v>
      </c>
      <c r="B280" s="1" t="s">
        <v>26352</v>
      </c>
      <c r="C280" s="1" t="s">
        <v>7</v>
      </c>
      <c r="D280" s="1"/>
      <c r="E280" s="1"/>
      <c r="F280" s="9"/>
    </row>
    <row r="281" spans="1:6" x14ac:dyDescent="0.25">
      <c r="A281" s="8" t="s">
        <v>26353</v>
      </c>
      <c r="B281" s="1" t="s">
        <v>16773</v>
      </c>
      <c r="C281" s="1" t="s">
        <v>7</v>
      </c>
      <c r="D281" s="1"/>
      <c r="E281" s="1"/>
      <c r="F281" s="9"/>
    </row>
    <row r="282" spans="1:6" x14ac:dyDescent="0.25">
      <c r="A282" s="8" t="s">
        <v>26354</v>
      </c>
      <c r="B282" s="1" t="s">
        <v>26355</v>
      </c>
      <c r="C282" s="1" t="s">
        <v>7</v>
      </c>
      <c r="D282" s="1"/>
      <c r="E282" s="1"/>
      <c r="F282" s="9"/>
    </row>
    <row r="283" spans="1:6" x14ac:dyDescent="0.25">
      <c r="A283" s="8" t="s">
        <v>26356</v>
      </c>
      <c r="B283" s="1" t="s">
        <v>26357</v>
      </c>
      <c r="C283" s="1" t="s">
        <v>7</v>
      </c>
      <c r="D283" s="1"/>
      <c r="E283" s="1"/>
      <c r="F283" s="9"/>
    </row>
    <row r="284" spans="1:6" x14ac:dyDescent="0.25">
      <c r="A284" s="8" t="s">
        <v>26358</v>
      </c>
      <c r="B284" s="1" t="s">
        <v>13437</v>
      </c>
      <c r="C284" s="1" t="s">
        <v>14</v>
      </c>
      <c r="D284" s="1"/>
      <c r="E284" s="1"/>
      <c r="F284" s="9"/>
    </row>
    <row r="285" spans="1:6" x14ac:dyDescent="0.25">
      <c r="A285" s="8" t="s">
        <v>26359</v>
      </c>
      <c r="B285" s="1" t="s">
        <v>13439</v>
      </c>
      <c r="C285" s="1" t="s">
        <v>14</v>
      </c>
      <c r="D285" s="1"/>
      <c r="E285" s="1"/>
      <c r="F285" s="9"/>
    </row>
    <row r="286" spans="1:6" x14ac:dyDescent="0.25">
      <c r="A286" s="8" t="s">
        <v>26360</v>
      </c>
      <c r="B286" s="1" t="s">
        <v>26361</v>
      </c>
      <c r="C286" s="1" t="s">
        <v>7</v>
      </c>
      <c r="D286" s="1"/>
      <c r="E286" s="1"/>
      <c r="F286" s="9"/>
    </row>
    <row r="287" spans="1:6" x14ac:dyDescent="0.25">
      <c r="A287" s="8" t="s">
        <v>26362</v>
      </c>
      <c r="B287" s="1" t="s">
        <v>26238</v>
      </c>
      <c r="C287" s="1" t="s">
        <v>7</v>
      </c>
      <c r="D287" s="1"/>
      <c r="E287" s="1"/>
      <c r="F287" s="9"/>
    </row>
    <row r="288" spans="1:6" x14ac:dyDescent="0.25">
      <c r="A288" s="8" t="s">
        <v>26363</v>
      </c>
      <c r="B288" s="1" t="s">
        <v>82</v>
      </c>
      <c r="C288" s="1" t="s">
        <v>7</v>
      </c>
      <c r="D288" s="1"/>
      <c r="E288" s="1"/>
      <c r="F288" s="9"/>
    </row>
    <row r="289" spans="1:6" x14ac:dyDescent="0.25">
      <c r="A289" s="8" t="s">
        <v>26364</v>
      </c>
      <c r="B289" s="1" t="s">
        <v>719</v>
      </c>
      <c r="C289" s="1" t="s">
        <v>7</v>
      </c>
      <c r="D289" s="1"/>
      <c r="E289" s="1"/>
      <c r="F289" s="9"/>
    </row>
    <row r="290" spans="1:6" x14ac:dyDescent="0.25">
      <c r="A290" s="8" t="s">
        <v>26365</v>
      </c>
      <c r="B290" s="1" t="s">
        <v>26243</v>
      </c>
      <c r="C290" s="1" t="s">
        <v>7</v>
      </c>
      <c r="D290" s="1"/>
      <c r="E290" s="1"/>
      <c r="F290" s="9"/>
    </row>
    <row r="291" spans="1:6" x14ac:dyDescent="0.25">
      <c r="A291" s="8" t="s">
        <v>26366</v>
      </c>
      <c r="B291" s="1" t="s">
        <v>25295</v>
      </c>
      <c r="C291" s="1" t="s">
        <v>7</v>
      </c>
      <c r="D291" s="1"/>
      <c r="E291" s="1"/>
      <c r="F291" s="9"/>
    </row>
    <row r="292" spans="1:6" x14ac:dyDescent="0.25">
      <c r="A292" s="8" t="s">
        <v>26367</v>
      </c>
      <c r="B292" s="1" t="s">
        <v>26246</v>
      </c>
      <c r="C292" s="1" t="s">
        <v>7</v>
      </c>
      <c r="D292" s="1"/>
      <c r="E292" s="1"/>
      <c r="F292" s="9"/>
    </row>
    <row r="293" spans="1:6" ht="15.75" thickBot="1" x14ac:dyDescent="0.3">
      <c r="A293" s="10" t="s">
        <v>26368</v>
      </c>
      <c r="B293" s="11" t="s">
        <v>17170</v>
      </c>
      <c r="C293" s="11" t="s">
        <v>7</v>
      </c>
      <c r="D293" s="11"/>
      <c r="E293" s="11"/>
      <c r="F293" s="12"/>
    </row>
    <row r="294" spans="1:6" x14ac:dyDescent="0.25">
      <c r="A294" s="13" t="s">
        <v>19435</v>
      </c>
      <c r="B294" s="2" t="s">
        <v>118</v>
      </c>
      <c r="C294" s="2" t="s">
        <v>4</v>
      </c>
      <c r="D294" s="2"/>
      <c r="E294" s="2"/>
      <c r="F294" s="64"/>
    </row>
    <row r="295" spans="1:6" x14ac:dyDescent="0.25">
      <c r="A295" s="8" t="s">
        <v>19436</v>
      </c>
      <c r="B295" s="1" t="s">
        <v>975</v>
      </c>
      <c r="C295" s="1" t="s">
        <v>7</v>
      </c>
      <c r="D295" s="1"/>
      <c r="E295" s="1"/>
      <c r="F295" s="62"/>
    </row>
    <row r="296" spans="1:6" x14ac:dyDescent="0.25">
      <c r="A296" s="8" t="s">
        <v>19437</v>
      </c>
      <c r="B296" s="1" t="s">
        <v>334</v>
      </c>
      <c r="C296" s="1" t="s">
        <v>7</v>
      </c>
      <c r="D296" s="1"/>
      <c r="E296" s="1"/>
      <c r="F296" s="62"/>
    </row>
    <row r="297" spans="1:6" x14ac:dyDescent="0.25">
      <c r="A297" s="8" t="s">
        <v>19438</v>
      </c>
      <c r="B297" s="1" t="s">
        <v>128</v>
      </c>
      <c r="C297" s="1" t="s">
        <v>7</v>
      </c>
      <c r="D297" s="1"/>
      <c r="E297" s="1"/>
      <c r="F297" s="62"/>
    </row>
    <row r="298" spans="1:6" x14ac:dyDescent="0.25">
      <c r="A298" s="8" t="s">
        <v>19439</v>
      </c>
      <c r="B298" s="1" t="s">
        <v>951</v>
      </c>
      <c r="C298" s="1" t="s">
        <v>7</v>
      </c>
      <c r="D298" s="1"/>
      <c r="E298" s="1"/>
      <c r="F298" s="62"/>
    </row>
    <row r="299" spans="1:6" x14ac:dyDescent="0.25">
      <c r="A299" s="8" t="s">
        <v>19440</v>
      </c>
      <c r="B299" s="1" t="s">
        <v>30</v>
      </c>
      <c r="C299" s="1" t="s">
        <v>7</v>
      </c>
      <c r="D299" s="1"/>
      <c r="E299" s="1"/>
      <c r="F299" s="62"/>
    </row>
    <row r="300" spans="1:6" x14ac:dyDescent="0.25">
      <c r="A300" s="8" t="s">
        <v>19441</v>
      </c>
      <c r="B300" s="1" t="s">
        <v>731</v>
      </c>
      <c r="C300" s="1" t="s">
        <v>7</v>
      </c>
      <c r="D300" s="1"/>
      <c r="E300" s="1"/>
      <c r="F300" s="62"/>
    </row>
    <row r="301" spans="1:6" x14ac:dyDescent="0.25">
      <c r="A301" s="8" t="s">
        <v>19442</v>
      </c>
      <c r="B301" s="1" t="s">
        <v>408</v>
      </c>
      <c r="C301" s="1" t="s">
        <v>7</v>
      </c>
      <c r="D301" s="1"/>
      <c r="E301" s="1"/>
      <c r="F301" s="62"/>
    </row>
    <row r="302" spans="1:6" x14ac:dyDescent="0.25">
      <c r="A302" s="8" t="s">
        <v>19443</v>
      </c>
      <c r="B302" s="1" t="s">
        <v>222</v>
      </c>
      <c r="C302" s="1" t="s">
        <v>7</v>
      </c>
      <c r="D302" s="1"/>
      <c r="E302" s="1"/>
      <c r="F302" s="62"/>
    </row>
    <row r="303" spans="1:6" x14ac:dyDescent="0.25">
      <c r="A303" s="8" t="s">
        <v>19444</v>
      </c>
      <c r="B303" s="1" t="s">
        <v>847</v>
      </c>
      <c r="C303" s="1" t="s">
        <v>7</v>
      </c>
      <c r="D303" s="1"/>
      <c r="E303" s="1"/>
      <c r="F303" s="62"/>
    </row>
    <row r="304" spans="1:6" x14ac:dyDescent="0.25">
      <c r="A304" s="8" t="s">
        <v>19445</v>
      </c>
      <c r="B304" s="1" t="s">
        <v>859</v>
      </c>
      <c r="C304" s="1" t="s">
        <v>7</v>
      </c>
      <c r="D304" s="1"/>
      <c r="E304" s="1"/>
      <c r="F304" s="62"/>
    </row>
    <row r="305" spans="1:6" x14ac:dyDescent="0.25">
      <c r="A305" s="8" t="s">
        <v>19446</v>
      </c>
      <c r="B305" s="1" t="s">
        <v>963</v>
      </c>
      <c r="C305" s="1" t="s">
        <v>7</v>
      </c>
      <c r="D305" s="1"/>
      <c r="E305" s="1"/>
      <c r="F305" s="62"/>
    </row>
    <row r="306" spans="1:6" x14ac:dyDescent="0.25">
      <c r="A306" s="8" t="s">
        <v>19447</v>
      </c>
      <c r="B306" s="1" t="s">
        <v>666</v>
      </c>
      <c r="C306" s="1" t="s">
        <v>7</v>
      </c>
      <c r="D306" s="1"/>
      <c r="E306" s="1"/>
      <c r="F306" s="62"/>
    </row>
    <row r="307" spans="1:6" x14ac:dyDescent="0.25">
      <c r="A307" s="8" t="s">
        <v>19448</v>
      </c>
      <c r="B307" s="1" t="s">
        <v>432</v>
      </c>
      <c r="C307" s="1" t="s">
        <v>7</v>
      </c>
      <c r="D307" s="1"/>
      <c r="E307" s="1"/>
      <c r="F307" s="62"/>
    </row>
    <row r="308" spans="1:6" x14ac:dyDescent="0.25">
      <c r="A308" s="8" t="s">
        <v>19449</v>
      </c>
      <c r="B308" s="1" t="s">
        <v>342</v>
      </c>
      <c r="C308" s="1" t="s">
        <v>7</v>
      </c>
      <c r="D308" s="1"/>
      <c r="E308" s="1"/>
      <c r="F308" s="62"/>
    </row>
    <row r="309" spans="1:6" x14ac:dyDescent="0.25">
      <c r="A309" s="8" t="s">
        <v>19450</v>
      </c>
      <c r="B309" s="1" t="s">
        <v>524</v>
      </c>
      <c r="C309" s="1" t="s">
        <v>7</v>
      </c>
      <c r="D309" s="1"/>
      <c r="E309" s="1"/>
      <c r="F309" s="62"/>
    </row>
    <row r="310" spans="1:6" x14ac:dyDescent="0.25">
      <c r="A310" s="8" t="s">
        <v>19451</v>
      </c>
      <c r="B310" s="1" t="s">
        <v>284</v>
      </c>
      <c r="C310" s="1" t="s">
        <v>7</v>
      </c>
      <c r="D310" s="1"/>
      <c r="E310" s="1"/>
      <c r="F310" s="62"/>
    </row>
    <row r="311" spans="1:6" x14ac:dyDescent="0.25">
      <c r="A311" s="8" t="s">
        <v>19452</v>
      </c>
      <c r="B311" s="1" t="s">
        <v>246</v>
      </c>
      <c r="C311" s="1" t="s">
        <v>7</v>
      </c>
      <c r="D311" s="1"/>
      <c r="E311" s="1"/>
      <c r="F311" s="62"/>
    </row>
    <row r="312" spans="1:6" x14ac:dyDescent="0.25">
      <c r="A312" s="8" t="s">
        <v>19453</v>
      </c>
      <c r="B312" s="1" t="s">
        <v>350</v>
      </c>
      <c r="C312" s="1" t="s">
        <v>7</v>
      </c>
      <c r="D312" s="1"/>
      <c r="E312" s="1"/>
      <c r="F312" s="62"/>
    </row>
    <row r="313" spans="1:6" x14ac:dyDescent="0.25">
      <c r="A313" s="8" t="s">
        <v>19454</v>
      </c>
      <c r="B313" s="1" t="s">
        <v>384</v>
      </c>
      <c r="C313" s="1" t="s">
        <v>7</v>
      </c>
      <c r="D313" s="1"/>
      <c r="E313" s="1"/>
      <c r="F313" s="62"/>
    </row>
    <row r="314" spans="1:6" x14ac:dyDescent="0.25">
      <c r="A314" s="8" t="s">
        <v>19455</v>
      </c>
      <c r="B314" s="1" t="s">
        <v>244</v>
      </c>
      <c r="C314" s="1" t="s">
        <v>7</v>
      </c>
      <c r="D314" s="1"/>
      <c r="E314" s="1"/>
      <c r="F314" s="62"/>
    </row>
    <row r="315" spans="1:6" x14ac:dyDescent="0.25">
      <c r="A315" s="8" t="s">
        <v>19456</v>
      </c>
      <c r="B315" s="1" t="s">
        <v>11669</v>
      </c>
      <c r="C315" s="1" t="s">
        <v>14</v>
      </c>
      <c r="D315" s="1"/>
      <c r="E315" s="1"/>
      <c r="F315" s="62"/>
    </row>
    <row r="316" spans="1:6" x14ac:dyDescent="0.25">
      <c r="A316" s="8" t="s">
        <v>19457</v>
      </c>
      <c r="B316" s="1" t="s">
        <v>498</v>
      </c>
      <c r="C316" s="1" t="s">
        <v>7</v>
      </c>
      <c r="D316" s="1"/>
      <c r="E316" s="1"/>
      <c r="F316" s="62"/>
    </row>
    <row r="317" spans="1:6" x14ac:dyDescent="0.25">
      <c r="A317" s="8" t="s">
        <v>19458</v>
      </c>
      <c r="B317" s="1" t="s">
        <v>721</v>
      </c>
      <c r="C317" s="1" t="s">
        <v>7</v>
      </c>
      <c r="D317" s="1"/>
      <c r="E317" s="1"/>
      <c r="F317" s="62"/>
    </row>
    <row r="318" spans="1:6" x14ac:dyDescent="0.25">
      <c r="A318" s="8" t="s">
        <v>19459</v>
      </c>
      <c r="B318" s="1" t="s">
        <v>510</v>
      </c>
      <c r="C318" s="1" t="s">
        <v>7</v>
      </c>
      <c r="D318" s="1"/>
      <c r="E318" s="1"/>
      <c r="F318" s="62"/>
    </row>
    <row r="319" spans="1:6" x14ac:dyDescent="0.25">
      <c r="A319" s="8" t="s">
        <v>19460</v>
      </c>
      <c r="B319" s="1" t="s">
        <v>88</v>
      </c>
      <c r="C319" s="1" t="s">
        <v>7</v>
      </c>
      <c r="D319" s="1"/>
      <c r="E319" s="1"/>
      <c r="F319" s="62"/>
    </row>
    <row r="320" spans="1:6" x14ac:dyDescent="0.25">
      <c r="A320" s="8" t="s">
        <v>19461</v>
      </c>
      <c r="B320" s="1" t="s">
        <v>19337</v>
      </c>
      <c r="C320" s="1" t="s">
        <v>7</v>
      </c>
      <c r="D320" s="1"/>
      <c r="E320" s="1"/>
      <c r="F320" s="62"/>
    </row>
    <row r="321" spans="1:6" x14ac:dyDescent="0.25">
      <c r="A321" s="8" t="s">
        <v>19462</v>
      </c>
      <c r="B321" s="1" t="s">
        <v>96</v>
      </c>
      <c r="C321" s="1" t="s">
        <v>7</v>
      </c>
      <c r="D321" s="1"/>
      <c r="E321" s="1"/>
      <c r="F321" s="62"/>
    </row>
    <row r="322" spans="1:6" x14ac:dyDescent="0.25">
      <c r="A322" s="8" t="s">
        <v>19463</v>
      </c>
      <c r="B322" s="1" t="s">
        <v>19345</v>
      </c>
      <c r="C322" s="1" t="s">
        <v>7</v>
      </c>
      <c r="D322" s="1"/>
      <c r="E322" s="1"/>
      <c r="F322" s="62"/>
    </row>
    <row r="323" spans="1:6" x14ac:dyDescent="0.25">
      <c r="A323" s="8" t="s">
        <v>19464</v>
      </c>
      <c r="B323" s="1" t="s">
        <v>332</v>
      </c>
      <c r="C323" s="1" t="s">
        <v>7</v>
      </c>
      <c r="D323" s="1"/>
      <c r="E323" s="1"/>
      <c r="F323" s="62"/>
    </row>
    <row r="324" spans="1:6" x14ac:dyDescent="0.25">
      <c r="A324" s="8" t="s">
        <v>19465</v>
      </c>
      <c r="B324" s="1" t="s">
        <v>478</v>
      </c>
      <c r="C324" s="1" t="s">
        <v>7</v>
      </c>
      <c r="D324" s="1"/>
      <c r="E324" s="1"/>
      <c r="F324" s="62"/>
    </row>
    <row r="325" spans="1:6" x14ac:dyDescent="0.25">
      <c r="A325" s="8" t="s">
        <v>19466</v>
      </c>
      <c r="B325" s="1" t="s">
        <v>596</v>
      </c>
      <c r="C325" s="1" t="s">
        <v>7</v>
      </c>
      <c r="D325" s="1"/>
      <c r="E325" s="1"/>
      <c r="F325" s="62"/>
    </row>
    <row r="326" spans="1:6" x14ac:dyDescent="0.25">
      <c r="A326" s="8" t="s">
        <v>19467</v>
      </c>
      <c r="B326" s="1" t="s">
        <v>588</v>
      </c>
      <c r="C326" s="1" t="s">
        <v>7</v>
      </c>
      <c r="D326" s="1"/>
      <c r="E326" s="1"/>
      <c r="F326" s="62"/>
    </row>
    <row r="327" spans="1:6" x14ac:dyDescent="0.25">
      <c r="A327" s="8" t="s">
        <v>19468</v>
      </c>
      <c r="B327" s="1" t="s">
        <v>102</v>
      </c>
      <c r="C327" s="1" t="s">
        <v>7</v>
      </c>
      <c r="D327" s="1"/>
      <c r="E327" s="1"/>
      <c r="F327" s="62"/>
    </row>
    <row r="328" spans="1:6" x14ac:dyDescent="0.25">
      <c r="A328" s="8" t="s">
        <v>19469</v>
      </c>
      <c r="B328" s="1" t="s">
        <v>198</v>
      </c>
      <c r="C328" s="1" t="s">
        <v>7</v>
      </c>
      <c r="D328" s="1"/>
      <c r="E328" s="1"/>
      <c r="F328" s="62"/>
    </row>
    <row r="329" spans="1:6" x14ac:dyDescent="0.25">
      <c r="A329" s="8" t="s">
        <v>19470</v>
      </c>
      <c r="B329" s="1" t="s">
        <v>100</v>
      </c>
      <c r="C329" s="1" t="s">
        <v>7</v>
      </c>
      <c r="D329" s="1"/>
      <c r="E329" s="1"/>
      <c r="F329" s="62"/>
    </row>
    <row r="330" spans="1:6" x14ac:dyDescent="0.25">
      <c r="A330" s="8" t="s">
        <v>19471</v>
      </c>
      <c r="B330" s="1" t="s">
        <v>737</v>
      </c>
      <c r="C330" s="1" t="s">
        <v>7</v>
      </c>
      <c r="D330" s="1"/>
      <c r="E330" s="1"/>
      <c r="F330" s="62"/>
    </row>
    <row r="331" spans="1:6" x14ac:dyDescent="0.25">
      <c r="A331" s="8" t="s">
        <v>19472</v>
      </c>
      <c r="B331" s="1" t="s">
        <v>150</v>
      </c>
      <c r="C331" s="1" t="s">
        <v>7</v>
      </c>
      <c r="D331" s="1"/>
      <c r="E331" s="1"/>
      <c r="F331" s="62"/>
    </row>
    <row r="332" spans="1:6" x14ac:dyDescent="0.25">
      <c r="A332" s="8" t="s">
        <v>19473</v>
      </c>
      <c r="B332" s="1" t="s">
        <v>19474</v>
      </c>
      <c r="C332" s="1" t="s">
        <v>7</v>
      </c>
      <c r="D332" s="1"/>
      <c r="E332" s="1"/>
      <c r="F332" s="62"/>
    </row>
    <row r="333" spans="1:6" x14ac:dyDescent="0.25">
      <c r="A333" s="8" t="s">
        <v>19475</v>
      </c>
      <c r="B333" s="1" t="s">
        <v>474</v>
      </c>
      <c r="C333" s="1" t="s">
        <v>7</v>
      </c>
      <c r="D333" s="1"/>
      <c r="E333" s="1"/>
      <c r="F333" s="62"/>
    </row>
    <row r="334" spans="1:6" x14ac:dyDescent="0.25">
      <c r="A334" s="8" t="s">
        <v>19476</v>
      </c>
      <c r="B334" s="1" t="s">
        <v>13309</v>
      </c>
      <c r="C334" s="1" t="s">
        <v>14</v>
      </c>
      <c r="D334" s="1"/>
      <c r="E334" s="1"/>
      <c r="F334" s="62"/>
    </row>
    <row r="335" spans="1:6" x14ac:dyDescent="0.25">
      <c r="A335" s="8" t="s">
        <v>19477</v>
      </c>
      <c r="B335" s="1" t="s">
        <v>19424</v>
      </c>
      <c r="C335" s="1" t="s">
        <v>7</v>
      </c>
      <c r="D335" s="1"/>
      <c r="E335" s="1"/>
      <c r="F335" s="62"/>
    </row>
    <row r="336" spans="1:6" x14ac:dyDescent="0.25">
      <c r="A336" s="8" t="s">
        <v>19478</v>
      </c>
      <c r="B336" s="1" t="s">
        <v>98</v>
      </c>
      <c r="C336" s="1" t="s">
        <v>7</v>
      </c>
      <c r="D336" s="1"/>
      <c r="E336" s="1"/>
      <c r="F336" s="62"/>
    </row>
    <row r="337" spans="1:6" x14ac:dyDescent="0.25">
      <c r="A337" s="8" t="s">
        <v>19479</v>
      </c>
      <c r="B337" s="1" t="s">
        <v>19348</v>
      </c>
      <c r="C337" s="1" t="s">
        <v>7</v>
      </c>
      <c r="D337" s="1"/>
      <c r="E337" s="1"/>
      <c r="F337" s="62"/>
    </row>
    <row r="338" spans="1:6" x14ac:dyDescent="0.25">
      <c r="A338" s="8" t="s">
        <v>19480</v>
      </c>
      <c r="B338" s="1" t="s">
        <v>19370</v>
      </c>
      <c r="C338" s="1" t="s">
        <v>7</v>
      </c>
      <c r="D338" s="1"/>
      <c r="E338" s="1"/>
      <c r="F338" s="62"/>
    </row>
    <row r="339" spans="1:6" x14ac:dyDescent="0.25">
      <c r="A339" s="8" t="s">
        <v>19481</v>
      </c>
      <c r="B339" s="1" t="s">
        <v>15089</v>
      </c>
      <c r="C339" s="1" t="s">
        <v>7</v>
      </c>
      <c r="D339" s="1"/>
      <c r="E339" s="1"/>
      <c r="F339" s="62"/>
    </row>
    <row r="340" spans="1:6" x14ac:dyDescent="0.25">
      <c r="A340" s="8" t="s">
        <v>19482</v>
      </c>
      <c r="B340" s="1" t="s">
        <v>18319</v>
      </c>
      <c r="C340" s="1" t="s">
        <v>7</v>
      </c>
      <c r="D340" s="1"/>
      <c r="E340" s="1"/>
      <c r="F340" s="62"/>
    </row>
    <row r="341" spans="1:6" x14ac:dyDescent="0.25">
      <c r="A341" s="8" t="s">
        <v>19483</v>
      </c>
      <c r="B341" s="1" t="s">
        <v>470</v>
      </c>
      <c r="C341" s="1" t="s">
        <v>7</v>
      </c>
      <c r="D341" s="1"/>
      <c r="E341" s="1"/>
      <c r="F341" s="62"/>
    </row>
    <row r="342" spans="1:6" x14ac:dyDescent="0.25">
      <c r="A342" s="8" t="s">
        <v>19484</v>
      </c>
      <c r="B342" s="1" t="s">
        <v>324</v>
      </c>
      <c r="C342" s="1" t="s">
        <v>7</v>
      </c>
      <c r="D342" s="1"/>
      <c r="E342" s="1"/>
      <c r="F342" s="62"/>
    </row>
    <row r="343" spans="1:6" ht="15.75" thickBot="1" x14ac:dyDescent="0.3">
      <c r="A343" s="16" t="s">
        <v>19485</v>
      </c>
      <c r="B343" s="15" t="s">
        <v>15087</v>
      </c>
      <c r="C343" s="15" t="s">
        <v>7</v>
      </c>
      <c r="D343" s="15"/>
      <c r="E343" s="15"/>
      <c r="F343" s="65"/>
    </row>
    <row r="344" spans="1:6" x14ac:dyDescent="0.25">
      <c r="A344" s="5" t="s">
        <v>26369</v>
      </c>
      <c r="B344" s="6" t="s">
        <v>10882</v>
      </c>
      <c r="C344" s="6" t="s">
        <v>4</v>
      </c>
      <c r="D344" s="6"/>
      <c r="E344" s="6"/>
      <c r="F344" s="7"/>
    </row>
    <row r="345" spans="1:6" x14ac:dyDescent="0.25">
      <c r="A345" s="8" t="s">
        <v>26370</v>
      </c>
      <c r="B345" s="1" t="s">
        <v>11033</v>
      </c>
      <c r="C345" s="1" t="s">
        <v>7</v>
      </c>
      <c r="D345" s="1"/>
      <c r="E345" s="1"/>
      <c r="F345" s="9"/>
    </row>
    <row r="346" spans="1:6" x14ac:dyDescent="0.25">
      <c r="A346" s="8" t="s">
        <v>26371</v>
      </c>
      <c r="B346" s="1" t="s">
        <v>13367</v>
      </c>
      <c r="C346" s="1" t="s">
        <v>7</v>
      </c>
      <c r="D346" s="1"/>
      <c r="E346" s="1"/>
      <c r="F346" s="9"/>
    </row>
    <row r="347" spans="1:6" x14ac:dyDescent="0.25">
      <c r="A347" s="8" t="s">
        <v>26372</v>
      </c>
      <c r="B347" s="1" t="s">
        <v>21009</v>
      </c>
      <c r="C347" s="1" t="s">
        <v>7</v>
      </c>
      <c r="D347" s="1"/>
      <c r="E347" s="1"/>
      <c r="F347" s="9"/>
    </row>
    <row r="348" spans="1:6" x14ac:dyDescent="0.25">
      <c r="A348" s="8" t="s">
        <v>26373</v>
      </c>
      <c r="B348" s="1" t="s">
        <v>25897</v>
      </c>
      <c r="C348" s="1" t="s">
        <v>7</v>
      </c>
      <c r="D348" s="1"/>
      <c r="E348" s="1"/>
      <c r="F348" s="9"/>
    </row>
    <row r="349" spans="1:6" x14ac:dyDescent="0.25">
      <c r="A349" s="8" t="s">
        <v>26374</v>
      </c>
      <c r="B349" s="1" t="s">
        <v>10850</v>
      </c>
      <c r="C349" s="1" t="s">
        <v>7</v>
      </c>
      <c r="D349" s="1"/>
      <c r="E349" s="1"/>
      <c r="F349" s="9"/>
    </row>
    <row r="350" spans="1:6" x14ac:dyDescent="0.25">
      <c r="A350" s="8" t="s">
        <v>26375</v>
      </c>
      <c r="B350" s="1" t="s">
        <v>10855</v>
      </c>
      <c r="C350" s="1" t="s">
        <v>7</v>
      </c>
      <c r="D350" s="1"/>
      <c r="E350" s="1"/>
      <c r="F350" s="9"/>
    </row>
    <row r="351" spans="1:6" x14ac:dyDescent="0.25">
      <c r="A351" s="8" t="s">
        <v>26376</v>
      </c>
      <c r="B351" s="1" t="s">
        <v>26377</v>
      </c>
      <c r="C351" s="1" t="s">
        <v>7</v>
      </c>
      <c r="D351" s="1"/>
      <c r="E351" s="1"/>
      <c r="F351" s="9"/>
    </row>
    <row r="352" spans="1:6" x14ac:dyDescent="0.25">
      <c r="A352" s="8" t="s">
        <v>26378</v>
      </c>
      <c r="B352" s="1" t="s">
        <v>10914</v>
      </c>
      <c r="C352" s="1" t="s">
        <v>7</v>
      </c>
      <c r="D352" s="1"/>
      <c r="E352" s="1"/>
      <c r="F352" s="9"/>
    </row>
    <row r="353" spans="1:6" x14ac:dyDescent="0.25">
      <c r="A353" s="8" t="s">
        <v>26379</v>
      </c>
      <c r="B353" s="1" t="s">
        <v>25832</v>
      </c>
      <c r="C353" s="1" t="s">
        <v>7</v>
      </c>
      <c r="D353" s="1"/>
      <c r="E353" s="1"/>
      <c r="F353" s="9"/>
    </row>
    <row r="354" spans="1:6" x14ac:dyDescent="0.25">
      <c r="A354" s="8" t="s">
        <v>26380</v>
      </c>
      <c r="B354" s="1" t="s">
        <v>10825</v>
      </c>
      <c r="C354" s="1" t="s">
        <v>7</v>
      </c>
      <c r="D354" s="1"/>
      <c r="E354" s="1"/>
      <c r="F354" s="9"/>
    </row>
    <row r="355" spans="1:6" x14ac:dyDescent="0.25">
      <c r="A355" s="8" t="s">
        <v>26381</v>
      </c>
      <c r="B355" s="1" t="s">
        <v>11029</v>
      </c>
      <c r="C355" s="1" t="s">
        <v>7</v>
      </c>
      <c r="D355" s="1"/>
      <c r="E355" s="1"/>
      <c r="F355" s="9"/>
    </row>
    <row r="356" spans="1:6" x14ac:dyDescent="0.25">
      <c r="A356" s="8" t="s">
        <v>26382</v>
      </c>
      <c r="B356" s="1" t="s">
        <v>10740</v>
      </c>
      <c r="C356" s="1" t="s">
        <v>7</v>
      </c>
      <c r="D356" s="1"/>
      <c r="E356" s="1"/>
      <c r="F356" s="9"/>
    </row>
    <row r="357" spans="1:6" x14ac:dyDescent="0.25">
      <c r="A357" s="8" t="s">
        <v>26383</v>
      </c>
      <c r="B357" s="1" t="s">
        <v>26384</v>
      </c>
      <c r="C357" s="1" t="s">
        <v>7</v>
      </c>
      <c r="D357" s="1"/>
      <c r="E357" s="1"/>
      <c r="F357" s="9"/>
    </row>
    <row r="358" spans="1:6" x14ac:dyDescent="0.25">
      <c r="A358" s="8" t="s">
        <v>26385</v>
      </c>
      <c r="B358" s="1" t="s">
        <v>13369</v>
      </c>
      <c r="C358" s="1" t="s">
        <v>7</v>
      </c>
      <c r="D358" s="1"/>
      <c r="E358" s="1"/>
      <c r="F358" s="9"/>
    </row>
    <row r="359" spans="1:6" x14ac:dyDescent="0.25">
      <c r="A359" s="8" t="s">
        <v>26386</v>
      </c>
      <c r="B359" s="1" t="s">
        <v>524</v>
      </c>
      <c r="C359" s="1" t="s">
        <v>7</v>
      </c>
      <c r="D359" s="1"/>
      <c r="E359" s="1"/>
      <c r="F359" s="9"/>
    </row>
    <row r="360" spans="1:6" x14ac:dyDescent="0.25">
      <c r="A360" s="8" t="s">
        <v>26387</v>
      </c>
      <c r="B360" s="1" t="s">
        <v>10950</v>
      </c>
      <c r="C360" s="1" t="s">
        <v>7</v>
      </c>
      <c r="D360" s="1"/>
      <c r="E360" s="1"/>
      <c r="F360" s="9"/>
    </row>
    <row r="361" spans="1:6" x14ac:dyDescent="0.25">
      <c r="A361" s="8" t="s">
        <v>26388</v>
      </c>
      <c r="B361" s="1" t="s">
        <v>10931</v>
      </c>
      <c r="C361" s="1" t="s">
        <v>7</v>
      </c>
      <c r="D361" s="1"/>
      <c r="E361" s="1"/>
      <c r="F361" s="9"/>
    </row>
    <row r="362" spans="1:6" x14ac:dyDescent="0.25">
      <c r="A362" s="8" t="s">
        <v>26389</v>
      </c>
      <c r="B362" s="1" t="s">
        <v>350</v>
      </c>
      <c r="C362" s="1" t="s">
        <v>7</v>
      </c>
      <c r="D362" s="1"/>
      <c r="E362" s="1"/>
      <c r="F362" s="9"/>
    </row>
    <row r="363" spans="1:6" x14ac:dyDescent="0.25">
      <c r="A363" s="8" t="s">
        <v>26390</v>
      </c>
      <c r="B363" s="1" t="s">
        <v>26391</v>
      </c>
      <c r="C363" s="1" t="s">
        <v>7</v>
      </c>
      <c r="D363" s="1"/>
      <c r="E363" s="1"/>
      <c r="F363" s="9"/>
    </row>
    <row r="364" spans="1:6" x14ac:dyDescent="0.25">
      <c r="A364" s="8" t="s">
        <v>26392</v>
      </c>
      <c r="B364" s="1" t="s">
        <v>10929</v>
      </c>
      <c r="C364" s="1" t="s">
        <v>7</v>
      </c>
      <c r="D364" s="1"/>
      <c r="E364" s="1"/>
      <c r="F364" s="9"/>
    </row>
    <row r="365" spans="1:6" x14ac:dyDescent="0.25">
      <c r="A365" s="8" t="s">
        <v>26393</v>
      </c>
      <c r="B365" s="1" t="s">
        <v>13443</v>
      </c>
      <c r="C365" s="1" t="s">
        <v>14</v>
      </c>
      <c r="D365" s="1"/>
      <c r="E365" s="1"/>
      <c r="F365" s="9"/>
    </row>
    <row r="366" spans="1:6" x14ac:dyDescent="0.25">
      <c r="A366" s="8" t="s">
        <v>26394</v>
      </c>
      <c r="B366" s="1" t="s">
        <v>13394</v>
      </c>
      <c r="C366" s="1" t="s">
        <v>7</v>
      </c>
      <c r="D366" s="1"/>
      <c r="E366" s="1"/>
      <c r="F366" s="9"/>
    </row>
    <row r="367" spans="1:6" x14ac:dyDescent="0.25">
      <c r="A367" s="8" t="s">
        <v>26395</v>
      </c>
      <c r="B367" s="1" t="s">
        <v>10836</v>
      </c>
      <c r="C367" s="1" t="s">
        <v>7</v>
      </c>
      <c r="D367" s="1"/>
      <c r="E367" s="1"/>
      <c r="F367" s="9"/>
    </row>
    <row r="368" spans="1:6" x14ac:dyDescent="0.25">
      <c r="A368" s="8" t="s">
        <v>26396</v>
      </c>
      <c r="B368" s="1" t="s">
        <v>10659</v>
      </c>
      <c r="C368" s="1" t="s">
        <v>7</v>
      </c>
      <c r="D368" s="1"/>
      <c r="E368" s="1"/>
      <c r="F368" s="9"/>
    </row>
    <row r="369" spans="1:6" x14ac:dyDescent="0.25">
      <c r="A369" s="8" t="s">
        <v>26397</v>
      </c>
      <c r="B369" s="1" t="s">
        <v>10860</v>
      </c>
      <c r="C369" s="1" t="s">
        <v>7</v>
      </c>
      <c r="D369" s="1"/>
      <c r="E369" s="1"/>
      <c r="F369" s="9"/>
    </row>
    <row r="370" spans="1:6" x14ac:dyDescent="0.25">
      <c r="A370" s="8" t="s">
        <v>26398</v>
      </c>
      <c r="B370" s="1" t="s">
        <v>26210</v>
      </c>
      <c r="C370" s="1" t="s">
        <v>7</v>
      </c>
      <c r="D370" s="1"/>
      <c r="E370" s="1"/>
      <c r="F370" s="9"/>
    </row>
    <row r="371" spans="1:6" x14ac:dyDescent="0.25">
      <c r="A371" s="8" t="s">
        <v>26399</v>
      </c>
      <c r="B371" s="1" t="s">
        <v>96</v>
      </c>
      <c r="C371" s="1" t="s">
        <v>7</v>
      </c>
      <c r="D371" s="1"/>
      <c r="E371" s="1"/>
      <c r="F371" s="9"/>
    </row>
    <row r="372" spans="1:6" x14ac:dyDescent="0.25">
      <c r="A372" s="8" t="s">
        <v>26400</v>
      </c>
      <c r="B372" s="1" t="s">
        <v>26219</v>
      </c>
      <c r="C372" s="1" t="s">
        <v>7</v>
      </c>
      <c r="D372" s="1"/>
      <c r="E372" s="1"/>
      <c r="F372" s="9"/>
    </row>
    <row r="373" spans="1:6" x14ac:dyDescent="0.25">
      <c r="A373" s="8" t="s">
        <v>26401</v>
      </c>
      <c r="B373" s="1" t="s">
        <v>10960</v>
      </c>
      <c r="C373" s="1" t="s">
        <v>7</v>
      </c>
      <c r="D373" s="1"/>
      <c r="E373" s="1"/>
      <c r="F373" s="9"/>
    </row>
    <row r="374" spans="1:6" x14ac:dyDescent="0.25">
      <c r="A374" s="8" t="s">
        <v>26402</v>
      </c>
      <c r="B374" s="1" t="s">
        <v>26403</v>
      </c>
      <c r="C374" s="1" t="s">
        <v>7</v>
      </c>
      <c r="D374" s="1"/>
      <c r="E374" s="1"/>
      <c r="F374" s="9"/>
    </row>
    <row r="375" spans="1:6" x14ac:dyDescent="0.25">
      <c r="A375" s="8" t="s">
        <v>26404</v>
      </c>
      <c r="B375" s="1" t="s">
        <v>10708</v>
      </c>
      <c r="C375" s="1" t="s">
        <v>7</v>
      </c>
      <c r="D375" s="1"/>
      <c r="E375" s="1"/>
      <c r="F375" s="9"/>
    </row>
    <row r="376" spans="1:6" x14ac:dyDescent="0.25">
      <c r="A376" s="8" t="s">
        <v>26405</v>
      </c>
      <c r="B376" s="1" t="s">
        <v>10700</v>
      </c>
      <c r="C376" s="1" t="s">
        <v>7</v>
      </c>
      <c r="D376" s="1"/>
      <c r="E376" s="1"/>
      <c r="F376" s="9"/>
    </row>
    <row r="377" spans="1:6" x14ac:dyDescent="0.25">
      <c r="A377" s="8" t="s">
        <v>26406</v>
      </c>
      <c r="B377" s="1" t="s">
        <v>25295</v>
      </c>
      <c r="C377" s="1" t="s">
        <v>7</v>
      </c>
      <c r="D377" s="1"/>
      <c r="E377" s="1"/>
      <c r="F377" s="9"/>
    </row>
    <row r="378" spans="1:6" x14ac:dyDescent="0.25">
      <c r="A378" s="8" t="s">
        <v>26407</v>
      </c>
      <c r="B378" s="1" t="s">
        <v>198</v>
      </c>
      <c r="C378" s="1" t="s">
        <v>7</v>
      </c>
      <c r="D378" s="1"/>
      <c r="E378" s="1"/>
      <c r="F378" s="9"/>
    </row>
    <row r="379" spans="1:6" x14ac:dyDescent="0.25">
      <c r="A379" s="8" t="s">
        <v>26408</v>
      </c>
      <c r="B379" s="1" t="s">
        <v>10869</v>
      </c>
      <c r="C379" s="1" t="s">
        <v>7</v>
      </c>
      <c r="D379" s="1"/>
      <c r="E379" s="1"/>
      <c r="F379" s="9"/>
    </row>
    <row r="380" spans="1:6" x14ac:dyDescent="0.25">
      <c r="A380" s="8" t="s">
        <v>26409</v>
      </c>
      <c r="B380" s="1" t="s">
        <v>25281</v>
      </c>
      <c r="C380" s="1" t="s">
        <v>7</v>
      </c>
      <c r="D380" s="1"/>
      <c r="E380" s="1"/>
      <c r="F380" s="9"/>
    </row>
    <row r="381" spans="1:6" x14ac:dyDescent="0.25">
      <c r="A381" s="8" t="s">
        <v>26410</v>
      </c>
      <c r="B381" s="1" t="s">
        <v>25345</v>
      </c>
      <c r="C381" s="1" t="s">
        <v>7</v>
      </c>
      <c r="D381" s="1"/>
      <c r="E381" s="1"/>
      <c r="F381" s="9"/>
    </row>
    <row r="382" spans="1:6" x14ac:dyDescent="0.25">
      <c r="A382" s="8" t="s">
        <v>26411</v>
      </c>
      <c r="B382" s="1" t="s">
        <v>10716</v>
      </c>
      <c r="C382" s="1" t="s">
        <v>7</v>
      </c>
      <c r="D382" s="1"/>
      <c r="E382" s="1"/>
      <c r="F382" s="9"/>
    </row>
    <row r="383" spans="1:6" x14ac:dyDescent="0.25">
      <c r="A383" s="8" t="s">
        <v>26412</v>
      </c>
      <c r="B383" s="1" t="s">
        <v>26413</v>
      </c>
      <c r="C383" s="1" t="s">
        <v>7</v>
      </c>
      <c r="D383" s="1"/>
      <c r="E383" s="1"/>
      <c r="F383" s="9"/>
    </row>
    <row r="384" spans="1:6" x14ac:dyDescent="0.25">
      <c r="A384" s="8" t="s">
        <v>26414</v>
      </c>
      <c r="B384" s="1" t="s">
        <v>13445</v>
      </c>
      <c r="C384" s="1" t="s">
        <v>14</v>
      </c>
      <c r="D384" s="1"/>
      <c r="E384" s="1"/>
      <c r="F384" s="9"/>
    </row>
    <row r="385" spans="1:6" x14ac:dyDescent="0.25">
      <c r="A385" s="8" t="s">
        <v>26415</v>
      </c>
      <c r="B385" s="1" t="s">
        <v>26357</v>
      </c>
      <c r="C385" s="1" t="s">
        <v>7</v>
      </c>
      <c r="D385" s="1"/>
      <c r="E385" s="1"/>
      <c r="F385" s="9"/>
    </row>
    <row r="386" spans="1:6" x14ac:dyDescent="0.25">
      <c r="A386" s="8" t="s">
        <v>26416</v>
      </c>
      <c r="B386" s="1" t="s">
        <v>10867</v>
      </c>
      <c r="C386" s="1" t="s">
        <v>7</v>
      </c>
      <c r="D386" s="1"/>
      <c r="E386" s="1"/>
      <c r="F386" s="9"/>
    </row>
    <row r="387" spans="1:6" x14ac:dyDescent="0.25">
      <c r="A387" s="8" t="s">
        <v>26417</v>
      </c>
      <c r="B387" s="1" t="s">
        <v>16773</v>
      </c>
      <c r="C387" s="1" t="s">
        <v>7</v>
      </c>
      <c r="D387" s="1"/>
      <c r="E387" s="1"/>
      <c r="F387" s="9"/>
    </row>
    <row r="388" spans="1:6" x14ac:dyDescent="0.25">
      <c r="A388" s="8" t="s">
        <v>26418</v>
      </c>
      <c r="B388" s="1" t="s">
        <v>26246</v>
      </c>
      <c r="C388" s="1" t="s">
        <v>7</v>
      </c>
      <c r="D388" s="1"/>
      <c r="E388" s="1"/>
      <c r="F388" s="9"/>
    </row>
    <row r="389" spans="1:6" x14ac:dyDescent="0.25">
      <c r="A389" s="8" t="s">
        <v>26419</v>
      </c>
      <c r="B389" s="1" t="s">
        <v>15089</v>
      </c>
      <c r="C389" s="1" t="s">
        <v>7</v>
      </c>
      <c r="D389" s="1"/>
      <c r="E389" s="1"/>
      <c r="F389" s="9"/>
    </row>
    <row r="390" spans="1:6" x14ac:dyDescent="0.25">
      <c r="A390" s="8" t="s">
        <v>26420</v>
      </c>
      <c r="B390" s="1" t="s">
        <v>17170</v>
      </c>
      <c r="C390" s="1" t="s">
        <v>7</v>
      </c>
      <c r="D390" s="1"/>
      <c r="E390" s="1"/>
      <c r="F390" s="9"/>
    </row>
    <row r="391" spans="1:6" x14ac:dyDescent="0.25">
      <c r="A391" s="8" t="s">
        <v>26421</v>
      </c>
      <c r="B391" s="1" t="s">
        <v>13390</v>
      </c>
      <c r="C391" s="1" t="s">
        <v>7</v>
      </c>
      <c r="D391" s="1"/>
      <c r="E391" s="1"/>
      <c r="F391" s="9"/>
    </row>
    <row r="392" spans="1:6" x14ac:dyDescent="0.25">
      <c r="A392" s="8" t="s">
        <v>26422</v>
      </c>
      <c r="B392" s="1" t="s">
        <v>10952</v>
      </c>
      <c r="C392" s="1" t="s">
        <v>7</v>
      </c>
      <c r="D392" s="1"/>
      <c r="E392" s="1"/>
      <c r="F392" s="9"/>
    </row>
    <row r="393" spans="1:6" ht="15.75" thickBot="1" x14ac:dyDescent="0.3">
      <c r="A393" s="10" t="s">
        <v>26423</v>
      </c>
      <c r="B393" s="11" t="s">
        <v>26243</v>
      </c>
      <c r="C393" s="11" t="s">
        <v>7</v>
      </c>
      <c r="D393" s="11"/>
      <c r="E393" s="11"/>
      <c r="F393" s="12"/>
    </row>
    <row r="394" spans="1:6" x14ac:dyDescent="0.25">
      <c r="A394" s="13" t="s">
        <v>19486</v>
      </c>
      <c r="B394" s="2" t="s">
        <v>558</v>
      </c>
      <c r="C394" s="2" t="s">
        <v>4</v>
      </c>
      <c r="D394" s="2"/>
      <c r="E394" s="2"/>
      <c r="F394" s="64"/>
    </row>
    <row r="395" spans="1:6" x14ac:dyDescent="0.25">
      <c r="A395" s="8" t="s">
        <v>19487</v>
      </c>
      <c r="B395" s="1" t="s">
        <v>560</v>
      </c>
      <c r="C395" s="1" t="s">
        <v>7</v>
      </c>
      <c r="D395" s="1"/>
      <c r="E395" s="1"/>
      <c r="F395" s="62"/>
    </row>
    <row r="396" spans="1:6" x14ac:dyDescent="0.25">
      <c r="A396" s="8" t="s">
        <v>19488</v>
      </c>
      <c r="B396" s="1" t="s">
        <v>640</v>
      </c>
      <c r="C396" s="1" t="s">
        <v>7</v>
      </c>
      <c r="D396" s="1"/>
      <c r="E396" s="1"/>
      <c r="F396" s="62"/>
    </row>
    <row r="397" spans="1:6" x14ac:dyDescent="0.25">
      <c r="A397" s="8" t="s">
        <v>19489</v>
      </c>
      <c r="B397" s="1" t="s">
        <v>348</v>
      </c>
      <c r="C397" s="1" t="s">
        <v>7</v>
      </c>
      <c r="D397" s="1"/>
      <c r="E397" s="1"/>
      <c r="F397" s="62"/>
    </row>
    <row r="398" spans="1:6" x14ac:dyDescent="0.25">
      <c r="A398" s="8" t="s">
        <v>19490</v>
      </c>
      <c r="B398" s="1" t="s">
        <v>19382</v>
      </c>
      <c r="C398" s="1" t="s">
        <v>7</v>
      </c>
      <c r="D398" s="1"/>
      <c r="E398" s="1"/>
      <c r="F398" s="62"/>
    </row>
    <row r="399" spans="1:6" x14ac:dyDescent="0.25">
      <c r="A399" s="8" t="s">
        <v>19491</v>
      </c>
      <c r="B399" s="1" t="s">
        <v>116</v>
      </c>
      <c r="C399" s="1" t="s">
        <v>7</v>
      </c>
      <c r="D399" s="1"/>
      <c r="E399" s="1"/>
      <c r="F399" s="62"/>
    </row>
    <row r="400" spans="1:6" x14ac:dyDescent="0.25">
      <c r="A400" s="8" t="s">
        <v>19492</v>
      </c>
      <c r="B400" s="1" t="s">
        <v>114</v>
      </c>
      <c r="C400" s="1" t="s">
        <v>7</v>
      </c>
      <c r="D400" s="1"/>
      <c r="E400" s="1"/>
      <c r="F400" s="62"/>
    </row>
    <row r="401" spans="1:6" x14ac:dyDescent="0.25">
      <c r="A401" s="8" t="s">
        <v>19493</v>
      </c>
      <c r="B401" s="1" t="s">
        <v>48</v>
      </c>
      <c r="C401" s="1" t="s">
        <v>7</v>
      </c>
      <c r="D401" s="1"/>
      <c r="E401" s="1"/>
      <c r="F401" s="62"/>
    </row>
    <row r="402" spans="1:6" x14ac:dyDescent="0.25">
      <c r="A402" s="8" t="s">
        <v>19494</v>
      </c>
      <c r="B402" s="1" t="s">
        <v>19495</v>
      </c>
      <c r="C402" s="1" t="s">
        <v>7</v>
      </c>
      <c r="D402" s="1"/>
      <c r="E402" s="1"/>
      <c r="F402" s="62"/>
    </row>
    <row r="403" spans="1:6" x14ac:dyDescent="0.25">
      <c r="A403" s="8" t="s">
        <v>19496</v>
      </c>
      <c r="B403" s="1" t="s">
        <v>719</v>
      </c>
      <c r="C403" s="1" t="s">
        <v>7</v>
      </c>
      <c r="D403" s="1"/>
      <c r="E403" s="1"/>
      <c r="F403" s="62"/>
    </row>
    <row r="404" spans="1:6" x14ac:dyDescent="0.25">
      <c r="A404" s="8" t="s">
        <v>19497</v>
      </c>
      <c r="B404" s="1" t="s">
        <v>686</v>
      </c>
      <c r="C404" s="1" t="s">
        <v>7</v>
      </c>
      <c r="D404" s="1"/>
      <c r="E404" s="1"/>
      <c r="F404" s="62"/>
    </row>
    <row r="405" spans="1:6" x14ac:dyDescent="0.25">
      <c r="A405" s="8" t="s">
        <v>19498</v>
      </c>
      <c r="B405" s="1" t="s">
        <v>648</v>
      </c>
      <c r="C405" s="1" t="s">
        <v>7</v>
      </c>
      <c r="D405" s="1"/>
      <c r="E405" s="1"/>
      <c r="F405" s="62"/>
    </row>
    <row r="406" spans="1:6" x14ac:dyDescent="0.25">
      <c r="A406" s="8" t="s">
        <v>19499</v>
      </c>
      <c r="B406" s="1" t="s">
        <v>240</v>
      </c>
      <c r="C406" s="1" t="s">
        <v>7</v>
      </c>
      <c r="D406" s="1"/>
      <c r="E406" s="1"/>
      <c r="F406" s="62"/>
    </row>
    <row r="407" spans="1:6" x14ac:dyDescent="0.25">
      <c r="A407" s="8" t="s">
        <v>19500</v>
      </c>
      <c r="B407" s="1" t="s">
        <v>444</v>
      </c>
      <c r="C407" s="1" t="s">
        <v>7</v>
      </c>
      <c r="D407" s="1"/>
      <c r="E407" s="1"/>
      <c r="F407" s="62"/>
    </row>
    <row r="408" spans="1:6" x14ac:dyDescent="0.25">
      <c r="A408" s="8" t="s">
        <v>19501</v>
      </c>
      <c r="B408" s="1" t="s">
        <v>182</v>
      </c>
      <c r="C408" s="1" t="s">
        <v>7</v>
      </c>
      <c r="D408" s="1"/>
      <c r="E408" s="1"/>
      <c r="F408" s="62"/>
    </row>
    <row r="409" spans="1:6" x14ac:dyDescent="0.25">
      <c r="A409" s="8" t="s">
        <v>19502</v>
      </c>
      <c r="B409" s="1" t="s">
        <v>426</v>
      </c>
      <c r="C409" s="1" t="s">
        <v>7</v>
      </c>
      <c r="D409" s="1"/>
      <c r="E409" s="1"/>
      <c r="F409" s="62"/>
    </row>
    <row r="410" spans="1:6" x14ac:dyDescent="0.25">
      <c r="A410" s="8" t="s">
        <v>19503</v>
      </c>
      <c r="B410" s="1" t="s">
        <v>372</v>
      </c>
      <c r="C410" s="1" t="s">
        <v>7</v>
      </c>
      <c r="D410" s="1"/>
      <c r="E410" s="1"/>
      <c r="F410" s="62"/>
    </row>
    <row r="411" spans="1:6" x14ac:dyDescent="0.25">
      <c r="A411" s="8" t="s">
        <v>19504</v>
      </c>
      <c r="B411" s="1" t="s">
        <v>178</v>
      </c>
      <c r="C411" s="1" t="s">
        <v>7</v>
      </c>
      <c r="D411" s="1"/>
      <c r="E411" s="1"/>
      <c r="F411" s="62"/>
    </row>
    <row r="412" spans="1:6" x14ac:dyDescent="0.25">
      <c r="A412" s="8" t="s">
        <v>19505</v>
      </c>
      <c r="B412" s="1" t="s">
        <v>548</v>
      </c>
      <c r="C412" s="1" t="s">
        <v>7</v>
      </c>
      <c r="D412" s="1"/>
      <c r="E412" s="1"/>
      <c r="F412" s="62"/>
    </row>
    <row r="413" spans="1:6" x14ac:dyDescent="0.25">
      <c r="A413" s="8" t="s">
        <v>19506</v>
      </c>
      <c r="B413" s="1" t="s">
        <v>500</v>
      </c>
      <c r="C413" s="1" t="s">
        <v>7</v>
      </c>
      <c r="D413" s="1"/>
      <c r="E413" s="1"/>
      <c r="F413" s="62"/>
    </row>
    <row r="414" spans="1:6" x14ac:dyDescent="0.25">
      <c r="A414" s="8" t="s">
        <v>19507</v>
      </c>
      <c r="B414" s="1" t="s">
        <v>646</v>
      </c>
      <c r="C414" s="1" t="s">
        <v>7</v>
      </c>
      <c r="D414" s="1"/>
      <c r="E414" s="1"/>
      <c r="F414" s="62"/>
    </row>
    <row r="415" spans="1:6" x14ac:dyDescent="0.25">
      <c r="A415" s="8" t="s">
        <v>19508</v>
      </c>
      <c r="B415" s="1" t="s">
        <v>642</v>
      </c>
      <c r="C415" s="1" t="s">
        <v>7</v>
      </c>
      <c r="D415" s="1"/>
      <c r="E415" s="1"/>
      <c r="F415" s="62"/>
    </row>
    <row r="416" spans="1:6" x14ac:dyDescent="0.25">
      <c r="A416" s="8" t="s">
        <v>19509</v>
      </c>
      <c r="B416" s="1" t="s">
        <v>644</v>
      </c>
      <c r="C416" s="1" t="s">
        <v>7</v>
      </c>
      <c r="D416" s="1"/>
      <c r="E416" s="1"/>
      <c r="F416" s="62"/>
    </row>
    <row r="417" spans="1:6" x14ac:dyDescent="0.25">
      <c r="A417" s="8" t="s">
        <v>19510</v>
      </c>
      <c r="B417" s="1" t="s">
        <v>652</v>
      </c>
      <c r="C417" s="1" t="s">
        <v>7</v>
      </c>
      <c r="D417" s="1"/>
      <c r="E417" s="1"/>
      <c r="F417" s="62"/>
    </row>
    <row r="418" spans="1:6" x14ac:dyDescent="0.25">
      <c r="A418" s="8" t="s">
        <v>19511</v>
      </c>
      <c r="B418" s="1" t="s">
        <v>506</v>
      </c>
      <c r="C418" s="1" t="s">
        <v>7</v>
      </c>
      <c r="D418" s="1"/>
      <c r="E418" s="1"/>
      <c r="F418" s="62"/>
    </row>
    <row r="419" spans="1:6" x14ac:dyDescent="0.25">
      <c r="A419" s="8" t="s">
        <v>19512</v>
      </c>
      <c r="B419" s="1" t="s">
        <v>88</v>
      </c>
      <c r="C419" s="1" t="s">
        <v>7</v>
      </c>
      <c r="D419" s="1"/>
      <c r="E419" s="1"/>
      <c r="F419" s="62"/>
    </row>
    <row r="420" spans="1:6" x14ac:dyDescent="0.25">
      <c r="A420" s="8" t="s">
        <v>19513</v>
      </c>
      <c r="B420" s="1" t="s">
        <v>19337</v>
      </c>
      <c r="C420" s="1" t="s">
        <v>7</v>
      </c>
      <c r="D420" s="1"/>
      <c r="E420" s="1"/>
      <c r="F420" s="62"/>
    </row>
    <row r="421" spans="1:6" x14ac:dyDescent="0.25">
      <c r="A421" s="8" t="s">
        <v>19514</v>
      </c>
      <c r="B421" s="1" t="s">
        <v>96</v>
      </c>
      <c r="C421" s="1" t="s">
        <v>7</v>
      </c>
      <c r="D421" s="1"/>
      <c r="E421" s="1"/>
      <c r="F421" s="62"/>
    </row>
    <row r="422" spans="1:6" x14ac:dyDescent="0.25">
      <c r="A422" s="8" t="s">
        <v>19515</v>
      </c>
      <c r="B422" s="1" t="s">
        <v>19345</v>
      </c>
      <c r="C422" s="1" t="s">
        <v>7</v>
      </c>
      <c r="D422" s="1"/>
      <c r="E422" s="1"/>
      <c r="F422" s="62"/>
    </row>
    <row r="423" spans="1:6" x14ac:dyDescent="0.25">
      <c r="A423" s="8" t="s">
        <v>19516</v>
      </c>
      <c r="B423" s="1" t="s">
        <v>332</v>
      </c>
      <c r="C423" s="1" t="s">
        <v>7</v>
      </c>
      <c r="D423" s="1"/>
      <c r="E423" s="1"/>
      <c r="F423" s="62"/>
    </row>
    <row r="424" spans="1:6" x14ac:dyDescent="0.25">
      <c r="A424" s="8" t="s">
        <v>19517</v>
      </c>
      <c r="B424" s="1" t="s">
        <v>156</v>
      </c>
      <c r="C424" s="1" t="s">
        <v>7</v>
      </c>
      <c r="D424" s="1"/>
      <c r="E424" s="1"/>
      <c r="F424" s="62"/>
    </row>
    <row r="425" spans="1:6" x14ac:dyDescent="0.25">
      <c r="A425" s="8" t="s">
        <v>19518</v>
      </c>
      <c r="B425" s="1" t="s">
        <v>594</v>
      </c>
      <c r="C425" s="1" t="s">
        <v>7</v>
      </c>
      <c r="D425" s="1"/>
      <c r="E425" s="1"/>
      <c r="F425" s="62"/>
    </row>
    <row r="426" spans="1:6" x14ac:dyDescent="0.25">
      <c r="A426" s="8" t="s">
        <v>19519</v>
      </c>
      <c r="B426" s="1" t="s">
        <v>586</v>
      </c>
      <c r="C426" s="1" t="s">
        <v>7</v>
      </c>
      <c r="D426" s="1"/>
      <c r="E426" s="1"/>
      <c r="F426" s="62"/>
    </row>
    <row r="427" spans="1:6" x14ac:dyDescent="0.25">
      <c r="A427" s="8" t="s">
        <v>19520</v>
      </c>
      <c r="B427" s="1" t="s">
        <v>102</v>
      </c>
      <c r="C427" s="1" t="s">
        <v>7</v>
      </c>
      <c r="D427" s="1"/>
      <c r="E427" s="1"/>
      <c r="F427" s="62"/>
    </row>
    <row r="428" spans="1:6" x14ac:dyDescent="0.25">
      <c r="A428" s="8" t="s">
        <v>19521</v>
      </c>
      <c r="B428" s="1" t="s">
        <v>198</v>
      </c>
      <c r="C428" s="1" t="s">
        <v>7</v>
      </c>
      <c r="D428" s="1"/>
      <c r="E428" s="1"/>
      <c r="F428" s="62"/>
    </row>
    <row r="429" spans="1:6" x14ac:dyDescent="0.25">
      <c r="A429" s="8" t="s">
        <v>19522</v>
      </c>
      <c r="B429" s="1" t="s">
        <v>328</v>
      </c>
      <c r="C429" s="1" t="s">
        <v>7</v>
      </c>
      <c r="D429" s="1"/>
      <c r="E429" s="1"/>
      <c r="F429" s="62"/>
    </row>
    <row r="430" spans="1:6" x14ac:dyDescent="0.25">
      <c r="A430" s="8" t="s">
        <v>19523</v>
      </c>
      <c r="B430" s="1" t="s">
        <v>86</v>
      </c>
      <c r="C430" s="1" t="s">
        <v>7</v>
      </c>
      <c r="D430" s="1"/>
      <c r="E430" s="1"/>
      <c r="F430" s="62"/>
    </row>
    <row r="431" spans="1:6" x14ac:dyDescent="0.25">
      <c r="A431" s="8" t="s">
        <v>19524</v>
      </c>
      <c r="B431" s="1" t="s">
        <v>602</v>
      </c>
      <c r="C431" s="1" t="s">
        <v>7</v>
      </c>
      <c r="D431" s="1"/>
      <c r="E431" s="1"/>
      <c r="F431" s="62"/>
    </row>
    <row r="432" spans="1:6" x14ac:dyDescent="0.25">
      <c r="A432" s="8" t="s">
        <v>19525</v>
      </c>
      <c r="B432" s="1" t="s">
        <v>490</v>
      </c>
      <c r="C432" s="1" t="s">
        <v>7</v>
      </c>
      <c r="D432" s="1"/>
      <c r="E432" s="1"/>
      <c r="F432" s="62"/>
    </row>
    <row r="433" spans="1:6" x14ac:dyDescent="0.25">
      <c r="A433" s="8" t="s">
        <v>19526</v>
      </c>
      <c r="B433" s="1" t="s">
        <v>11649</v>
      </c>
      <c r="C433" s="1" t="s">
        <v>14</v>
      </c>
      <c r="D433" s="1"/>
      <c r="E433" s="1"/>
      <c r="F433" s="62"/>
    </row>
    <row r="434" spans="1:6" x14ac:dyDescent="0.25">
      <c r="A434" s="8" t="s">
        <v>19527</v>
      </c>
      <c r="B434" s="1" t="s">
        <v>98</v>
      </c>
      <c r="C434" s="1" t="s">
        <v>7</v>
      </c>
      <c r="D434" s="1"/>
      <c r="E434" s="1"/>
      <c r="F434" s="62"/>
    </row>
    <row r="435" spans="1:6" x14ac:dyDescent="0.25">
      <c r="A435" s="8" t="s">
        <v>19528</v>
      </c>
      <c r="B435" s="1" t="s">
        <v>19348</v>
      </c>
      <c r="C435" s="1" t="s">
        <v>7</v>
      </c>
      <c r="D435" s="1"/>
      <c r="E435" s="1"/>
      <c r="F435" s="62"/>
    </row>
    <row r="436" spans="1:6" x14ac:dyDescent="0.25">
      <c r="A436" s="8" t="s">
        <v>19529</v>
      </c>
      <c r="B436" s="1" t="s">
        <v>19370</v>
      </c>
      <c r="C436" s="1" t="s">
        <v>7</v>
      </c>
      <c r="D436" s="1"/>
      <c r="E436" s="1"/>
      <c r="F436" s="62"/>
    </row>
    <row r="437" spans="1:6" x14ac:dyDescent="0.25">
      <c r="A437" s="8" t="s">
        <v>19530</v>
      </c>
      <c r="B437" s="1" t="s">
        <v>15089</v>
      </c>
      <c r="C437" s="1" t="s">
        <v>7</v>
      </c>
      <c r="D437" s="1"/>
      <c r="E437" s="1"/>
      <c r="F437" s="62"/>
    </row>
    <row r="438" spans="1:6" x14ac:dyDescent="0.25">
      <c r="A438" s="8" t="s">
        <v>19531</v>
      </c>
      <c r="B438" s="1" t="s">
        <v>470</v>
      </c>
      <c r="C438" s="1" t="s">
        <v>7</v>
      </c>
      <c r="D438" s="1"/>
      <c r="E438" s="1"/>
      <c r="F438" s="62"/>
    </row>
    <row r="439" spans="1:6" x14ac:dyDescent="0.25">
      <c r="A439" s="8" t="s">
        <v>19532</v>
      </c>
      <c r="B439" s="1" t="s">
        <v>18319</v>
      </c>
      <c r="C439" s="1" t="s">
        <v>7</v>
      </c>
      <c r="D439" s="1"/>
      <c r="E439" s="1"/>
      <c r="F439" s="62"/>
    </row>
    <row r="440" spans="1:6" x14ac:dyDescent="0.25">
      <c r="A440" s="8" t="s">
        <v>19533</v>
      </c>
      <c r="B440" s="1" t="s">
        <v>482</v>
      </c>
      <c r="C440" s="1" t="s">
        <v>7</v>
      </c>
      <c r="D440" s="1"/>
      <c r="E440" s="1"/>
      <c r="F440" s="62"/>
    </row>
    <row r="441" spans="1:6" x14ac:dyDescent="0.25">
      <c r="A441" s="8" t="s">
        <v>19534</v>
      </c>
      <c r="B441" s="1" t="s">
        <v>468</v>
      </c>
      <c r="C441" s="1" t="s">
        <v>7</v>
      </c>
      <c r="D441" s="1"/>
      <c r="E441" s="1"/>
      <c r="F441" s="62"/>
    </row>
    <row r="442" spans="1:6" x14ac:dyDescent="0.25">
      <c r="A442" s="8" t="s">
        <v>19535</v>
      </c>
      <c r="B442" s="1" t="s">
        <v>791</v>
      </c>
      <c r="C442" s="1" t="s">
        <v>7</v>
      </c>
      <c r="D442" s="1"/>
      <c r="E442" s="1"/>
      <c r="F442" s="62"/>
    </row>
    <row r="443" spans="1:6" ht="15.75" thickBot="1" x14ac:dyDescent="0.3">
      <c r="A443" s="16" t="s">
        <v>19536</v>
      </c>
      <c r="B443" s="15" t="s">
        <v>15452</v>
      </c>
      <c r="C443" s="15" t="s">
        <v>14</v>
      </c>
      <c r="D443" s="15"/>
      <c r="E443" s="15"/>
      <c r="F443" s="65"/>
    </row>
    <row r="444" spans="1:6" x14ac:dyDescent="0.25">
      <c r="A444" s="5" t="s">
        <v>26424</v>
      </c>
      <c r="B444" s="6" t="s">
        <v>10675</v>
      </c>
      <c r="C444" s="6" t="s">
        <v>4</v>
      </c>
      <c r="D444" s="6"/>
      <c r="E444" s="6"/>
      <c r="F444" s="7"/>
    </row>
    <row r="445" spans="1:6" x14ac:dyDescent="0.25">
      <c r="A445" s="8" t="s">
        <v>26425</v>
      </c>
      <c r="B445" s="1" t="s">
        <v>10677</v>
      </c>
      <c r="C445" s="1" t="s">
        <v>7</v>
      </c>
      <c r="D445" s="1"/>
      <c r="E445" s="1"/>
      <c r="F445" s="9"/>
    </row>
    <row r="446" spans="1:6" x14ac:dyDescent="0.25">
      <c r="A446" s="8" t="s">
        <v>26426</v>
      </c>
      <c r="B446" s="1" t="s">
        <v>640</v>
      </c>
      <c r="C446" s="1" t="s">
        <v>7</v>
      </c>
      <c r="D446" s="1"/>
      <c r="E446" s="1"/>
      <c r="F446" s="9"/>
    </row>
    <row r="447" spans="1:6" x14ac:dyDescent="0.25">
      <c r="A447" s="8" t="s">
        <v>26427</v>
      </c>
      <c r="B447" s="1" t="s">
        <v>26428</v>
      </c>
      <c r="C447" s="1" t="s">
        <v>7</v>
      </c>
      <c r="D447" s="1"/>
      <c r="E447" s="1"/>
      <c r="F447" s="9"/>
    </row>
    <row r="448" spans="1:6" x14ac:dyDescent="0.25">
      <c r="A448" s="8" t="s">
        <v>26429</v>
      </c>
      <c r="B448" s="1" t="s">
        <v>26310</v>
      </c>
      <c r="C448" s="1" t="s">
        <v>7</v>
      </c>
      <c r="D448" s="1"/>
      <c r="E448" s="1"/>
      <c r="F448" s="9"/>
    </row>
    <row r="449" spans="1:6" x14ac:dyDescent="0.25">
      <c r="A449" s="8" t="s">
        <v>26430</v>
      </c>
      <c r="B449" s="1" t="s">
        <v>116</v>
      </c>
      <c r="C449" s="1" t="s">
        <v>7</v>
      </c>
      <c r="D449" s="1"/>
      <c r="E449" s="1"/>
      <c r="F449" s="9"/>
    </row>
    <row r="450" spans="1:6" x14ac:dyDescent="0.25">
      <c r="A450" s="8" t="s">
        <v>26431</v>
      </c>
      <c r="B450" s="1" t="s">
        <v>10879</v>
      </c>
      <c r="C450" s="1" t="s">
        <v>7</v>
      </c>
      <c r="D450" s="1"/>
      <c r="E450" s="1"/>
      <c r="F450" s="9"/>
    </row>
    <row r="451" spans="1:6" x14ac:dyDescent="0.25">
      <c r="A451" s="8" t="s">
        <v>26432</v>
      </c>
      <c r="B451" s="1" t="s">
        <v>48</v>
      </c>
      <c r="C451" s="1" t="s">
        <v>7</v>
      </c>
      <c r="D451" s="1"/>
      <c r="E451" s="1"/>
      <c r="F451" s="9"/>
    </row>
    <row r="452" spans="1:6" x14ac:dyDescent="0.25">
      <c r="A452" s="8" t="s">
        <v>26433</v>
      </c>
      <c r="B452" s="1" t="s">
        <v>26434</v>
      </c>
      <c r="C452" s="1" t="s">
        <v>7</v>
      </c>
      <c r="D452" s="1"/>
      <c r="E452" s="1"/>
      <c r="F452" s="9"/>
    </row>
    <row r="453" spans="1:6" x14ac:dyDescent="0.25">
      <c r="A453" s="8" t="s">
        <v>26435</v>
      </c>
      <c r="B453" s="1" t="s">
        <v>719</v>
      </c>
      <c r="C453" s="1" t="s">
        <v>7</v>
      </c>
      <c r="D453" s="1"/>
      <c r="E453" s="1"/>
      <c r="F453" s="9"/>
    </row>
    <row r="454" spans="1:6" x14ac:dyDescent="0.25">
      <c r="A454" s="8" t="s">
        <v>26436</v>
      </c>
      <c r="B454" s="1" t="s">
        <v>10754</v>
      </c>
      <c r="C454" s="1" t="s">
        <v>7</v>
      </c>
      <c r="D454" s="1"/>
      <c r="E454" s="1"/>
      <c r="F454" s="9"/>
    </row>
    <row r="455" spans="1:6" x14ac:dyDescent="0.25">
      <c r="A455" s="8" t="s">
        <v>26437</v>
      </c>
      <c r="B455" s="1" t="s">
        <v>648</v>
      </c>
      <c r="C455" s="1" t="s">
        <v>7</v>
      </c>
      <c r="D455" s="1"/>
      <c r="E455" s="1"/>
      <c r="F455" s="9"/>
    </row>
    <row r="456" spans="1:6" x14ac:dyDescent="0.25">
      <c r="A456" s="8" t="s">
        <v>26438</v>
      </c>
      <c r="B456" s="1" t="s">
        <v>10927</v>
      </c>
      <c r="C456" s="1" t="s">
        <v>7</v>
      </c>
      <c r="D456" s="1"/>
      <c r="E456" s="1"/>
      <c r="F456" s="9"/>
    </row>
    <row r="457" spans="1:6" x14ac:dyDescent="0.25">
      <c r="A457" s="8" t="s">
        <v>26439</v>
      </c>
      <c r="B457" s="1" t="s">
        <v>26440</v>
      </c>
      <c r="C457" s="1" t="s">
        <v>7</v>
      </c>
      <c r="D457" s="1"/>
      <c r="E457" s="1"/>
      <c r="F457" s="9"/>
    </row>
    <row r="458" spans="1:6" x14ac:dyDescent="0.25">
      <c r="A458" s="8" t="s">
        <v>26441</v>
      </c>
      <c r="B458" s="1" t="s">
        <v>10892</v>
      </c>
      <c r="C458" s="1" t="s">
        <v>7</v>
      </c>
      <c r="D458" s="1"/>
      <c r="E458" s="1"/>
      <c r="F458" s="9"/>
    </row>
    <row r="459" spans="1:6" x14ac:dyDescent="0.25">
      <c r="A459" s="8" t="s">
        <v>26442</v>
      </c>
      <c r="B459" s="1" t="s">
        <v>426</v>
      </c>
      <c r="C459" s="1" t="s">
        <v>7</v>
      </c>
      <c r="D459" s="1"/>
      <c r="E459" s="1"/>
      <c r="F459" s="9"/>
    </row>
    <row r="460" spans="1:6" x14ac:dyDescent="0.25">
      <c r="A460" s="8" t="s">
        <v>26443</v>
      </c>
      <c r="B460" s="1" t="s">
        <v>26444</v>
      </c>
      <c r="C460" s="1" t="s">
        <v>7</v>
      </c>
      <c r="D460" s="1"/>
      <c r="E460" s="1"/>
      <c r="F460" s="9"/>
    </row>
    <row r="461" spans="1:6" x14ac:dyDescent="0.25">
      <c r="A461" s="8" t="s">
        <v>26445</v>
      </c>
      <c r="B461" s="1" t="s">
        <v>10890</v>
      </c>
      <c r="C461" s="1" t="s">
        <v>7</v>
      </c>
      <c r="D461" s="1"/>
      <c r="E461" s="1"/>
      <c r="F461" s="9"/>
    </row>
    <row r="462" spans="1:6" x14ac:dyDescent="0.25">
      <c r="A462" s="8" t="s">
        <v>26446</v>
      </c>
      <c r="B462" s="1" t="s">
        <v>10669</v>
      </c>
      <c r="C462" s="1" t="s">
        <v>7</v>
      </c>
      <c r="D462" s="1"/>
      <c r="E462" s="1"/>
      <c r="F462" s="9"/>
    </row>
    <row r="463" spans="1:6" x14ac:dyDescent="0.25">
      <c r="A463" s="8" t="s">
        <v>26447</v>
      </c>
      <c r="B463" s="1" t="s">
        <v>10772</v>
      </c>
      <c r="C463" s="1" t="s">
        <v>7</v>
      </c>
      <c r="D463" s="1"/>
      <c r="E463" s="1"/>
      <c r="F463" s="9"/>
    </row>
    <row r="464" spans="1:6" x14ac:dyDescent="0.25">
      <c r="A464" s="8" t="s">
        <v>26448</v>
      </c>
      <c r="B464" s="1" t="s">
        <v>10723</v>
      </c>
      <c r="C464" s="1" t="s">
        <v>7</v>
      </c>
      <c r="D464" s="1"/>
      <c r="E464" s="1"/>
      <c r="F464" s="9"/>
    </row>
    <row r="465" spans="1:6" x14ac:dyDescent="0.25">
      <c r="A465" s="8" t="s">
        <v>26449</v>
      </c>
      <c r="B465" s="1" t="s">
        <v>642</v>
      </c>
      <c r="C465" s="1" t="s">
        <v>7</v>
      </c>
      <c r="D465" s="1"/>
      <c r="E465" s="1"/>
      <c r="F465" s="9"/>
    </row>
    <row r="466" spans="1:6" x14ac:dyDescent="0.25">
      <c r="A466" s="8" t="s">
        <v>26450</v>
      </c>
      <c r="B466" s="1" t="s">
        <v>10721</v>
      </c>
      <c r="C466" s="1" t="s">
        <v>7</v>
      </c>
      <c r="D466" s="1"/>
      <c r="E466" s="1"/>
      <c r="F466" s="9"/>
    </row>
    <row r="467" spans="1:6" x14ac:dyDescent="0.25">
      <c r="A467" s="8" t="s">
        <v>26451</v>
      </c>
      <c r="B467" s="1" t="s">
        <v>10726</v>
      </c>
      <c r="C467" s="1" t="s">
        <v>7</v>
      </c>
      <c r="D467" s="1"/>
      <c r="E467" s="1"/>
      <c r="F467" s="9"/>
    </row>
    <row r="468" spans="1:6" x14ac:dyDescent="0.25">
      <c r="A468" s="8" t="s">
        <v>26452</v>
      </c>
      <c r="B468" s="1" t="s">
        <v>10655</v>
      </c>
      <c r="C468" s="1" t="s">
        <v>7</v>
      </c>
      <c r="D468" s="1"/>
      <c r="E468" s="1"/>
      <c r="F468" s="9"/>
    </row>
    <row r="469" spans="1:6" x14ac:dyDescent="0.25">
      <c r="A469" s="8" t="s">
        <v>26453</v>
      </c>
      <c r="B469" s="1" t="s">
        <v>10860</v>
      </c>
      <c r="C469" s="1" t="s">
        <v>7</v>
      </c>
      <c r="D469" s="1"/>
      <c r="E469" s="1"/>
      <c r="F469" s="9"/>
    </row>
    <row r="470" spans="1:6" x14ac:dyDescent="0.25">
      <c r="A470" s="8" t="s">
        <v>26454</v>
      </c>
      <c r="B470" s="1" t="s">
        <v>26210</v>
      </c>
      <c r="C470" s="1" t="s">
        <v>7</v>
      </c>
      <c r="D470" s="1"/>
      <c r="E470" s="1"/>
      <c r="F470" s="9"/>
    </row>
    <row r="471" spans="1:6" x14ac:dyDescent="0.25">
      <c r="A471" s="8" t="s">
        <v>26455</v>
      </c>
      <c r="B471" s="1" t="s">
        <v>96</v>
      </c>
      <c r="C471" s="1" t="s">
        <v>7</v>
      </c>
      <c r="D471" s="1"/>
      <c r="E471" s="1"/>
      <c r="F471" s="9"/>
    </row>
    <row r="472" spans="1:6" x14ac:dyDescent="0.25">
      <c r="A472" s="8" t="s">
        <v>26456</v>
      </c>
      <c r="B472" s="1" t="s">
        <v>26219</v>
      </c>
      <c r="C472" s="1" t="s">
        <v>7</v>
      </c>
      <c r="D472" s="1"/>
      <c r="E472" s="1"/>
      <c r="F472" s="9"/>
    </row>
    <row r="473" spans="1:6" x14ac:dyDescent="0.25">
      <c r="A473" s="8" t="s">
        <v>26457</v>
      </c>
      <c r="B473" s="1" t="s">
        <v>10960</v>
      </c>
      <c r="C473" s="1" t="s">
        <v>7</v>
      </c>
      <c r="D473" s="1"/>
      <c r="E473" s="1"/>
      <c r="F473" s="9"/>
    </row>
    <row r="474" spans="1:6" x14ac:dyDescent="0.25">
      <c r="A474" s="8" t="s">
        <v>26458</v>
      </c>
      <c r="B474" s="1" t="s">
        <v>10886</v>
      </c>
      <c r="C474" s="1" t="s">
        <v>7</v>
      </c>
      <c r="D474" s="1"/>
      <c r="E474" s="1"/>
      <c r="F474" s="9"/>
    </row>
    <row r="475" spans="1:6" x14ac:dyDescent="0.25">
      <c r="A475" s="8" t="s">
        <v>26459</v>
      </c>
      <c r="B475" s="1" t="s">
        <v>26460</v>
      </c>
      <c r="C475" s="1" t="s">
        <v>7</v>
      </c>
      <c r="D475" s="1"/>
      <c r="E475" s="1"/>
      <c r="F475" s="9"/>
    </row>
    <row r="476" spans="1:6" x14ac:dyDescent="0.25">
      <c r="A476" s="8" t="s">
        <v>26461</v>
      </c>
      <c r="B476" s="1" t="s">
        <v>10698</v>
      </c>
      <c r="C476" s="1" t="s">
        <v>7</v>
      </c>
      <c r="D476" s="1"/>
      <c r="E476" s="1"/>
      <c r="F476" s="9"/>
    </row>
    <row r="477" spans="1:6" x14ac:dyDescent="0.25">
      <c r="A477" s="8" t="s">
        <v>26462</v>
      </c>
      <c r="B477" s="1" t="s">
        <v>25295</v>
      </c>
      <c r="C477" s="1" t="s">
        <v>7</v>
      </c>
      <c r="D477" s="1"/>
      <c r="E477" s="1"/>
      <c r="F477" s="9"/>
    </row>
    <row r="478" spans="1:6" x14ac:dyDescent="0.25">
      <c r="A478" s="8" t="s">
        <v>26463</v>
      </c>
      <c r="B478" s="1" t="s">
        <v>198</v>
      </c>
      <c r="C478" s="1" t="s">
        <v>7</v>
      </c>
      <c r="D478" s="1"/>
      <c r="E478" s="1"/>
      <c r="F478" s="9"/>
    </row>
    <row r="479" spans="1:6" x14ac:dyDescent="0.25">
      <c r="A479" s="8" t="s">
        <v>26464</v>
      </c>
      <c r="B479" s="1" t="s">
        <v>10956</v>
      </c>
      <c r="C479" s="1" t="s">
        <v>7</v>
      </c>
      <c r="D479" s="1"/>
      <c r="E479" s="1"/>
      <c r="F479" s="9"/>
    </row>
    <row r="480" spans="1:6" x14ac:dyDescent="0.25">
      <c r="A480" s="8" t="s">
        <v>26465</v>
      </c>
      <c r="B480" s="1" t="s">
        <v>86</v>
      </c>
      <c r="C480" s="1" t="s">
        <v>7</v>
      </c>
      <c r="D480" s="1"/>
      <c r="E480" s="1"/>
      <c r="F480" s="9"/>
    </row>
    <row r="481" spans="1:6" x14ac:dyDescent="0.25">
      <c r="A481" s="8" t="s">
        <v>26466</v>
      </c>
      <c r="B481" s="1" t="s">
        <v>13406</v>
      </c>
      <c r="C481" s="1" t="s">
        <v>7</v>
      </c>
      <c r="D481" s="1"/>
      <c r="E481" s="1"/>
      <c r="F481" s="9"/>
    </row>
    <row r="482" spans="1:6" x14ac:dyDescent="0.25">
      <c r="A482" s="8" t="s">
        <v>26467</v>
      </c>
      <c r="B482" s="1" t="s">
        <v>26468</v>
      </c>
      <c r="C482" s="1" t="s">
        <v>7</v>
      </c>
      <c r="D482" s="1"/>
      <c r="E482" s="1"/>
      <c r="F482" s="9"/>
    </row>
    <row r="483" spans="1:6" x14ac:dyDescent="0.25">
      <c r="A483" s="8" t="s">
        <v>26469</v>
      </c>
      <c r="B483" s="1" t="s">
        <v>13441</v>
      </c>
      <c r="C483" s="1" t="s">
        <v>14</v>
      </c>
      <c r="D483" s="1"/>
      <c r="E483" s="1"/>
      <c r="F483" s="9"/>
    </row>
    <row r="484" spans="1:6" x14ac:dyDescent="0.25">
      <c r="A484" s="8" t="s">
        <v>26470</v>
      </c>
      <c r="B484" s="1" t="s">
        <v>10867</v>
      </c>
      <c r="C484" s="1" t="s">
        <v>7</v>
      </c>
      <c r="D484" s="1"/>
      <c r="E484" s="1"/>
      <c r="F484" s="9"/>
    </row>
    <row r="485" spans="1:6" x14ac:dyDescent="0.25">
      <c r="A485" s="8" t="s">
        <v>26471</v>
      </c>
      <c r="B485" s="1" t="s">
        <v>16773</v>
      </c>
      <c r="C485" s="1" t="s">
        <v>7</v>
      </c>
      <c r="D485" s="1"/>
      <c r="E485" s="1"/>
      <c r="F485" s="9"/>
    </row>
    <row r="486" spans="1:6" x14ac:dyDescent="0.25">
      <c r="A486" s="8" t="s">
        <v>26472</v>
      </c>
      <c r="B486" s="1" t="s">
        <v>26246</v>
      </c>
      <c r="C486" s="1" t="s">
        <v>7</v>
      </c>
      <c r="D486" s="1"/>
      <c r="E486" s="1"/>
      <c r="F486" s="9"/>
    </row>
    <row r="487" spans="1:6" x14ac:dyDescent="0.25">
      <c r="A487" s="8" t="s">
        <v>26473</v>
      </c>
      <c r="B487" s="1" t="s">
        <v>15089</v>
      </c>
      <c r="C487" s="1" t="s">
        <v>7</v>
      </c>
      <c r="D487" s="1"/>
      <c r="E487" s="1"/>
      <c r="F487" s="9"/>
    </row>
    <row r="488" spans="1:6" x14ac:dyDescent="0.25">
      <c r="A488" s="8" t="s">
        <v>26474</v>
      </c>
      <c r="B488" s="1" t="s">
        <v>13390</v>
      </c>
      <c r="C488" s="1" t="s">
        <v>7</v>
      </c>
      <c r="D488" s="1"/>
      <c r="E488" s="1"/>
      <c r="F488" s="9"/>
    </row>
    <row r="489" spans="1:6" x14ac:dyDescent="0.25">
      <c r="A489" s="8" t="s">
        <v>26475</v>
      </c>
      <c r="B489" s="1" t="s">
        <v>17170</v>
      </c>
      <c r="C489" s="1" t="s">
        <v>7</v>
      </c>
      <c r="D489" s="1"/>
      <c r="E489" s="1"/>
      <c r="F489" s="9"/>
    </row>
    <row r="490" spans="1:6" x14ac:dyDescent="0.25">
      <c r="A490" s="8" t="s">
        <v>26476</v>
      </c>
      <c r="B490" s="1" t="s">
        <v>26477</v>
      </c>
      <c r="C490" s="1" t="s">
        <v>7</v>
      </c>
      <c r="D490" s="1"/>
      <c r="E490" s="1"/>
      <c r="F490" s="9"/>
    </row>
    <row r="491" spans="1:6" x14ac:dyDescent="0.25">
      <c r="A491" s="8" t="s">
        <v>26478</v>
      </c>
      <c r="B491" s="1" t="s">
        <v>13388</v>
      </c>
      <c r="C491" s="1" t="s">
        <v>7</v>
      </c>
      <c r="D491" s="1"/>
      <c r="E491" s="1"/>
      <c r="F491" s="9"/>
    </row>
    <row r="492" spans="1:6" x14ac:dyDescent="0.25">
      <c r="A492" s="8" t="s">
        <v>26479</v>
      </c>
      <c r="B492" s="1" t="s">
        <v>10792</v>
      </c>
      <c r="C492" s="1" t="s">
        <v>7</v>
      </c>
      <c r="D492" s="1"/>
      <c r="E492" s="1"/>
      <c r="F492" s="9"/>
    </row>
    <row r="493" spans="1:6" ht="15.75" thickBot="1" x14ac:dyDescent="0.3">
      <c r="A493" s="10" t="s">
        <v>26480</v>
      </c>
      <c r="B493" s="11" t="s">
        <v>26481</v>
      </c>
      <c r="C493" s="11" t="s">
        <v>14</v>
      </c>
      <c r="D493" s="11"/>
      <c r="E493" s="11"/>
      <c r="F493" s="12"/>
    </row>
    <row r="494" spans="1:6" x14ac:dyDescent="0.25">
      <c r="A494" s="13" t="s">
        <v>19537</v>
      </c>
      <c r="B494" s="2" t="s">
        <v>5</v>
      </c>
      <c r="C494" s="2" t="s">
        <v>14</v>
      </c>
      <c r="D494" s="2"/>
      <c r="E494" s="2"/>
      <c r="F494" s="64"/>
    </row>
    <row r="495" spans="1:6" x14ac:dyDescent="0.25">
      <c r="A495" s="8" t="s">
        <v>19538</v>
      </c>
      <c r="B495" s="1" t="s">
        <v>340</v>
      </c>
      <c r="C495" s="1" t="s">
        <v>7</v>
      </c>
      <c r="D495" s="1"/>
      <c r="E495" s="1"/>
      <c r="F495" s="62"/>
    </row>
    <row r="496" spans="1:6" x14ac:dyDescent="0.25">
      <c r="A496" s="8" t="s">
        <v>19539</v>
      </c>
      <c r="B496" s="1" t="s">
        <v>19378</v>
      </c>
      <c r="C496" s="1" t="s">
        <v>7</v>
      </c>
      <c r="D496" s="1"/>
      <c r="E496" s="1"/>
      <c r="F496" s="62"/>
    </row>
    <row r="497" spans="1:6" x14ac:dyDescent="0.25">
      <c r="A497" s="8" t="s">
        <v>19540</v>
      </c>
      <c r="B497" s="1" t="s">
        <v>19382</v>
      </c>
      <c r="C497" s="1" t="s">
        <v>7</v>
      </c>
      <c r="D497" s="1"/>
      <c r="E497" s="1"/>
      <c r="F497" s="62"/>
    </row>
    <row r="498" spans="1:6" x14ac:dyDescent="0.25">
      <c r="A498" s="8" t="s">
        <v>19541</v>
      </c>
      <c r="B498" s="1" t="s">
        <v>232</v>
      </c>
      <c r="C498" s="1" t="s">
        <v>7</v>
      </c>
      <c r="D498" s="1"/>
      <c r="E498" s="1"/>
      <c r="F498" s="62"/>
    </row>
    <row r="499" spans="1:6" x14ac:dyDescent="0.25">
      <c r="A499" s="8" t="s">
        <v>19542</v>
      </c>
      <c r="B499" s="1" t="s">
        <v>116</v>
      </c>
      <c r="C499" s="1" t="s">
        <v>7</v>
      </c>
      <c r="D499" s="1"/>
      <c r="E499" s="1"/>
      <c r="F499" s="62"/>
    </row>
    <row r="500" spans="1:6" x14ac:dyDescent="0.25">
      <c r="A500" s="8" t="s">
        <v>19543</v>
      </c>
      <c r="B500" s="1" t="s">
        <v>364</v>
      </c>
      <c r="C500" s="1" t="s">
        <v>7</v>
      </c>
      <c r="D500" s="1"/>
      <c r="E500" s="1"/>
      <c r="F500" s="62"/>
    </row>
    <row r="501" spans="1:6" x14ac:dyDescent="0.25">
      <c r="A501" s="8" t="s">
        <v>19544</v>
      </c>
      <c r="B501" s="1" t="s">
        <v>396</v>
      </c>
      <c r="C501" s="1" t="s">
        <v>7</v>
      </c>
      <c r="D501" s="1"/>
      <c r="E501" s="1"/>
      <c r="F501" s="62"/>
    </row>
    <row r="502" spans="1:6" x14ac:dyDescent="0.25">
      <c r="A502" s="8" t="s">
        <v>19545</v>
      </c>
      <c r="B502" s="1" t="s">
        <v>13301</v>
      </c>
      <c r="C502" s="1" t="s">
        <v>7</v>
      </c>
      <c r="D502" s="1"/>
      <c r="E502" s="1"/>
      <c r="F502" s="62"/>
    </row>
    <row r="503" spans="1:6" x14ac:dyDescent="0.25">
      <c r="A503" s="8" t="s">
        <v>19546</v>
      </c>
      <c r="B503" s="1" t="s">
        <v>176</v>
      </c>
      <c r="C503" s="1" t="s">
        <v>7</v>
      </c>
      <c r="D503" s="1"/>
      <c r="E503" s="1"/>
      <c r="F503" s="62"/>
    </row>
    <row r="504" spans="1:6" x14ac:dyDescent="0.25">
      <c r="A504" s="8" t="s">
        <v>19547</v>
      </c>
      <c r="B504" s="1" t="s">
        <v>650</v>
      </c>
      <c r="C504" s="1" t="s">
        <v>7</v>
      </c>
      <c r="D504" s="1"/>
      <c r="E504" s="1"/>
      <c r="F504" s="62"/>
    </row>
    <row r="505" spans="1:6" x14ac:dyDescent="0.25">
      <c r="A505" s="8" t="s">
        <v>19548</v>
      </c>
      <c r="B505" s="1" t="s">
        <v>1553</v>
      </c>
      <c r="C505" s="1" t="s">
        <v>7</v>
      </c>
      <c r="D505" s="1"/>
      <c r="E505" s="1"/>
      <c r="F505" s="62"/>
    </row>
    <row r="506" spans="1:6" x14ac:dyDescent="0.25">
      <c r="A506" s="8" t="s">
        <v>19549</v>
      </c>
      <c r="B506" s="1" t="s">
        <v>19550</v>
      </c>
      <c r="C506" s="1" t="s">
        <v>7</v>
      </c>
      <c r="D506" s="1"/>
      <c r="E506" s="1"/>
      <c r="F506" s="62"/>
    </row>
    <row r="507" spans="1:6" x14ac:dyDescent="0.25">
      <c r="A507" s="8" t="s">
        <v>19551</v>
      </c>
      <c r="B507" s="1" t="s">
        <v>11786</v>
      </c>
      <c r="C507" s="1" t="s">
        <v>7</v>
      </c>
      <c r="D507" s="1"/>
      <c r="E507" s="1"/>
      <c r="F507" s="62"/>
    </row>
    <row r="508" spans="1:6" x14ac:dyDescent="0.25">
      <c r="A508" s="8" t="s">
        <v>19552</v>
      </c>
      <c r="B508" s="1" t="s">
        <v>11689</v>
      </c>
      <c r="C508" s="1" t="s">
        <v>4</v>
      </c>
      <c r="D508" s="1"/>
      <c r="E508" s="1"/>
      <c r="F508" s="62"/>
    </row>
    <row r="509" spans="1:6" x14ac:dyDescent="0.25">
      <c r="A509" s="8" t="s">
        <v>19553</v>
      </c>
      <c r="B509" s="1" t="s">
        <v>18901</v>
      </c>
      <c r="C509" s="1" t="s">
        <v>7</v>
      </c>
      <c r="D509" s="1"/>
      <c r="E509" s="1"/>
      <c r="F509" s="62"/>
    </row>
    <row r="510" spans="1:6" x14ac:dyDescent="0.25">
      <c r="A510" s="8" t="s">
        <v>19554</v>
      </c>
      <c r="B510" s="1" t="s">
        <v>19428</v>
      </c>
      <c r="C510" s="1" t="s">
        <v>7</v>
      </c>
      <c r="D510" s="1"/>
      <c r="E510" s="1"/>
      <c r="F510" s="62"/>
    </row>
    <row r="511" spans="1:6" x14ac:dyDescent="0.25">
      <c r="A511" s="8" t="s">
        <v>19555</v>
      </c>
      <c r="B511" s="1" t="s">
        <v>19363</v>
      </c>
      <c r="C511" s="1" t="s">
        <v>7</v>
      </c>
      <c r="D511" s="1"/>
      <c r="E511" s="1"/>
      <c r="F511" s="62"/>
    </row>
    <row r="512" spans="1:6" x14ac:dyDescent="0.25">
      <c r="A512" s="8" t="s">
        <v>19556</v>
      </c>
      <c r="B512" s="1" t="s">
        <v>719</v>
      </c>
      <c r="C512" s="1" t="s">
        <v>7</v>
      </c>
      <c r="D512" s="1"/>
      <c r="E512" s="1"/>
      <c r="F512" s="62"/>
    </row>
    <row r="513" spans="1:6" x14ac:dyDescent="0.25">
      <c r="A513" s="8" t="s">
        <v>19557</v>
      </c>
      <c r="B513" s="1" t="s">
        <v>444</v>
      </c>
      <c r="C513" s="1" t="s">
        <v>7</v>
      </c>
      <c r="D513" s="1"/>
      <c r="E513" s="1"/>
      <c r="F513" s="62"/>
    </row>
    <row r="514" spans="1:6" x14ac:dyDescent="0.25">
      <c r="A514" s="8" t="s">
        <v>19558</v>
      </c>
      <c r="B514" s="1" t="s">
        <v>688</v>
      </c>
      <c r="C514" s="1" t="s">
        <v>7</v>
      </c>
      <c r="D514" s="1"/>
      <c r="E514" s="1"/>
      <c r="F514" s="62"/>
    </row>
    <row r="515" spans="1:6" x14ac:dyDescent="0.25">
      <c r="A515" s="8" t="s">
        <v>19559</v>
      </c>
      <c r="B515" s="1" t="s">
        <v>19560</v>
      </c>
      <c r="C515" s="1" t="s">
        <v>7</v>
      </c>
      <c r="D515" s="1"/>
      <c r="E515" s="1"/>
      <c r="F515" s="62"/>
    </row>
    <row r="516" spans="1:6" x14ac:dyDescent="0.25">
      <c r="A516" s="8" t="s">
        <v>19561</v>
      </c>
      <c r="B516" s="1" t="s">
        <v>11762</v>
      </c>
      <c r="C516" s="1" t="s">
        <v>7</v>
      </c>
      <c r="D516" s="1"/>
      <c r="E516" s="1"/>
      <c r="F516" s="62"/>
    </row>
    <row r="517" spans="1:6" x14ac:dyDescent="0.25">
      <c r="A517" s="8" t="s">
        <v>19562</v>
      </c>
      <c r="B517" s="1" t="s">
        <v>11277</v>
      </c>
      <c r="C517" s="1" t="s">
        <v>7</v>
      </c>
      <c r="D517" s="1"/>
      <c r="E517" s="1"/>
      <c r="F517" s="62"/>
    </row>
    <row r="518" spans="1:6" x14ac:dyDescent="0.25">
      <c r="A518" s="8" t="s">
        <v>19563</v>
      </c>
      <c r="B518" s="1" t="s">
        <v>11279</v>
      </c>
      <c r="C518" s="1" t="s">
        <v>7</v>
      </c>
      <c r="D518" s="1"/>
      <c r="E518" s="1"/>
      <c r="F518" s="62"/>
    </row>
    <row r="519" spans="1:6" x14ac:dyDescent="0.25">
      <c r="A519" s="8" t="s">
        <v>19564</v>
      </c>
      <c r="B519" s="1" t="s">
        <v>716</v>
      </c>
      <c r="C519" s="1" t="s">
        <v>7</v>
      </c>
      <c r="D519" s="1"/>
      <c r="E519" s="1"/>
      <c r="F519" s="62"/>
    </row>
    <row r="520" spans="1:6" x14ac:dyDescent="0.25">
      <c r="A520" s="8" t="s">
        <v>19565</v>
      </c>
      <c r="B520" s="1" t="s">
        <v>96</v>
      </c>
      <c r="C520" s="1" t="s">
        <v>7</v>
      </c>
      <c r="D520" s="1"/>
      <c r="E520" s="1"/>
      <c r="F520" s="62"/>
    </row>
    <row r="521" spans="1:6" x14ac:dyDescent="0.25">
      <c r="A521" s="8" t="s">
        <v>19566</v>
      </c>
      <c r="B521" s="1" t="s">
        <v>19345</v>
      </c>
      <c r="C521" s="1" t="s">
        <v>7</v>
      </c>
      <c r="D521" s="1"/>
      <c r="E521" s="1"/>
      <c r="F521" s="62"/>
    </row>
    <row r="522" spans="1:6" x14ac:dyDescent="0.25">
      <c r="A522" s="8" t="s">
        <v>19567</v>
      </c>
      <c r="B522" s="1" t="s">
        <v>198</v>
      </c>
      <c r="C522" s="1" t="s">
        <v>7</v>
      </c>
      <c r="D522" s="1"/>
      <c r="E522" s="1"/>
      <c r="F522" s="62"/>
    </row>
    <row r="523" spans="1:6" x14ac:dyDescent="0.25">
      <c r="A523" s="8" t="s">
        <v>19568</v>
      </c>
      <c r="B523" s="1" t="s">
        <v>19419</v>
      </c>
      <c r="C523" s="1" t="s">
        <v>7</v>
      </c>
      <c r="D523" s="1"/>
      <c r="E523" s="1"/>
      <c r="F523" s="62"/>
    </row>
    <row r="524" spans="1:6" x14ac:dyDescent="0.25">
      <c r="A524" s="8" t="s">
        <v>19569</v>
      </c>
      <c r="B524" s="1" t="s">
        <v>13305</v>
      </c>
      <c r="C524" s="1" t="s">
        <v>7</v>
      </c>
      <c r="D524" s="1"/>
      <c r="E524" s="1"/>
      <c r="F524" s="62"/>
    </row>
    <row r="525" spans="1:6" x14ac:dyDescent="0.25">
      <c r="A525" s="8" t="s">
        <v>19570</v>
      </c>
      <c r="B525" s="1" t="s">
        <v>332</v>
      </c>
      <c r="C525" s="1" t="s">
        <v>7</v>
      </c>
      <c r="D525" s="1"/>
      <c r="E525" s="1"/>
      <c r="F525" s="62"/>
    </row>
    <row r="526" spans="1:6" x14ac:dyDescent="0.25">
      <c r="A526" s="8" t="s">
        <v>19571</v>
      </c>
      <c r="B526" s="1" t="s">
        <v>13121</v>
      </c>
      <c r="C526" s="1" t="s">
        <v>7</v>
      </c>
      <c r="D526" s="1"/>
      <c r="E526" s="1"/>
      <c r="F526" s="62"/>
    </row>
    <row r="527" spans="1:6" x14ac:dyDescent="0.25">
      <c r="A527" s="8" t="s">
        <v>19572</v>
      </c>
      <c r="B527" s="1" t="s">
        <v>737</v>
      </c>
      <c r="C527" s="1" t="s">
        <v>7</v>
      </c>
      <c r="D527" s="1"/>
      <c r="E527" s="1"/>
      <c r="F527" s="62"/>
    </row>
    <row r="528" spans="1:6" x14ac:dyDescent="0.25">
      <c r="A528" s="8" t="s">
        <v>19573</v>
      </c>
      <c r="B528" s="1" t="s">
        <v>326</v>
      </c>
      <c r="C528" s="1" t="s">
        <v>7</v>
      </c>
      <c r="D528" s="1"/>
      <c r="E528" s="1"/>
      <c r="F528" s="62"/>
    </row>
    <row r="529" spans="1:6" x14ac:dyDescent="0.25">
      <c r="A529" s="8" t="s">
        <v>19574</v>
      </c>
      <c r="B529" s="1" t="s">
        <v>586</v>
      </c>
      <c r="C529" s="1" t="s">
        <v>7</v>
      </c>
      <c r="D529" s="1"/>
      <c r="E529" s="1"/>
      <c r="F529" s="62"/>
    </row>
    <row r="530" spans="1:6" x14ac:dyDescent="0.25">
      <c r="A530" s="8" t="s">
        <v>19575</v>
      </c>
      <c r="B530" s="1" t="s">
        <v>622</v>
      </c>
      <c r="C530" s="1" t="s">
        <v>7</v>
      </c>
      <c r="D530" s="1"/>
      <c r="E530" s="1"/>
      <c r="F530" s="62"/>
    </row>
    <row r="531" spans="1:6" x14ac:dyDescent="0.25">
      <c r="A531" s="8" t="s">
        <v>19576</v>
      </c>
      <c r="B531" s="1" t="s">
        <v>829</v>
      </c>
      <c r="C531" s="1" t="s">
        <v>7</v>
      </c>
      <c r="D531" s="1"/>
      <c r="E531" s="1"/>
      <c r="F531" s="62"/>
    </row>
    <row r="532" spans="1:6" x14ac:dyDescent="0.25">
      <c r="A532" s="8" t="s">
        <v>19577</v>
      </c>
      <c r="B532" s="1" t="s">
        <v>835</v>
      </c>
      <c r="C532" s="1" t="s">
        <v>7</v>
      </c>
      <c r="D532" s="1"/>
      <c r="E532" s="1"/>
      <c r="F532" s="62"/>
    </row>
    <row r="533" spans="1:6" x14ac:dyDescent="0.25">
      <c r="A533" s="8" t="s">
        <v>19578</v>
      </c>
      <c r="B533" s="1" t="s">
        <v>887</v>
      </c>
      <c r="C533" s="1" t="s">
        <v>7</v>
      </c>
      <c r="D533" s="1"/>
      <c r="E533" s="1"/>
      <c r="F533" s="62"/>
    </row>
    <row r="534" spans="1:6" x14ac:dyDescent="0.25">
      <c r="A534" s="8" t="s">
        <v>19579</v>
      </c>
      <c r="B534" s="1" t="s">
        <v>14679</v>
      </c>
      <c r="C534" s="1" t="s">
        <v>14</v>
      </c>
      <c r="D534" s="1"/>
      <c r="E534" s="1"/>
      <c r="F534" s="62"/>
    </row>
    <row r="535" spans="1:6" x14ac:dyDescent="0.25">
      <c r="A535" s="8" t="s">
        <v>19580</v>
      </c>
      <c r="B535" s="1" t="s">
        <v>98</v>
      </c>
      <c r="C535" s="1" t="s">
        <v>7</v>
      </c>
      <c r="D535" s="1"/>
      <c r="E535" s="1"/>
      <c r="F535" s="62"/>
    </row>
    <row r="536" spans="1:6" x14ac:dyDescent="0.25">
      <c r="A536" s="8" t="s">
        <v>19581</v>
      </c>
      <c r="B536" s="1" t="s">
        <v>19424</v>
      </c>
      <c r="C536" s="1" t="s">
        <v>7</v>
      </c>
      <c r="D536" s="1"/>
      <c r="E536" s="1"/>
      <c r="F536" s="62"/>
    </row>
    <row r="537" spans="1:6" x14ac:dyDescent="0.25">
      <c r="A537" s="8" t="s">
        <v>19582</v>
      </c>
      <c r="B537" s="1" t="s">
        <v>779</v>
      </c>
      <c r="C537" s="1" t="s">
        <v>7</v>
      </c>
      <c r="D537" s="1"/>
      <c r="E537" s="1"/>
      <c r="F537" s="62"/>
    </row>
    <row r="538" spans="1:6" x14ac:dyDescent="0.25">
      <c r="A538" s="8" t="s">
        <v>19583</v>
      </c>
      <c r="B538" s="1" t="s">
        <v>783</v>
      </c>
      <c r="C538" s="1" t="s">
        <v>7</v>
      </c>
      <c r="D538" s="1"/>
      <c r="E538" s="1"/>
      <c r="F538" s="62"/>
    </row>
    <row r="539" spans="1:6" x14ac:dyDescent="0.25">
      <c r="A539" s="8" t="s">
        <v>19584</v>
      </c>
      <c r="B539" s="1" t="s">
        <v>823</v>
      </c>
      <c r="C539" s="1" t="s">
        <v>7</v>
      </c>
      <c r="D539" s="1"/>
      <c r="E539" s="1"/>
      <c r="F539" s="62"/>
    </row>
    <row r="540" spans="1:6" x14ac:dyDescent="0.25">
      <c r="A540" s="8" t="s">
        <v>19585</v>
      </c>
      <c r="B540" s="1" t="s">
        <v>1065</v>
      </c>
      <c r="C540" s="1" t="s">
        <v>7</v>
      </c>
      <c r="D540" s="1"/>
      <c r="E540" s="1"/>
      <c r="F540" s="62"/>
    </row>
    <row r="541" spans="1:6" x14ac:dyDescent="0.25">
      <c r="A541" s="8" t="s">
        <v>19586</v>
      </c>
      <c r="B541" s="1" t="s">
        <v>1133</v>
      </c>
      <c r="C541" s="1" t="s">
        <v>7</v>
      </c>
      <c r="D541" s="1"/>
      <c r="E541" s="1"/>
      <c r="F541" s="62"/>
    </row>
    <row r="542" spans="1:6" x14ac:dyDescent="0.25">
      <c r="A542" s="8" t="s">
        <v>19587</v>
      </c>
      <c r="B542" s="1" t="s">
        <v>11784</v>
      </c>
      <c r="C542" s="1" t="s">
        <v>7</v>
      </c>
      <c r="D542" s="1"/>
      <c r="E542" s="1"/>
      <c r="F542" s="62"/>
    </row>
    <row r="543" spans="1:6" ht="15.75" thickBot="1" x14ac:dyDescent="0.3">
      <c r="A543" s="10" t="s">
        <v>19588</v>
      </c>
      <c r="B543" s="11" t="s">
        <v>11217</v>
      </c>
      <c r="C543" s="11" t="s">
        <v>7</v>
      </c>
      <c r="D543" s="11"/>
      <c r="E543" s="11"/>
      <c r="F543" s="63"/>
    </row>
    <row r="544" spans="1:6" x14ac:dyDescent="0.25">
      <c r="A544" s="8" t="s">
        <v>19589</v>
      </c>
      <c r="B544" s="1" t="s">
        <v>10</v>
      </c>
      <c r="C544" s="1" t="s">
        <v>14</v>
      </c>
      <c r="D544" s="1"/>
      <c r="E544" s="1"/>
      <c r="F544" s="62"/>
    </row>
    <row r="545" spans="1:6" x14ac:dyDescent="0.25">
      <c r="A545" s="8" t="s">
        <v>19590</v>
      </c>
      <c r="B545" s="1" t="s">
        <v>106</v>
      </c>
      <c r="C545" s="1" t="s">
        <v>7</v>
      </c>
      <c r="D545" s="1"/>
      <c r="E545" s="1"/>
      <c r="F545" s="62"/>
    </row>
    <row r="546" spans="1:6" x14ac:dyDescent="0.25">
      <c r="A546" s="8" t="s">
        <v>19591</v>
      </c>
      <c r="B546" s="1" t="s">
        <v>214</v>
      </c>
      <c r="C546" s="1" t="s">
        <v>7</v>
      </c>
      <c r="D546" s="1"/>
      <c r="E546" s="1"/>
      <c r="F546" s="62"/>
    </row>
    <row r="547" spans="1:6" x14ac:dyDescent="0.25">
      <c r="A547" s="8" t="s">
        <v>19592</v>
      </c>
      <c r="B547" s="1" t="s">
        <v>216</v>
      </c>
      <c r="C547" s="1" t="s">
        <v>7</v>
      </c>
      <c r="D547" s="1"/>
      <c r="E547" s="1"/>
      <c r="F547" s="62"/>
    </row>
    <row r="548" spans="1:6" x14ac:dyDescent="0.25">
      <c r="A548" s="8" t="s">
        <v>19593</v>
      </c>
      <c r="B548" s="1" t="s">
        <v>218</v>
      </c>
      <c r="C548" s="1" t="s">
        <v>7</v>
      </c>
      <c r="D548" s="1"/>
      <c r="E548" s="1"/>
      <c r="F548" s="62"/>
    </row>
    <row r="549" spans="1:6" x14ac:dyDescent="0.25">
      <c r="A549" s="8" t="s">
        <v>19594</v>
      </c>
      <c r="B549" s="1" t="s">
        <v>706</v>
      </c>
      <c r="C549" s="1" t="s">
        <v>7</v>
      </c>
      <c r="D549" s="1"/>
      <c r="E549" s="1"/>
      <c r="F549" s="62"/>
    </row>
    <row r="550" spans="1:6" x14ac:dyDescent="0.25">
      <c r="A550" s="8" t="s">
        <v>19595</v>
      </c>
      <c r="B550" s="1" t="s">
        <v>12</v>
      </c>
      <c r="C550" s="1" t="s">
        <v>7</v>
      </c>
      <c r="D550" s="1"/>
      <c r="E550" s="1"/>
      <c r="F550" s="62"/>
    </row>
    <row r="551" spans="1:6" x14ac:dyDescent="0.25">
      <c r="A551" s="8" t="s">
        <v>19596</v>
      </c>
      <c r="B551" s="1" t="s">
        <v>15</v>
      </c>
      <c r="C551" s="1" t="s">
        <v>7</v>
      </c>
      <c r="D551" s="1"/>
      <c r="E551" s="1"/>
      <c r="F551" s="62"/>
    </row>
    <row r="552" spans="1:6" x14ac:dyDescent="0.25">
      <c r="A552" s="8" t="s">
        <v>19597</v>
      </c>
      <c r="B552" s="1" t="s">
        <v>19320</v>
      </c>
      <c r="C552" s="1" t="s">
        <v>7</v>
      </c>
      <c r="D552" s="1"/>
      <c r="E552" s="1"/>
      <c r="F552" s="62"/>
    </row>
    <row r="553" spans="1:6" x14ac:dyDescent="0.25">
      <c r="A553" s="8" t="s">
        <v>19598</v>
      </c>
      <c r="B553" s="1" t="s">
        <v>114</v>
      </c>
      <c r="C553" s="1" t="s">
        <v>7</v>
      </c>
      <c r="D553" s="1"/>
      <c r="E553" s="1"/>
      <c r="F553" s="62"/>
    </row>
    <row r="554" spans="1:6" x14ac:dyDescent="0.25">
      <c r="A554" s="8" t="s">
        <v>19599</v>
      </c>
      <c r="B554" s="1" t="s">
        <v>19331</v>
      </c>
      <c r="C554" s="1" t="s">
        <v>7</v>
      </c>
      <c r="D554" s="1"/>
      <c r="E554" s="1"/>
      <c r="F554" s="62"/>
    </row>
    <row r="555" spans="1:6" x14ac:dyDescent="0.25">
      <c r="A555" s="8" t="s">
        <v>19600</v>
      </c>
      <c r="B555" s="1" t="s">
        <v>710</v>
      </c>
      <c r="C555" s="1" t="s">
        <v>7</v>
      </c>
      <c r="D555" s="1"/>
      <c r="E555" s="1"/>
      <c r="F555" s="62"/>
    </row>
    <row r="556" spans="1:6" x14ac:dyDescent="0.25">
      <c r="A556" s="8" t="s">
        <v>19601</v>
      </c>
      <c r="B556" s="1" t="s">
        <v>460</v>
      </c>
      <c r="C556" s="1" t="s">
        <v>7</v>
      </c>
      <c r="D556" s="1"/>
      <c r="E556" s="1"/>
      <c r="F556" s="62"/>
    </row>
    <row r="557" spans="1:6" x14ac:dyDescent="0.25">
      <c r="A557" s="8" t="s">
        <v>19602</v>
      </c>
      <c r="B557" s="1" t="s">
        <v>11736</v>
      </c>
      <c r="C557" s="1" t="s">
        <v>7</v>
      </c>
      <c r="D557" s="1"/>
      <c r="E557" s="1"/>
      <c r="F557" s="62"/>
    </row>
    <row r="558" spans="1:6" x14ac:dyDescent="0.25">
      <c r="A558" s="8" t="s">
        <v>19603</v>
      </c>
      <c r="B558" s="1" t="s">
        <v>11240</v>
      </c>
      <c r="C558" s="1" t="s">
        <v>7</v>
      </c>
      <c r="D558" s="1"/>
      <c r="E558" s="1"/>
      <c r="F558" s="62"/>
    </row>
    <row r="559" spans="1:6" x14ac:dyDescent="0.25">
      <c r="A559" s="8" t="s">
        <v>19604</v>
      </c>
      <c r="B559" s="1" t="s">
        <v>13297</v>
      </c>
      <c r="C559" s="1" t="s">
        <v>7</v>
      </c>
      <c r="D559" s="1"/>
      <c r="E559" s="1"/>
      <c r="F559" s="62"/>
    </row>
    <row r="560" spans="1:6" x14ac:dyDescent="0.25">
      <c r="A560" s="8" t="s">
        <v>19605</v>
      </c>
      <c r="B560" s="1" t="s">
        <v>182</v>
      </c>
      <c r="C560" s="1" t="s">
        <v>7</v>
      </c>
      <c r="D560" s="1"/>
      <c r="E560" s="1"/>
      <c r="F560" s="62"/>
    </row>
    <row r="561" spans="1:6" x14ac:dyDescent="0.25">
      <c r="A561" s="8" t="s">
        <v>19606</v>
      </c>
      <c r="B561" s="1" t="s">
        <v>350</v>
      </c>
      <c r="C561" s="1" t="s">
        <v>7</v>
      </c>
      <c r="D561" s="1"/>
      <c r="E561" s="1"/>
      <c r="F561" s="62"/>
    </row>
    <row r="562" spans="1:6" x14ac:dyDescent="0.25">
      <c r="A562" s="8" t="s">
        <v>19607</v>
      </c>
      <c r="B562" s="1" t="s">
        <v>354</v>
      </c>
      <c r="C562" s="1" t="s">
        <v>7</v>
      </c>
      <c r="D562" s="1"/>
      <c r="E562" s="1"/>
      <c r="F562" s="62"/>
    </row>
    <row r="563" spans="1:6" x14ac:dyDescent="0.25">
      <c r="A563" s="8" t="s">
        <v>19608</v>
      </c>
      <c r="B563" s="1" t="s">
        <v>658</v>
      </c>
      <c r="C563" s="1" t="s">
        <v>7</v>
      </c>
      <c r="D563" s="1"/>
      <c r="E563" s="1"/>
      <c r="F563" s="62"/>
    </row>
    <row r="564" spans="1:6" x14ac:dyDescent="0.25">
      <c r="A564" s="8" t="s">
        <v>19609</v>
      </c>
      <c r="B564" s="1" t="s">
        <v>686</v>
      </c>
      <c r="C564" s="1" t="s">
        <v>7</v>
      </c>
      <c r="D564" s="1"/>
      <c r="E564" s="1"/>
      <c r="F564" s="62"/>
    </row>
    <row r="565" spans="1:6" x14ac:dyDescent="0.25">
      <c r="A565" s="8" t="s">
        <v>19610</v>
      </c>
      <c r="B565" s="1" t="s">
        <v>1119</v>
      </c>
      <c r="C565" s="1" t="s">
        <v>7</v>
      </c>
      <c r="D565" s="1"/>
      <c r="E565" s="1"/>
      <c r="F565" s="62"/>
    </row>
    <row r="566" spans="1:6" x14ac:dyDescent="0.25">
      <c r="A566" s="8" t="s">
        <v>19611</v>
      </c>
      <c r="B566" s="1" t="s">
        <v>11371</v>
      </c>
      <c r="C566" s="1" t="s">
        <v>7</v>
      </c>
      <c r="D566" s="1"/>
      <c r="E566" s="1"/>
      <c r="F566" s="62"/>
    </row>
    <row r="567" spans="1:6" x14ac:dyDescent="0.25">
      <c r="A567" s="8" t="s">
        <v>19612</v>
      </c>
      <c r="B567" s="1" t="s">
        <v>14278</v>
      </c>
      <c r="C567" s="1" t="s">
        <v>4</v>
      </c>
      <c r="D567" s="1"/>
      <c r="E567" s="1"/>
      <c r="F567" s="62"/>
    </row>
    <row r="568" spans="1:6" x14ac:dyDescent="0.25">
      <c r="A568" s="8" t="s">
        <v>19613</v>
      </c>
      <c r="B568" s="1" t="s">
        <v>14305</v>
      </c>
      <c r="C568" s="1" t="s">
        <v>14</v>
      </c>
      <c r="D568" s="1"/>
      <c r="E568" s="1"/>
      <c r="F568" s="62"/>
    </row>
    <row r="569" spans="1:6" x14ac:dyDescent="0.25">
      <c r="A569" s="8" t="s">
        <v>19614</v>
      </c>
      <c r="B569" s="1" t="s">
        <v>88</v>
      </c>
      <c r="C569" s="1" t="s">
        <v>7</v>
      </c>
      <c r="D569" s="1"/>
      <c r="E569" s="1"/>
      <c r="F569" s="62"/>
    </row>
    <row r="570" spans="1:6" x14ac:dyDescent="0.25">
      <c r="A570" s="8" t="s">
        <v>19615</v>
      </c>
      <c r="B570" s="1" t="s">
        <v>19337</v>
      </c>
      <c r="C570" s="1" t="s">
        <v>7</v>
      </c>
      <c r="D570" s="1"/>
      <c r="E570" s="1"/>
      <c r="F570" s="62"/>
    </row>
    <row r="571" spans="1:6" x14ac:dyDescent="0.25">
      <c r="A571" s="8" t="s">
        <v>19616</v>
      </c>
      <c r="B571" s="1" t="s">
        <v>96</v>
      </c>
      <c r="C571" s="1" t="s">
        <v>7</v>
      </c>
      <c r="D571" s="1"/>
      <c r="E571" s="1"/>
      <c r="F571" s="62"/>
    </row>
    <row r="572" spans="1:6" x14ac:dyDescent="0.25">
      <c r="A572" s="8" t="s">
        <v>19617</v>
      </c>
      <c r="B572" s="1" t="s">
        <v>198</v>
      </c>
      <c r="C572" s="1" t="s">
        <v>7</v>
      </c>
      <c r="D572" s="1"/>
      <c r="E572" s="1"/>
      <c r="F572" s="62"/>
    </row>
    <row r="573" spans="1:6" x14ac:dyDescent="0.25">
      <c r="A573" s="8" t="s">
        <v>19618</v>
      </c>
      <c r="B573" s="1" t="s">
        <v>332</v>
      </c>
      <c r="C573" s="1" t="s">
        <v>7</v>
      </c>
      <c r="D573" s="1"/>
      <c r="E573" s="1"/>
      <c r="F573" s="62"/>
    </row>
    <row r="574" spans="1:6" x14ac:dyDescent="0.25">
      <c r="A574" s="8" t="s">
        <v>19619</v>
      </c>
      <c r="B574" s="1" t="s">
        <v>19358</v>
      </c>
      <c r="C574" s="1" t="s">
        <v>7</v>
      </c>
      <c r="D574" s="1"/>
      <c r="E574" s="1"/>
      <c r="F574" s="62"/>
    </row>
    <row r="575" spans="1:6" x14ac:dyDescent="0.25">
      <c r="A575" s="8" t="s">
        <v>19620</v>
      </c>
      <c r="B575" s="1" t="s">
        <v>13299</v>
      </c>
      <c r="C575" s="1" t="s">
        <v>7</v>
      </c>
      <c r="D575" s="1"/>
      <c r="E575" s="1"/>
      <c r="F575" s="62"/>
    </row>
    <row r="576" spans="1:6" x14ac:dyDescent="0.25">
      <c r="A576" s="8" t="s">
        <v>19621</v>
      </c>
      <c r="B576" s="1" t="s">
        <v>102</v>
      </c>
      <c r="C576" s="1" t="s">
        <v>7</v>
      </c>
      <c r="D576" s="1"/>
      <c r="E576" s="1"/>
      <c r="F576" s="62"/>
    </row>
    <row r="577" spans="1:6" x14ac:dyDescent="0.25">
      <c r="A577" s="8" t="s">
        <v>19622</v>
      </c>
      <c r="B577" s="1" t="s">
        <v>588</v>
      </c>
      <c r="C577" s="1" t="s">
        <v>7</v>
      </c>
      <c r="D577" s="1"/>
      <c r="E577" s="1"/>
      <c r="F577" s="62"/>
    </row>
    <row r="578" spans="1:6" x14ac:dyDescent="0.25">
      <c r="A578" s="8" t="s">
        <v>19623</v>
      </c>
      <c r="B578" s="1" t="s">
        <v>504</v>
      </c>
      <c r="C578" s="1" t="s">
        <v>7</v>
      </c>
      <c r="D578" s="1"/>
      <c r="E578" s="1"/>
      <c r="F578" s="62"/>
    </row>
    <row r="579" spans="1:6" x14ac:dyDescent="0.25">
      <c r="A579" s="8" t="s">
        <v>19624</v>
      </c>
      <c r="B579" s="1" t="s">
        <v>510</v>
      </c>
      <c r="C579" s="1" t="s">
        <v>7</v>
      </c>
      <c r="D579" s="1"/>
      <c r="E579" s="1"/>
      <c r="F579" s="62"/>
    </row>
    <row r="580" spans="1:6" x14ac:dyDescent="0.25">
      <c r="A580" s="8" t="s">
        <v>19625</v>
      </c>
      <c r="B580" s="1" t="s">
        <v>594</v>
      </c>
      <c r="C580" s="1" t="s">
        <v>7</v>
      </c>
      <c r="D580" s="1"/>
      <c r="E580" s="1"/>
      <c r="F580" s="62"/>
    </row>
    <row r="581" spans="1:6" x14ac:dyDescent="0.25">
      <c r="A581" s="8" t="s">
        <v>19626</v>
      </c>
      <c r="B581" s="1" t="s">
        <v>702</v>
      </c>
      <c r="C581" s="1" t="s">
        <v>7</v>
      </c>
      <c r="D581" s="1"/>
      <c r="E581" s="1"/>
      <c r="F581" s="62"/>
    </row>
    <row r="582" spans="1:6" x14ac:dyDescent="0.25">
      <c r="A582" s="8" t="s">
        <v>19627</v>
      </c>
      <c r="B582" s="1" t="s">
        <v>168</v>
      </c>
      <c r="C582" s="1" t="s">
        <v>7</v>
      </c>
      <c r="D582" s="1"/>
      <c r="E582" s="1"/>
      <c r="F582" s="62"/>
    </row>
    <row r="583" spans="1:6" x14ac:dyDescent="0.25">
      <c r="A583" s="8" t="s">
        <v>19628</v>
      </c>
      <c r="B583" s="1" t="s">
        <v>757</v>
      </c>
      <c r="C583" s="1" t="s">
        <v>7</v>
      </c>
      <c r="D583" s="1"/>
      <c r="E583" s="1"/>
      <c r="F583" s="62"/>
    </row>
    <row r="584" spans="1:6" x14ac:dyDescent="0.25">
      <c r="A584" s="8" t="s">
        <v>19629</v>
      </c>
      <c r="B584" s="1" t="s">
        <v>98</v>
      </c>
      <c r="C584" s="1" t="s">
        <v>7</v>
      </c>
      <c r="D584" s="1"/>
      <c r="E584" s="1"/>
      <c r="F584" s="62"/>
    </row>
    <row r="585" spans="1:6" x14ac:dyDescent="0.25">
      <c r="A585" s="8" t="s">
        <v>19630</v>
      </c>
      <c r="B585" s="1" t="s">
        <v>15089</v>
      </c>
      <c r="C585" s="1" t="s">
        <v>7</v>
      </c>
      <c r="D585" s="1"/>
      <c r="E585" s="1"/>
      <c r="F585" s="62"/>
    </row>
    <row r="586" spans="1:6" x14ac:dyDescent="0.25">
      <c r="A586" s="8" t="s">
        <v>19631</v>
      </c>
      <c r="B586" s="1" t="s">
        <v>468</v>
      </c>
      <c r="C586" s="1" t="s">
        <v>7</v>
      </c>
      <c r="D586" s="1"/>
      <c r="E586" s="1"/>
      <c r="F586" s="62"/>
    </row>
    <row r="587" spans="1:6" x14ac:dyDescent="0.25">
      <c r="A587" s="8" t="s">
        <v>19632</v>
      </c>
      <c r="B587" s="1" t="s">
        <v>470</v>
      </c>
      <c r="C587" s="1" t="s">
        <v>7</v>
      </c>
      <c r="D587" s="1"/>
      <c r="E587" s="1"/>
      <c r="F587" s="62"/>
    </row>
    <row r="588" spans="1:6" x14ac:dyDescent="0.25">
      <c r="A588" s="8" t="s">
        <v>19633</v>
      </c>
      <c r="B588" s="1" t="s">
        <v>512</v>
      </c>
      <c r="C588" s="1" t="s">
        <v>7</v>
      </c>
      <c r="D588" s="1"/>
      <c r="E588" s="1"/>
      <c r="F588" s="62"/>
    </row>
    <row r="589" spans="1:6" x14ac:dyDescent="0.25">
      <c r="A589" s="8" t="s">
        <v>19634</v>
      </c>
      <c r="B589" s="1" t="s">
        <v>781</v>
      </c>
      <c r="C589" s="1" t="s">
        <v>7</v>
      </c>
      <c r="D589" s="1"/>
      <c r="E589" s="1"/>
      <c r="F589" s="62"/>
    </row>
    <row r="590" spans="1:6" x14ac:dyDescent="0.25">
      <c r="A590" s="8" t="s">
        <v>19635</v>
      </c>
      <c r="B590" s="1" t="s">
        <v>817</v>
      </c>
      <c r="C590" s="1" t="s">
        <v>7</v>
      </c>
      <c r="D590" s="1"/>
      <c r="E590" s="1"/>
      <c r="F590" s="62"/>
    </row>
    <row r="591" spans="1:6" x14ac:dyDescent="0.25">
      <c r="A591" s="8" t="s">
        <v>19636</v>
      </c>
      <c r="B591" s="1" t="s">
        <v>895</v>
      </c>
      <c r="C591" s="1" t="s">
        <v>7</v>
      </c>
      <c r="D591" s="1"/>
      <c r="E591" s="1"/>
      <c r="F591" s="62"/>
    </row>
    <row r="592" spans="1:6" x14ac:dyDescent="0.25">
      <c r="A592" s="8" t="s">
        <v>19637</v>
      </c>
      <c r="B592" s="1" t="s">
        <v>11848</v>
      </c>
      <c r="C592" s="1" t="s">
        <v>7</v>
      </c>
      <c r="D592" s="1"/>
      <c r="E592" s="1"/>
      <c r="F592" s="62"/>
    </row>
    <row r="593" spans="1:6" ht="15.75" thickBot="1" x14ac:dyDescent="0.3">
      <c r="A593" s="10" t="s">
        <v>19638</v>
      </c>
      <c r="B593" s="11" t="s">
        <v>11205</v>
      </c>
      <c r="C593" s="11" t="s">
        <v>7</v>
      </c>
      <c r="D593" s="11"/>
      <c r="E593" s="11"/>
      <c r="F593" s="63"/>
    </row>
    <row r="594" spans="1:6" x14ac:dyDescent="0.25">
      <c r="A594" s="8" t="s">
        <v>19639</v>
      </c>
      <c r="B594" s="1" t="s">
        <v>19640</v>
      </c>
      <c r="C594" s="1" t="s">
        <v>4</v>
      </c>
      <c r="D594" s="1" t="s">
        <v>10649</v>
      </c>
      <c r="E594" s="1"/>
      <c r="F594" s="62"/>
    </row>
    <row r="595" spans="1:6" x14ac:dyDescent="0.25">
      <c r="A595" s="8" t="s">
        <v>19641</v>
      </c>
      <c r="B595" s="1" t="s">
        <v>460</v>
      </c>
      <c r="C595" s="1" t="s">
        <v>7</v>
      </c>
      <c r="D595" s="1"/>
      <c r="E595" s="1"/>
      <c r="F595" s="62"/>
    </row>
    <row r="596" spans="1:6" x14ac:dyDescent="0.25">
      <c r="A596" s="8" t="s">
        <v>19642</v>
      </c>
      <c r="B596" s="1" t="s">
        <v>11736</v>
      </c>
      <c r="C596" s="1" t="s">
        <v>7</v>
      </c>
      <c r="D596" s="1"/>
      <c r="E596" s="1"/>
      <c r="F596" s="62"/>
    </row>
    <row r="597" spans="1:6" x14ac:dyDescent="0.25">
      <c r="A597" s="8" t="s">
        <v>19643</v>
      </c>
      <c r="B597" s="1" t="s">
        <v>11786</v>
      </c>
      <c r="C597" s="1" t="s">
        <v>7</v>
      </c>
      <c r="D597" s="1"/>
      <c r="E597" s="1"/>
      <c r="F597" s="62"/>
    </row>
    <row r="598" spans="1:6" x14ac:dyDescent="0.25">
      <c r="A598" s="8" t="s">
        <v>19644</v>
      </c>
      <c r="B598" s="1" t="s">
        <v>11240</v>
      </c>
      <c r="C598" s="1" t="s">
        <v>7</v>
      </c>
      <c r="D598" s="1"/>
      <c r="E598" s="1"/>
      <c r="F598" s="62"/>
    </row>
    <row r="599" spans="1:6" x14ac:dyDescent="0.25">
      <c r="A599" s="8" t="s">
        <v>19645</v>
      </c>
      <c r="B599" s="1" t="s">
        <v>11339</v>
      </c>
      <c r="C599" s="1" t="s">
        <v>7</v>
      </c>
      <c r="D599" s="1"/>
      <c r="E599" s="1"/>
      <c r="F599" s="62"/>
    </row>
    <row r="600" spans="1:6" x14ac:dyDescent="0.25">
      <c r="A600" s="8" t="s">
        <v>19646</v>
      </c>
      <c r="B600" s="1" t="s">
        <v>2398</v>
      </c>
      <c r="C600" s="1" t="s">
        <v>7</v>
      </c>
      <c r="D600" s="1"/>
      <c r="E600" s="1"/>
      <c r="F600" s="62"/>
    </row>
    <row r="601" spans="1:6" x14ac:dyDescent="0.25">
      <c r="A601" s="8" t="s">
        <v>19647</v>
      </c>
      <c r="B601" s="1" t="s">
        <v>2984</v>
      </c>
      <c r="C601" s="1" t="s">
        <v>7</v>
      </c>
      <c r="D601" s="1"/>
      <c r="E601" s="1"/>
      <c r="F601" s="62"/>
    </row>
    <row r="602" spans="1:6" x14ac:dyDescent="0.25">
      <c r="A602" s="8" t="s">
        <v>19648</v>
      </c>
      <c r="B602" s="1" t="s">
        <v>2986</v>
      </c>
      <c r="C602" s="1" t="s">
        <v>7</v>
      </c>
      <c r="D602" s="1"/>
      <c r="E602" s="1"/>
      <c r="F602" s="62"/>
    </row>
    <row r="603" spans="1:6" x14ac:dyDescent="0.25">
      <c r="A603" s="8" t="s">
        <v>19649</v>
      </c>
      <c r="B603" s="1" t="s">
        <v>2988</v>
      </c>
      <c r="C603" s="1" t="s">
        <v>7</v>
      </c>
      <c r="D603" s="1"/>
      <c r="E603" s="1"/>
      <c r="F603" s="62"/>
    </row>
    <row r="604" spans="1:6" x14ac:dyDescent="0.25">
      <c r="A604" s="8" t="s">
        <v>19650</v>
      </c>
      <c r="B604" s="1" t="s">
        <v>2990</v>
      </c>
      <c r="C604" s="1" t="s">
        <v>7</v>
      </c>
      <c r="D604" s="1"/>
      <c r="E604" s="1"/>
      <c r="F604" s="62"/>
    </row>
    <row r="605" spans="1:6" x14ac:dyDescent="0.25">
      <c r="A605" s="8" t="s">
        <v>19651</v>
      </c>
      <c r="B605" s="1" t="s">
        <v>19652</v>
      </c>
      <c r="C605" s="1" t="s">
        <v>7</v>
      </c>
      <c r="D605" s="1"/>
      <c r="E605" s="1"/>
      <c r="F605" s="62"/>
    </row>
    <row r="606" spans="1:6" x14ac:dyDescent="0.25">
      <c r="A606" s="8" t="s">
        <v>19653</v>
      </c>
      <c r="B606" s="1" t="s">
        <v>284</v>
      </c>
      <c r="C606" s="1" t="s">
        <v>7</v>
      </c>
      <c r="D606" s="1"/>
      <c r="E606" s="1"/>
      <c r="F606" s="62"/>
    </row>
    <row r="607" spans="1:6" x14ac:dyDescent="0.25">
      <c r="A607" s="8" t="s">
        <v>19654</v>
      </c>
      <c r="B607" s="1" t="s">
        <v>354</v>
      </c>
      <c r="C607" s="1" t="s">
        <v>7</v>
      </c>
      <c r="D607" s="1"/>
      <c r="E607" s="1"/>
      <c r="F607" s="62"/>
    </row>
    <row r="608" spans="1:6" x14ac:dyDescent="0.25">
      <c r="A608" s="8" t="s">
        <v>19655</v>
      </c>
      <c r="B608" s="1" t="s">
        <v>384</v>
      </c>
      <c r="C608" s="1" t="s">
        <v>7</v>
      </c>
      <c r="D608" s="1"/>
      <c r="E608" s="1"/>
      <c r="F608" s="62"/>
    </row>
    <row r="609" spans="1:6" x14ac:dyDescent="0.25">
      <c r="A609" s="8" t="s">
        <v>19656</v>
      </c>
      <c r="B609" s="1" t="s">
        <v>11760</v>
      </c>
      <c r="C609" s="1" t="s">
        <v>7</v>
      </c>
      <c r="D609" s="1"/>
      <c r="E609" s="1"/>
      <c r="F609" s="62"/>
    </row>
    <row r="610" spans="1:6" x14ac:dyDescent="0.25">
      <c r="A610" s="8" t="s">
        <v>19657</v>
      </c>
      <c r="B610" s="1" t="s">
        <v>2544</v>
      </c>
      <c r="C610" s="1" t="s">
        <v>7</v>
      </c>
      <c r="D610" s="1"/>
      <c r="E610" s="1"/>
      <c r="F610" s="62"/>
    </row>
    <row r="611" spans="1:6" x14ac:dyDescent="0.25">
      <c r="A611" s="8" t="s">
        <v>19658</v>
      </c>
      <c r="B611" s="1" t="s">
        <v>2674</v>
      </c>
      <c r="C611" s="1" t="s">
        <v>7</v>
      </c>
      <c r="D611" s="1"/>
      <c r="E611" s="1"/>
      <c r="F611" s="62"/>
    </row>
    <row r="612" spans="1:6" x14ac:dyDescent="0.25">
      <c r="A612" s="8" t="s">
        <v>19659</v>
      </c>
      <c r="B612" s="1" t="s">
        <v>2790</v>
      </c>
      <c r="C612" s="1" t="s">
        <v>7</v>
      </c>
      <c r="D612" s="1"/>
      <c r="E612" s="1"/>
      <c r="F612" s="62"/>
    </row>
    <row r="613" spans="1:6" x14ac:dyDescent="0.25">
      <c r="A613" s="8" t="s">
        <v>19660</v>
      </c>
      <c r="B613" s="1" t="s">
        <v>3240</v>
      </c>
      <c r="C613" s="1" t="s">
        <v>4</v>
      </c>
      <c r="D613" s="1"/>
      <c r="E613" s="1"/>
      <c r="F613" s="62"/>
    </row>
    <row r="614" spans="1:6" x14ac:dyDescent="0.25">
      <c r="A614" s="8" t="s">
        <v>19661</v>
      </c>
      <c r="B614" s="1" t="s">
        <v>716</v>
      </c>
      <c r="C614" s="1" t="s">
        <v>7</v>
      </c>
      <c r="D614" s="1"/>
      <c r="E614" s="1"/>
      <c r="F614" s="62"/>
    </row>
    <row r="615" spans="1:6" x14ac:dyDescent="0.25">
      <c r="A615" s="8" t="s">
        <v>19662</v>
      </c>
      <c r="B615" s="1" t="s">
        <v>506</v>
      </c>
      <c r="C615" s="1" t="s">
        <v>7</v>
      </c>
      <c r="D615" s="1"/>
      <c r="E615" s="1"/>
      <c r="F615" s="62"/>
    </row>
    <row r="616" spans="1:6" x14ac:dyDescent="0.25">
      <c r="A616" s="8" t="s">
        <v>19663</v>
      </c>
      <c r="B616" s="1" t="s">
        <v>692</v>
      </c>
      <c r="C616" s="1" t="s">
        <v>7</v>
      </c>
      <c r="D616" s="1"/>
      <c r="E616" s="1"/>
      <c r="F616" s="62"/>
    </row>
    <row r="617" spans="1:6" x14ac:dyDescent="0.25">
      <c r="A617" s="8" t="s">
        <v>19664</v>
      </c>
      <c r="B617" s="1" t="s">
        <v>835</v>
      </c>
      <c r="C617" s="1" t="s">
        <v>7</v>
      </c>
      <c r="D617" s="1"/>
      <c r="E617" s="1"/>
      <c r="F617" s="62"/>
    </row>
    <row r="618" spans="1:6" x14ac:dyDescent="0.25">
      <c r="A618" s="8" t="s">
        <v>19665</v>
      </c>
      <c r="B618" s="1" t="s">
        <v>92</v>
      </c>
      <c r="C618" s="1" t="s">
        <v>7</v>
      </c>
      <c r="D618" s="1"/>
      <c r="E618" s="1"/>
      <c r="F618" s="62"/>
    </row>
    <row r="619" spans="1:6" x14ac:dyDescent="0.25">
      <c r="A619" s="8" t="s">
        <v>19666</v>
      </c>
      <c r="B619" s="1" t="s">
        <v>96</v>
      </c>
      <c r="C619" s="1" t="s">
        <v>7</v>
      </c>
      <c r="D619" s="1"/>
      <c r="E619" s="1"/>
      <c r="F619" s="62"/>
    </row>
    <row r="620" spans="1:6" x14ac:dyDescent="0.25">
      <c r="A620" s="8" t="s">
        <v>19667</v>
      </c>
      <c r="B620" s="1" t="s">
        <v>326</v>
      </c>
      <c r="C620" s="1" t="s">
        <v>7</v>
      </c>
      <c r="D620" s="1"/>
      <c r="E620" s="1"/>
      <c r="F620" s="62"/>
    </row>
    <row r="621" spans="1:6" x14ac:dyDescent="0.25">
      <c r="A621" s="8" t="s">
        <v>19668</v>
      </c>
      <c r="B621" s="1" t="s">
        <v>496</v>
      </c>
      <c r="C621" s="1" t="s">
        <v>7</v>
      </c>
      <c r="D621" s="1"/>
      <c r="E621" s="1"/>
      <c r="F621" s="62"/>
    </row>
    <row r="622" spans="1:6" x14ac:dyDescent="0.25">
      <c r="A622" s="8" t="s">
        <v>19669</v>
      </c>
      <c r="B622" s="1" t="s">
        <v>11754</v>
      </c>
      <c r="C622" s="1" t="s">
        <v>7</v>
      </c>
      <c r="D622" s="1"/>
      <c r="E622" s="1"/>
      <c r="F622" s="62"/>
    </row>
    <row r="623" spans="1:6" x14ac:dyDescent="0.25">
      <c r="A623" s="8" t="s">
        <v>19670</v>
      </c>
      <c r="B623" s="1" t="s">
        <v>2690</v>
      </c>
      <c r="C623" s="1" t="s">
        <v>7</v>
      </c>
      <c r="D623" s="1"/>
      <c r="E623" s="1"/>
      <c r="F623" s="62"/>
    </row>
    <row r="624" spans="1:6" x14ac:dyDescent="0.25">
      <c r="A624" s="8" t="s">
        <v>19671</v>
      </c>
      <c r="B624" s="1" t="s">
        <v>2826</v>
      </c>
      <c r="C624" s="1" t="s">
        <v>7</v>
      </c>
      <c r="D624" s="1"/>
      <c r="E624" s="1"/>
      <c r="F624" s="62"/>
    </row>
    <row r="625" spans="1:6" x14ac:dyDescent="0.25">
      <c r="A625" s="8" t="s">
        <v>19672</v>
      </c>
      <c r="B625" s="1" t="s">
        <v>3058</v>
      </c>
      <c r="C625" s="1" t="s">
        <v>7</v>
      </c>
      <c r="D625" s="1"/>
      <c r="E625" s="1"/>
      <c r="F625" s="62"/>
    </row>
    <row r="626" spans="1:6" x14ac:dyDescent="0.25">
      <c r="A626" s="8" t="s">
        <v>19673</v>
      </c>
      <c r="B626" s="1" t="s">
        <v>19348</v>
      </c>
      <c r="C626" s="1" t="s">
        <v>7</v>
      </c>
      <c r="D626" s="1"/>
      <c r="E626" s="1"/>
      <c r="F626" s="62"/>
    </row>
    <row r="627" spans="1:6" x14ac:dyDescent="0.25">
      <c r="A627" s="8" t="s">
        <v>19674</v>
      </c>
      <c r="B627" s="1" t="s">
        <v>19370</v>
      </c>
      <c r="C627" s="1" t="s">
        <v>7</v>
      </c>
      <c r="D627" s="1"/>
      <c r="E627" s="1"/>
      <c r="F627" s="62"/>
    </row>
    <row r="628" spans="1:6" x14ac:dyDescent="0.25">
      <c r="A628" s="8" t="s">
        <v>19675</v>
      </c>
      <c r="B628" s="1" t="s">
        <v>16676</v>
      </c>
      <c r="C628" s="1" t="s">
        <v>7</v>
      </c>
      <c r="D628" s="1"/>
      <c r="E628" s="1"/>
      <c r="F628" s="62"/>
    </row>
    <row r="629" spans="1:6" x14ac:dyDescent="0.25">
      <c r="A629" s="8" t="s">
        <v>19676</v>
      </c>
      <c r="B629" s="1" t="s">
        <v>783</v>
      </c>
      <c r="C629" s="1" t="s">
        <v>7</v>
      </c>
      <c r="D629" s="1"/>
      <c r="E629" s="1"/>
      <c r="F629" s="62"/>
    </row>
    <row r="630" spans="1:6" x14ac:dyDescent="0.25">
      <c r="A630" s="8" t="s">
        <v>19677</v>
      </c>
      <c r="B630" s="1" t="s">
        <v>1065</v>
      </c>
      <c r="C630" s="1" t="s">
        <v>7</v>
      </c>
      <c r="D630" s="1"/>
      <c r="E630" s="1"/>
      <c r="F630" s="62"/>
    </row>
    <row r="631" spans="1:6" x14ac:dyDescent="0.25">
      <c r="A631" s="8" t="s">
        <v>19678</v>
      </c>
      <c r="B631" s="1" t="s">
        <v>2157</v>
      </c>
      <c r="C631" s="1" t="s">
        <v>7</v>
      </c>
      <c r="D631" s="1"/>
      <c r="E631" s="1"/>
      <c r="F631" s="62"/>
    </row>
    <row r="632" spans="1:6" x14ac:dyDescent="0.25">
      <c r="A632" s="8" t="s">
        <v>19679</v>
      </c>
      <c r="B632" s="1" t="s">
        <v>2371</v>
      </c>
      <c r="C632" s="1" t="s">
        <v>7</v>
      </c>
      <c r="D632" s="1"/>
      <c r="E632" s="1"/>
      <c r="F632" s="62"/>
    </row>
    <row r="633" spans="1:6" x14ac:dyDescent="0.25">
      <c r="A633" s="8" t="s">
        <v>19680</v>
      </c>
      <c r="B633" s="1" t="s">
        <v>2734</v>
      </c>
      <c r="C633" s="1" t="s">
        <v>7</v>
      </c>
      <c r="D633" s="1"/>
      <c r="E633" s="1"/>
      <c r="F633" s="62"/>
    </row>
    <row r="634" spans="1:6" ht="15.75" thickBot="1" x14ac:dyDescent="0.3">
      <c r="A634" s="10" t="s">
        <v>19681</v>
      </c>
      <c r="B634" s="11" t="s">
        <v>1179</v>
      </c>
      <c r="C634" s="11" t="s">
        <v>7</v>
      </c>
      <c r="D634" s="11"/>
      <c r="E634" s="11"/>
      <c r="F634" s="63"/>
    </row>
    <row r="635" spans="1:6" x14ac:dyDescent="0.25">
      <c r="A635" s="8" t="s">
        <v>19682</v>
      </c>
      <c r="B635" s="1" t="s">
        <v>14094</v>
      </c>
      <c r="C635" s="1" t="s">
        <v>4</v>
      </c>
      <c r="D635" s="1"/>
      <c r="E635" s="1"/>
      <c r="F635" s="62"/>
    </row>
    <row r="636" spans="1:6" x14ac:dyDescent="0.25">
      <c r="A636" s="8" t="s">
        <v>19683</v>
      </c>
      <c r="B636" s="1" t="s">
        <v>15331</v>
      </c>
      <c r="C636" s="1" t="s">
        <v>7</v>
      </c>
      <c r="D636" s="1"/>
      <c r="E636" s="1"/>
      <c r="F636" s="62"/>
    </row>
    <row r="637" spans="1:6" x14ac:dyDescent="0.25">
      <c r="A637" s="8" t="s">
        <v>19684</v>
      </c>
      <c r="B637" s="1" t="s">
        <v>971</v>
      </c>
      <c r="C637" s="1" t="s">
        <v>7</v>
      </c>
      <c r="D637" s="1"/>
      <c r="E637" s="1"/>
      <c r="F637" s="62"/>
    </row>
    <row r="638" spans="1:6" x14ac:dyDescent="0.25">
      <c r="A638" s="8" t="s">
        <v>19685</v>
      </c>
      <c r="B638" s="1" t="s">
        <v>11240</v>
      </c>
      <c r="C638" s="1" t="s">
        <v>7</v>
      </c>
      <c r="D638" s="1"/>
      <c r="E638" s="1"/>
      <c r="F638" s="62"/>
    </row>
    <row r="639" spans="1:6" x14ac:dyDescent="0.25">
      <c r="A639" s="8" t="s">
        <v>19686</v>
      </c>
      <c r="B639" s="1" t="s">
        <v>11337</v>
      </c>
      <c r="C639" s="1" t="s">
        <v>7</v>
      </c>
      <c r="D639" s="1"/>
      <c r="E639" s="1"/>
      <c r="F639" s="62"/>
    </row>
    <row r="640" spans="1:6" x14ac:dyDescent="0.25">
      <c r="A640" s="8" t="s">
        <v>19687</v>
      </c>
      <c r="B640" s="1" t="s">
        <v>2984</v>
      </c>
      <c r="C640" s="1" t="s">
        <v>7</v>
      </c>
      <c r="D640" s="1"/>
      <c r="E640" s="1"/>
      <c r="F640" s="62"/>
    </row>
    <row r="641" spans="1:6" x14ac:dyDescent="0.25">
      <c r="A641" s="8" t="s">
        <v>19688</v>
      </c>
      <c r="B641" s="1" t="s">
        <v>2986</v>
      </c>
      <c r="C641" s="1" t="s">
        <v>7</v>
      </c>
      <c r="D641" s="1"/>
      <c r="E641" s="1"/>
      <c r="F641" s="62"/>
    </row>
    <row r="642" spans="1:6" x14ac:dyDescent="0.25">
      <c r="A642" s="8" t="s">
        <v>19689</v>
      </c>
      <c r="B642" s="1" t="s">
        <v>2988</v>
      </c>
      <c r="C642" s="1" t="s">
        <v>7</v>
      </c>
      <c r="D642" s="1"/>
      <c r="E642" s="1"/>
      <c r="F642" s="62"/>
    </row>
    <row r="643" spans="1:6" x14ac:dyDescent="0.25">
      <c r="A643" s="8" t="s">
        <v>19690</v>
      </c>
      <c r="B643" s="1" t="s">
        <v>2990</v>
      </c>
      <c r="C643" s="1" t="s">
        <v>7</v>
      </c>
      <c r="D643" s="1"/>
      <c r="E643" s="1"/>
      <c r="F643" s="62"/>
    </row>
    <row r="644" spans="1:6" x14ac:dyDescent="0.25">
      <c r="A644" s="8" t="s">
        <v>19691</v>
      </c>
      <c r="B644" s="1" t="s">
        <v>19692</v>
      </c>
      <c r="C644" s="1" t="s">
        <v>7</v>
      </c>
      <c r="D644" s="1"/>
      <c r="E644" s="1"/>
      <c r="F644" s="62"/>
    </row>
    <row r="645" spans="1:6" x14ac:dyDescent="0.25">
      <c r="A645" s="8" t="s">
        <v>19693</v>
      </c>
      <c r="B645" s="1" t="s">
        <v>240</v>
      </c>
      <c r="C645" s="1" t="s">
        <v>7</v>
      </c>
      <c r="D645" s="1"/>
      <c r="E645" s="1"/>
      <c r="F645" s="62"/>
    </row>
    <row r="646" spans="1:6" x14ac:dyDescent="0.25">
      <c r="A646" s="8" t="s">
        <v>19694</v>
      </c>
      <c r="B646" s="1" t="s">
        <v>11742</v>
      </c>
      <c r="C646" s="1" t="s">
        <v>7</v>
      </c>
      <c r="D646" s="1"/>
      <c r="E646" s="1"/>
      <c r="F646" s="62"/>
    </row>
    <row r="647" spans="1:6" x14ac:dyDescent="0.25">
      <c r="A647" s="8" t="s">
        <v>19695</v>
      </c>
      <c r="B647" s="1" t="s">
        <v>1979</v>
      </c>
      <c r="C647" s="1" t="s">
        <v>7</v>
      </c>
      <c r="D647" s="1"/>
      <c r="E647" s="1"/>
      <c r="F647" s="62"/>
    </row>
    <row r="648" spans="1:6" x14ac:dyDescent="0.25">
      <c r="A648" s="8" t="s">
        <v>19696</v>
      </c>
      <c r="B648" s="1" t="s">
        <v>2337</v>
      </c>
      <c r="C648" s="1" t="s">
        <v>7</v>
      </c>
      <c r="D648" s="1"/>
      <c r="E648" s="1"/>
      <c r="F648" s="62"/>
    </row>
    <row r="649" spans="1:6" x14ac:dyDescent="0.25">
      <c r="A649" s="8" t="s">
        <v>19697</v>
      </c>
      <c r="B649" s="1" t="s">
        <v>2654</v>
      </c>
      <c r="C649" s="1" t="s">
        <v>7</v>
      </c>
      <c r="D649" s="1"/>
      <c r="E649" s="1"/>
      <c r="F649" s="62"/>
    </row>
    <row r="650" spans="1:6" x14ac:dyDescent="0.25">
      <c r="A650" s="8" t="s">
        <v>19698</v>
      </c>
      <c r="B650" s="1" t="s">
        <v>2904</v>
      </c>
      <c r="C650" s="1" t="s">
        <v>7</v>
      </c>
      <c r="D650" s="1"/>
      <c r="E650" s="1"/>
      <c r="F650" s="62"/>
    </row>
    <row r="651" spans="1:6" x14ac:dyDescent="0.25">
      <c r="A651" s="8" t="s">
        <v>19699</v>
      </c>
      <c r="B651" s="1" t="s">
        <v>2910</v>
      </c>
      <c r="C651" s="1" t="s">
        <v>7</v>
      </c>
      <c r="D651" s="1"/>
      <c r="E651" s="1"/>
      <c r="F651" s="62"/>
    </row>
    <row r="652" spans="1:6" x14ac:dyDescent="0.25">
      <c r="A652" s="8" t="s">
        <v>19700</v>
      </c>
      <c r="B652" s="1" t="s">
        <v>3134</v>
      </c>
      <c r="C652" s="1" t="s">
        <v>14</v>
      </c>
      <c r="D652" s="1"/>
      <c r="E652" s="1"/>
      <c r="F652" s="62"/>
    </row>
    <row r="653" spans="1:6" x14ac:dyDescent="0.25">
      <c r="A653" s="8" t="s">
        <v>19701</v>
      </c>
      <c r="B653" s="1" t="s">
        <v>3240</v>
      </c>
      <c r="C653" s="1" t="s">
        <v>7</v>
      </c>
      <c r="D653" s="1"/>
      <c r="E653" s="1"/>
      <c r="F653" s="62"/>
    </row>
    <row r="654" spans="1:6" x14ac:dyDescent="0.25">
      <c r="A654" s="8" t="s">
        <v>19702</v>
      </c>
      <c r="B654" s="1" t="s">
        <v>3242</v>
      </c>
      <c r="C654" s="1" t="s">
        <v>7</v>
      </c>
      <c r="D654" s="1"/>
      <c r="E654" s="1"/>
      <c r="F654" s="62"/>
    </row>
    <row r="655" spans="1:6" x14ac:dyDescent="0.25">
      <c r="A655" s="8" t="s">
        <v>19703</v>
      </c>
      <c r="B655" s="1" t="s">
        <v>19704</v>
      </c>
      <c r="C655" s="1" t="s">
        <v>7</v>
      </c>
      <c r="D655" s="1"/>
      <c r="E655" s="1"/>
      <c r="F655" s="62"/>
    </row>
    <row r="656" spans="1:6" x14ac:dyDescent="0.25">
      <c r="A656" s="8" t="s">
        <v>19705</v>
      </c>
      <c r="B656" s="1" t="s">
        <v>586</v>
      </c>
      <c r="C656" s="1" t="s">
        <v>7</v>
      </c>
      <c r="D656" s="1"/>
      <c r="E656" s="1"/>
      <c r="F656" s="62"/>
    </row>
    <row r="657" spans="1:6" x14ac:dyDescent="0.25">
      <c r="A657" s="8" t="s">
        <v>19706</v>
      </c>
      <c r="B657" s="1" t="s">
        <v>596</v>
      </c>
      <c r="C657" s="1" t="s">
        <v>7</v>
      </c>
      <c r="D657" s="1"/>
      <c r="E657" s="1"/>
      <c r="F657" s="62"/>
    </row>
    <row r="658" spans="1:6" x14ac:dyDescent="0.25">
      <c r="A658" s="8" t="s">
        <v>19707</v>
      </c>
      <c r="B658" s="1" t="s">
        <v>1015</v>
      </c>
      <c r="C658" s="1" t="s">
        <v>7</v>
      </c>
      <c r="D658" s="1"/>
      <c r="E658" s="1"/>
      <c r="F658" s="62"/>
    </row>
    <row r="659" spans="1:6" x14ac:dyDescent="0.25">
      <c r="A659" s="8" t="s">
        <v>19708</v>
      </c>
      <c r="B659" s="1" t="s">
        <v>496</v>
      </c>
      <c r="C659" s="1" t="s">
        <v>7</v>
      </c>
      <c r="D659" s="1"/>
      <c r="E659" s="1"/>
      <c r="F659" s="62"/>
    </row>
    <row r="660" spans="1:6" x14ac:dyDescent="0.25">
      <c r="A660" s="8" t="s">
        <v>19709</v>
      </c>
      <c r="B660" s="1" t="s">
        <v>11191</v>
      </c>
      <c r="C660" s="1" t="s">
        <v>7</v>
      </c>
      <c r="D660" s="1"/>
      <c r="E660" s="1"/>
      <c r="F660" s="62"/>
    </row>
    <row r="661" spans="1:6" x14ac:dyDescent="0.25">
      <c r="A661" s="8" t="s">
        <v>19710</v>
      </c>
      <c r="B661" s="1" t="s">
        <v>2351</v>
      </c>
      <c r="C661" s="1" t="s">
        <v>7</v>
      </c>
      <c r="D661" s="1"/>
      <c r="E661" s="1"/>
      <c r="F661" s="62"/>
    </row>
    <row r="662" spans="1:6" x14ac:dyDescent="0.25">
      <c r="A662" s="8" t="s">
        <v>19711</v>
      </c>
      <c r="B662" s="1" t="s">
        <v>2816</v>
      </c>
      <c r="C662" s="1" t="s">
        <v>7</v>
      </c>
      <c r="D662" s="1"/>
      <c r="E662" s="1"/>
      <c r="F662" s="62"/>
    </row>
    <row r="663" spans="1:6" x14ac:dyDescent="0.25">
      <c r="A663" s="8" t="s">
        <v>19712</v>
      </c>
      <c r="B663" s="1" t="s">
        <v>2826</v>
      </c>
      <c r="C663" s="1" t="s">
        <v>7</v>
      </c>
      <c r="D663" s="1"/>
      <c r="E663" s="1"/>
      <c r="F663" s="62"/>
    </row>
    <row r="664" spans="1:6" x14ac:dyDescent="0.25">
      <c r="A664" s="8" t="s">
        <v>19713</v>
      </c>
      <c r="B664" s="1" t="s">
        <v>2942</v>
      </c>
      <c r="C664" s="1" t="s">
        <v>7</v>
      </c>
      <c r="D664" s="1"/>
      <c r="E664" s="1"/>
      <c r="F664" s="62"/>
    </row>
    <row r="665" spans="1:6" x14ac:dyDescent="0.25">
      <c r="A665" s="8" t="s">
        <v>19714</v>
      </c>
      <c r="B665" s="1" t="s">
        <v>3058</v>
      </c>
      <c r="C665" s="1" t="s">
        <v>7</v>
      </c>
      <c r="D665" s="1"/>
      <c r="E665" s="1"/>
      <c r="F665" s="62"/>
    </row>
    <row r="666" spans="1:6" x14ac:dyDescent="0.25">
      <c r="A666" s="8" t="s">
        <v>19715</v>
      </c>
      <c r="B666" s="1" t="s">
        <v>3558</v>
      </c>
      <c r="C666" s="1" t="s">
        <v>7</v>
      </c>
      <c r="D666" s="1"/>
      <c r="E666" s="1"/>
      <c r="F666" s="62"/>
    </row>
    <row r="667" spans="1:6" x14ac:dyDescent="0.25">
      <c r="A667" s="8" t="s">
        <v>19716</v>
      </c>
      <c r="B667" s="1" t="s">
        <v>4057</v>
      </c>
      <c r="C667" s="1" t="s">
        <v>7</v>
      </c>
      <c r="D667" s="1"/>
      <c r="E667" s="1"/>
      <c r="F667" s="62"/>
    </row>
    <row r="668" spans="1:6" x14ac:dyDescent="0.25">
      <c r="A668" s="8" t="s">
        <v>19717</v>
      </c>
      <c r="B668" s="1" t="s">
        <v>783</v>
      </c>
      <c r="C668" s="1" t="s">
        <v>7</v>
      </c>
      <c r="D668" s="1"/>
      <c r="E668" s="1"/>
      <c r="F668" s="62"/>
    </row>
    <row r="669" spans="1:6" x14ac:dyDescent="0.25">
      <c r="A669" s="8" t="s">
        <v>19718</v>
      </c>
      <c r="B669" s="1" t="s">
        <v>98</v>
      </c>
      <c r="C669" s="1" t="s">
        <v>7</v>
      </c>
      <c r="D669" s="1"/>
      <c r="E669" s="1"/>
      <c r="F669" s="62"/>
    </row>
    <row r="670" spans="1:6" x14ac:dyDescent="0.25">
      <c r="A670" s="8" t="s">
        <v>19719</v>
      </c>
      <c r="B670" s="1" t="s">
        <v>468</v>
      </c>
      <c r="C670" s="1" t="s">
        <v>7</v>
      </c>
      <c r="D670" s="1"/>
      <c r="E670" s="1"/>
      <c r="F670" s="62"/>
    </row>
    <row r="671" spans="1:6" x14ac:dyDescent="0.25">
      <c r="A671" s="8" t="s">
        <v>19720</v>
      </c>
      <c r="B671" s="1" t="s">
        <v>2157</v>
      </c>
      <c r="C671" s="1" t="s">
        <v>7</v>
      </c>
      <c r="D671" s="1"/>
      <c r="E671" s="1"/>
      <c r="F671" s="62"/>
    </row>
    <row r="672" spans="1:6" x14ac:dyDescent="0.25">
      <c r="A672" s="8" t="s">
        <v>19721</v>
      </c>
      <c r="B672" s="1" t="s">
        <v>2371</v>
      </c>
      <c r="C672" s="1" t="s">
        <v>7</v>
      </c>
      <c r="D672" s="1"/>
      <c r="E672" s="1"/>
      <c r="F672" s="62"/>
    </row>
    <row r="673" spans="1:6" x14ac:dyDescent="0.25">
      <c r="A673" s="8" t="s">
        <v>19722</v>
      </c>
      <c r="B673" s="1" t="s">
        <v>2502</v>
      </c>
      <c r="C673" s="1" t="s">
        <v>7</v>
      </c>
      <c r="D673" s="1"/>
      <c r="E673" s="1"/>
      <c r="F673" s="62"/>
    </row>
    <row r="674" spans="1:6" x14ac:dyDescent="0.25">
      <c r="A674" s="8" t="s">
        <v>19723</v>
      </c>
      <c r="B674" s="1" t="s">
        <v>18401</v>
      </c>
      <c r="C674" s="1" t="s">
        <v>7</v>
      </c>
      <c r="D674" s="1"/>
      <c r="E674" s="1"/>
      <c r="F674" s="62"/>
    </row>
    <row r="675" spans="1:6" ht="15.75" thickBot="1" x14ac:dyDescent="0.3">
      <c r="A675" s="10" t="s">
        <v>19724</v>
      </c>
      <c r="B675" s="11" t="s">
        <v>1179</v>
      </c>
      <c r="C675" s="11" t="s">
        <v>7</v>
      </c>
      <c r="D675" s="11"/>
      <c r="E675" s="11"/>
      <c r="F675" s="63"/>
    </row>
    <row r="676" spans="1:6" x14ac:dyDescent="0.25">
      <c r="A676" s="8" t="s">
        <v>19725</v>
      </c>
      <c r="B676" s="1" t="s">
        <v>4344</v>
      </c>
      <c r="C676" s="1" t="s">
        <v>4</v>
      </c>
      <c r="D676" s="1"/>
      <c r="E676" s="1"/>
      <c r="F676" s="62"/>
    </row>
    <row r="677" spans="1:6" x14ac:dyDescent="0.25">
      <c r="A677" s="8" t="s">
        <v>19726</v>
      </c>
      <c r="B677" s="1" t="s">
        <v>15331</v>
      </c>
      <c r="C677" s="1" t="s">
        <v>7</v>
      </c>
      <c r="D677" s="1"/>
      <c r="E677" s="1"/>
      <c r="F677" s="62"/>
    </row>
    <row r="678" spans="1:6" x14ac:dyDescent="0.25">
      <c r="A678" s="8" t="s">
        <v>19727</v>
      </c>
      <c r="B678" s="1" t="s">
        <v>19728</v>
      </c>
      <c r="C678" s="1" t="s">
        <v>7</v>
      </c>
      <c r="D678" s="1"/>
      <c r="E678" s="1"/>
      <c r="F678" s="62"/>
    </row>
    <row r="679" spans="1:6" x14ac:dyDescent="0.25">
      <c r="A679" s="8" t="s">
        <v>19729</v>
      </c>
      <c r="B679" s="1" t="s">
        <v>11240</v>
      </c>
      <c r="C679" s="1" t="s">
        <v>7</v>
      </c>
      <c r="D679" s="1"/>
      <c r="E679" s="1"/>
      <c r="F679" s="62"/>
    </row>
    <row r="680" spans="1:6" x14ac:dyDescent="0.25">
      <c r="A680" s="8" t="s">
        <v>19730</v>
      </c>
      <c r="B680" s="1" t="s">
        <v>1959</v>
      </c>
      <c r="C680" s="1" t="s">
        <v>7</v>
      </c>
      <c r="D680" s="1"/>
      <c r="E680" s="1"/>
      <c r="F680" s="62"/>
    </row>
    <row r="681" spans="1:6" x14ac:dyDescent="0.25">
      <c r="A681" s="8" t="s">
        <v>19731</v>
      </c>
      <c r="B681" s="1" t="s">
        <v>2067</v>
      </c>
      <c r="C681" s="1" t="s">
        <v>7</v>
      </c>
      <c r="D681" s="1"/>
      <c r="E681" s="1"/>
      <c r="F681" s="62"/>
    </row>
    <row r="682" spans="1:6" x14ac:dyDescent="0.25">
      <c r="A682" s="8" t="s">
        <v>19732</v>
      </c>
      <c r="B682" s="1" t="s">
        <v>3108</v>
      </c>
      <c r="C682" s="1" t="s">
        <v>7</v>
      </c>
      <c r="D682" s="1"/>
      <c r="E682" s="1"/>
      <c r="F682" s="62"/>
    </row>
    <row r="683" spans="1:6" x14ac:dyDescent="0.25">
      <c r="A683" s="8" t="s">
        <v>19733</v>
      </c>
      <c r="B683" s="1" t="s">
        <v>3114</v>
      </c>
      <c r="C683" s="1" t="s">
        <v>7</v>
      </c>
      <c r="D683" s="1"/>
      <c r="E683" s="1"/>
      <c r="F683" s="62"/>
    </row>
    <row r="684" spans="1:6" x14ac:dyDescent="0.25">
      <c r="A684" s="8" t="s">
        <v>19734</v>
      </c>
      <c r="B684" s="1" t="s">
        <v>3228</v>
      </c>
      <c r="C684" s="1" t="s">
        <v>7</v>
      </c>
      <c r="D684" s="1"/>
      <c r="E684" s="1"/>
      <c r="F684" s="62"/>
    </row>
    <row r="685" spans="1:6" x14ac:dyDescent="0.25">
      <c r="A685" s="8" t="s">
        <v>19735</v>
      </c>
      <c r="B685" s="1" t="s">
        <v>19692</v>
      </c>
      <c r="C685" s="1" t="s">
        <v>7</v>
      </c>
      <c r="D685" s="1"/>
      <c r="E685" s="1"/>
      <c r="F685" s="62"/>
    </row>
    <row r="686" spans="1:6" x14ac:dyDescent="0.25">
      <c r="A686" s="8" t="s">
        <v>19736</v>
      </c>
      <c r="B686" s="1" t="s">
        <v>240</v>
      </c>
      <c r="C686" s="1" t="s">
        <v>7</v>
      </c>
      <c r="D686" s="1"/>
      <c r="E686" s="1"/>
      <c r="F686" s="62"/>
    </row>
    <row r="687" spans="1:6" x14ac:dyDescent="0.25">
      <c r="A687" s="8" t="s">
        <v>19737</v>
      </c>
      <c r="B687" s="1" t="s">
        <v>2800</v>
      </c>
      <c r="C687" s="1" t="s">
        <v>7</v>
      </c>
      <c r="D687" s="1"/>
      <c r="E687" s="1"/>
      <c r="F687" s="62"/>
    </row>
    <row r="688" spans="1:6" x14ac:dyDescent="0.25">
      <c r="A688" s="8" t="s">
        <v>19738</v>
      </c>
      <c r="B688" s="1" t="s">
        <v>2904</v>
      </c>
      <c r="C688" s="1" t="s">
        <v>7</v>
      </c>
      <c r="D688" s="1"/>
      <c r="E688" s="1"/>
      <c r="F688" s="62"/>
    </row>
    <row r="689" spans="1:6" x14ac:dyDescent="0.25">
      <c r="A689" s="8" t="s">
        <v>19739</v>
      </c>
      <c r="B689" s="1" t="s">
        <v>3118</v>
      </c>
      <c r="C689" s="1" t="s">
        <v>7</v>
      </c>
      <c r="D689" s="1"/>
      <c r="E689" s="1"/>
      <c r="F689" s="62"/>
    </row>
    <row r="690" spans="1:6" x14ac:dyDescent="0.25">
      <c r="A690" s="8" t="s">
        <v>19740</v>
      </c>
      <c r="B690" s="1" t="s">
        <v>3120</v>
      </c>
      <c r="C690" s="1" t="s">
        <v>7</v>
      </c>
      <c r="D690" s="1"/>
      <c r="E690" s="1"/>
      <c r="F690" s="62"/>
    </row>
    <row r="691" spans="1:6" x14ac:dyDescent="0.25">
      <c r="A691" s="8" t="s">
        <v>19741</v>
      </c>
      <c r="B691" s="1" t="s">
        <v>3122</v>
      </c>
      <c r="C691" s="1" t="s">
        <v>7</v>
      </c>
      <c r="D691" s="1"/>
      <c r="E691" s="1"/>
      <c r="F691" s="62"/>
    </row>
    <row r="692" spans="1:6" x14ac:dyDescent="0.25">
      <c r="A692" s="8" t="s">
        <v>19742</v>
      </c>
      <c r="B692" s="1" t="s">
        <v>3124</v>
      </c>
      <c r="C692" s="1" t="s">
        <v>14</v>
      </c>
      <c r="D692" s="1"/>
      <c r="E692" s="1"/>
      <c r="F692" s="62"/>
    </row>
    <row r="693" spans="1:6" x14ac:dyDescent="0.25">
      <c r="A693" s="8" t="s">
        <v>19743</v>
      </c>
      <c r="B693" s="1" t="s">
        <v>3614</v>
      </c>
      <c r="C693" s="1" t="s">
        <v>7</v>
      </c>
      <c r="D693" s="1"/>
      <c r="E693" s="1"/>
      <c r="F693" s="62"/>
    </row>
    <row r="694" spans="1:6" x14ac:dyDescent="0.25">
      <c r="A694" s="8" t="s">
        <v>19744</v>
      </c>
      <c r="B694" s="1" t="s">
        <v>3616</v>
      </c>
      <c r="C694" s="1" t="s">
        <v>7</v>
      </c>
      <c r="D694" s="1"/>
      <c r="E694" s="1"/>
      <c r="F694" s="62"/>
    </row>
    <row r="695" spans="1:6" x14ac:dyDescent="0.25">
      <c r="A695" s="8" t="s">
        <v>19745</v>
      </c>
      <c r="B695" s="1" t="s">
        <v>3620</v>
      </c>
      <c r="C695" s="1" t="s">
        <v>7</v>
      </c>
      <c r="D695" s="1"/>
      <c r="E695" s="1"/>
      <c r="F695" s="62"/>
    </row>
    <row r="696" spans="1:6" x14ac:dyDescent="0.25">
      <c r="A696" s="8" t="s">
        <v>19746</v>
      </c>
      <c r="B696" s="1" t="s">
        <v>3744</v>
      </c>
      <c r="C696" s="1" t="s">
        <v>7</v>
      </c>
      <c r="D696" s="1"/>
      <c r="E696" s="1"/>
      <c r="F696" s="62"/>
    </row>
    <row r="697" spans="1:6" x14ac:dyDescent="0.25">
      <c r="A697" s="8" t="s">
        <v>19747</v>
      </c>
      <c r="B697" s="1" t="s">
        <v>506</v>
      </c>
      <c r="C697" s="1" t="s">
        <v>7</v>
      </c>
      <c r="D697" s="1"/>
      <c r="E697" s="1"/>
      <c r="F697" s="62"/>
    </row>
    <row r="698" spans="1:6" x14ac:dyDescent="0.25">
      <c r="A698" s="8" t="s">
        <v>19748</v>
      </c>
      <c r="B698" s="1" t="s">
        <v>586</v>
      </c>
      <c r="C698" s="1" t="s">
        <v>7</v>
      </c>
      <c r="D698" s="1"/>
      <c r="E698" s="1"/>
      <c r="F698" s="62"/>
    </row>
    <row r="699" spans="1:6" x14ac:dyDescent="0.25">
      <c r="A699" s="8" t="s">
        <v>19749</v>
      </c>
      <c r="B699" s="1" t="s">
        <v>596</v>
      </c>
      <c r="C699" s="1" t="s">
        <v>7</v>
      </c>
      <c r="D699" s="1"/>
      <c r="E699" s="1"/>
      <c r="F699" s="62"/>
    </row>
    <row r="700" spans="1:6" x14ac:dyDescent="0.25">
      <c r="A700" s="8" t="s">
        <v>19750</v>
      </c>
      <c r="B700" s="1" t="s">
        <v>496</v>
      </c>
      <c r="C700" s="1" t="s">
        <v>7</v>
      </c>
      <c r="D700" s="1"/>
      <c r="E700" s="1"/>
      <c r="F700" s="62"/>
    </row>
    <row r="701" spans="1:6" x14ac:dyDescent="0.25">
      <c r="A701" s="8" t="s">
        <v>19751</v>
      </c>
      <c r="B701" s="1" t="s">
        <v>11913</v>
      </c>
      <c r="C701" s="1" t="s">
        <v>7</v>
      </c>
      <c r="D701" s="1"/>
      <c r="E701" s="1"/>
      <c r="F701" s="62"/>
    </row>
    <row r="702" spans="1:6" x14ac:dyDescent="0.25">
      <c r="A702" s="8" t="s">
        <v>19752</v>
      </c>
      <c r="B702" s="1" t="s">
        <v>2351</v>
      </c>
      <c r="C702" s="1" t="s">
        <v>7</v>
      </c>
      <c r="D702" s="1"/>
      <c r="E702" s="1"/>
      <c r="F702" s="62"/>
    </row>
    <row r="703" spans="1:6" x14ac:dyDescent="0.25">
      <c r="A703" s="8" t="s">
        <v>19753</v>
      </c>
      <c r="B703" s="1" t="s">
        <v>2468</v>
      </c>
      <c r="C703" s="1" t="s">
        <v>7</v>
      </c>
      <c r="D703" s="1"/>
      <c r="E703" s="1"/>
      <c r="F703" s="62"/>
    </row>
    <row r="704" spans="1:6" x14ac:dyDescent="0.25">
      <c r="A704" s="8" t="s">
        <v>19754</v>
      </c>
      <c r="B704" s="1" t="s">
        <v>2480</v>
      </c>
      <c r="C704" s="1" t="s">
        <v>7</v>
      </c>
      <c r="D704" s="1"/>
      <c r="E704" s="1"/>
      <c r="F704" s="62"/>
    </row>
    <row r="705" spans="1:6" x14ac:dyDescent="0.25">
      <c r="A705" s="8" t="s">
        <v>19755</v>
      </c>
      <c r="B705" s="1" t="s">
        <v>2936</v>
      </c>
      <c r="C705" s="1" t="s">
        <v>7</v>
      </c>
      <c r="D705" s="1"/>
      <c r="E705" s="1"/>
      <c r="F705" s="62"/>
    </row>
    <row r="706" spans="1:6" x14ac:dyDescent="0.25">
      <c r="A706" s="8" t="s">
        <v>19756</v>
      </c>
      <c r="B706" s="1" t="s">
        <v>2942</v>
      </c>
      <c r="C706" s="1" t="s">
        <v>7</v>
      </c>
      <c r="D706" s="1"/>
      <c r="E706" s="1"/>
      <c r="F706" s="62"/>
    </row>
    <row r="707" spans="1:6" x14ac:dyDescent="0.25">
      <c r="A707" s="8" t="s">
        <v>19757</v>
      </c>
      <c r="B707" s="1" t="s">
        <v>3058</v>
      </c>
      <c r="C707" s="1" t="s">
        <v>7</v>
      </c>
      <c r="D707" s="1"/>
      <c r="E707" s="1"/>
      <c r="F707" s="62"/>
    </row>
    <row r="708" spans="1:6" x14ac:dyDescent="0.25">
      <c r="A708" s="8" t="s">
        <v>19758</v>
      </c>
      <c r="B708" s="1" t="s">
        <v>98</v>
      </c>
      <c r="C708" s="1" t="s">
        <v>7</v>
      </c>
      <c r="D708" s="1"/>
      <c r="E708" s="1"/>
      <c r="F708" s="62"/>
    </row>
    <row r="709" spans="1:6" x14ac:dyDescent="0.25">
      <c r="A709" s="8" t="s">
        <v>19759</v>
      </c>
      <c r="B709" s="1" t="s">
        <v>468</v>
      </c>
      <c r="C709" s="1" t="s">
        <v>7</v>
      </c>
      <c r="D709" s="1"/>
      <c r="E709" s="1"/>
      <c r="F709" s="62"/>
    </row>
    <row r="710" spans="1:6" x14ac:dyDescent="0.25">
      <c r="A710" s="8" t="s">
        <v>19760</v>
      </c>
      <c r="B710" s="1" t="s">
        <v>470</v>
      </c>
      <c r="C710" s="1" t="s">
        <v>7</v>
      </c>
      <c r="D710" s="1"/>
      <c r="E710" s="1"/>
      <c r="F710" s="62"/>
    </row>
    <row r="711" spans="1:6" x14ac:dyDescent="0.25">
      <c r="A711" s="8" t="s">
        <v>19761</v>
      </c>
      <c r="B711" s="1" t="s">
        <v>2157</v>
      </c>
      <c r="C711" s="1" t="s">
        <v>7</v>
      </c>
      <c r="D711" s="1"/>
      <c r="E711" s="1"/>
      <c r="F711" s="62"/>
    </row>
    <row r="712" spans="1:6" x14ac:dyDescent="0.25">
      <c r="A712" s="8" t="s">
        <v>19762</v>
      </c>
      <c r="B712" s="1" t="s">
        <v>2966</v>
      </c>
      <c r="C712" s="1" t="s">
        <v>7</v>
      </c>
      <c r="D712" s="1"/>
      <c r="E712" s="1"/>
      <c r="F712" s="62"/>
    </row>
    <row r="713" spans="1:6" x14ac:dyDescent="0.25">
      <c r="A713" s="8" t="s">
        <v>19763</v>
      </c>
      <c r="B713" s="1" t="s">
        <v>18401</v>
      </c>
      <c r="C713" s="1" t="s">
        <v>7</v>
      </c>
      <c r="D713" s="1"/>
      <c r="E713" s="1"/>
      <c r="F713" s="62"/>
    </row>
    <row r="714" spans="1:6" x14ac:dyDescent="0.25">
      <c r="A714" s="8" t="s">
        <v>19764</v>
      </c>
      <c r="B714" s="1" t="s">
        <v>1179</v>
      </c>
      <c r="C714" s="1" t="s">
        <v>7</v>
      </c>
      <c r="D714" s="1"/>
      <c r="E714" s="1"/>
      <c r="F714" s="62"/>
    </row>
    <row r="715" spans="1:6" x14ac:dyDescent="0.25">
      <c r="A715" s="8" t="s">
        <v>19765</v>
      </c>
      <c r="B715" s="1" t="s">
        <v>3218</v>
      </c>
      <c r="C715" s="1" t="s">
        <v>7</v>
      </c>
      <c r="D715" s="1"/>
      <c r="E715" s="1"/>
      <c r="F715" s="62"/>
    </row>
    <row r="716" spans="1:6" ht="15.75" thickBot="1" x14ac:dyDescent="0.3">
      <c r="A716" s="10" t="s">
        <v>19766</v>
      </c>
      <c r="B716" s="11" t="s">
        <v>3710</v>
      </c>
      <c r="C716" s="11" t="s">
        <v>7</v>
      </c>
      <c r="D716" s="11"/>
      <c r="E716" s="11"/>
      <c r="F716" s="63"/>
    </row>
    <row r="717" spans="1:6" x14ac:dyDescent="0.25">
      <c r="A717" s="8" t="s">
        <v>19769</v>
      </c>
      <c r="B717" s="1" t="s">
        <v>19770</v>
      </c>
      <c r="C717" s="1" t="s">
        <v>7</v>
      </c>
      <c r="D717" s="1"/>
      <c r="E717" s="1"/>
      <c r="F717" s="62"/>
    </row>
    <row r="718" spans="1:6" x14ac:dyDescent="0.25">
      <c r="A718" s="8" t="s">
        <v>19771</v>
      </c>
      <c r="B718" s="1" t="s">
        <v>19772</v>
      </c>
      <c r="C718" s="1" t="s">
        <v>7</v>
      </c>
      <c r="D718" s="1"/>
      <c r="E718" s="1"/>
      <c r="F718" s="62"/>
    </row>
    <row r="719" spans="1:6" x14ac:dyDescent="0.25">
      <c r="A719" s="8" t="s">
        <v>19773</v>
      </c>
      <c r="B719" s="1" t="s">
        <v>11644</v>
      </c>
      <c r="C719" s="1" t="s">
        <v>7</v>
      </c>
      <c r="D719" s="1"/>
      <c r="E719" s="1"/>
      <c r="F719" s="62"/>
    </row>
    <row r="720" spans="1:6" x14ac:dyDescent="0.25">
      <c r="A720" s="8" t="s">
        <v>19774</v>
      </c>
      <c r="B720" s="1" t="s">
        <v>11240</v>
      </c>
      <c r="C720" s="1" t="s">
        <v>7</v>
      </c>
      <c r="D720" s="1"/>
      <c r="E720" s="1"/>
      <c r="F720" s="62"/>
    </row>
    <row r="721" spans="1:6" x14ac:dyDescent="0.25">
      <c r="A721" s="8" t="s">
        <v>19775</v>
      </c>
      <c r="B721" s="1" t="s">
        <v>2617</v>
      </c>
      <c r="C721" s="1" t="s">
        <v>7</v>
      </c>
      <c r="D721" s="1"/>
      <c r="E721" s="1"/>
      <c r="F721" s="62"/>
    </row>
    <row r="722" spans="1:6" x14ac:dyDescent="0.25">
      <c r="A722" s="8" t="s">
        <v>19776</v>
      </c>
      <c r="B722" s="1" t="s">
        <v>12237</v>
      </c>
      <c r="C722" s="1" t="s">
        <v>7</v>
      </c>
      <c r="D722" s="1"/>
      <c r="E722" s="1"/>
      <c r="F722" s="62"/>
    </row>
    <row r="723" spans="1:6" x14ac:dyDescent="0.25">
      <c r="A723" s="8" t="s">
        <v>19777</v>
      </c>
      <c r="B723" s="1" t="s">
        <v>3848</v>
      </c>
      <c r="C723" s="1" t="s">
        <v>7</v>
      </c>
      <c r="D723" s="1"/>
      <c r="E723" s="1"/>
      <c r="F723" s="62"/>
    </row>
    <row r="724" spans="1:6" x14ac:dyDescent="0.25">
      <c r="A724" s="8" t="s">
        <v>19778</v>
      </c>
      <c r="B724" s="1" t="s">
        <v>4132</v>
      </c>
      <c r="C724" s="1" t="s">
        <v>7</v>
      </c>
      <c r="D724" s="1"/>
      <c r="E724" s="1"/>
      <c r="F724" s="62"/>
    </row>
    <row r="725" spans="1:6" x14ac:dyDescent="0.25">
      <c r="A725" s="8" t="s">
        <v>19779</v>
      </c>
      <c r="B725" s="1" t="s">
        <v>4511</v>
      </c>
      <c r="C725" s="1" t="s">
        <v>7</v>
      </c>
      <c r="D725" s="1"/>
      <c r="E725" s="1"/>
      <c r="F725" s="62"/>
    </row>
    <row r="726" spans="1:6" x14ac:dyDescent="0.25">
      <c r="A726" s="8" t="s">
        <v>19780</v>
      </c>
      <c r="B726" s="1" t="s">
        <v>15682</v>
      </c>
      <c r="C726" s="1" t="s">
        <v>7</v>
      </c>
      <c r="D726" s="1"/>
      <c r="E726" s="1"/>
      <c r="F726" s="62"/>
    </row>
    <row r="727" spans="1:6" x14ac:dyDescent="0.25">
      <c r="A727" s="8" t="s">
        <v>19781</v>
      </c>
      <c r="B727" s="1" t="s">
        <v>15684</v>
      </c>
      <c r="C727" s="1" t="s">
        <v>7</v>
      </c>
      <c r="D727" s="1"/>
      <c r="E727" s="1"/>
      <c r="F727" s="62"/>
    </row>
    <row r="728" spans="1:6" x14ac:dyDescent="0.25">
      <c r="A728" s="8" t="s">
        <v>19782</v>
      </c>
      <c r="B728" s="1" t="s">
        <v>15686</v>
      </c>
      <c r="C728" s="1" t="s">
        <v>7</v>
      </c>
      <c r="D728" s="1"/>
      <c r="E728" s="1"/>
      <c r="F728" s="62"/>
    </row>
    <row r="729" spans="1:6" x14ac:dyDescent="0.25">
      <c r="A729" s="8" t="s">
        <v>19783</v>
      </c>
      <c r="B729" s="1" t="s">
        <v>19784</v>
      </c>
      <c r="C729" s="1" t="s">
        <v>7</v>
      </c>
      <c r="D729" s="1"/>
      <c r="E729" s="1"/>
      <c r="F729" s="62"/>
    </row>
    <row r="730" spans="1:6" x14ac:dyDescent="0.25">
      <c r="A730" s="8" t="s">
        <v>19785</v>
      </c>
      <c r="B730" s="1" t="s">
        <v>19786</v>
      </c>
      <c r="C730" s="1" t="s">
        <v>7</v>
      </c>
      <c r="D730" s="1"/>
      <c r="E730" s="1"/>
      <c r="F730" s="62"/>
    </row>
    <row r="731" spans="1:6" x14ac:dyDescent="0.25">
      <c r="A731" s="8" t="s">
        <v>19787</v>
      </c>
      <c r="B731" s="1" t="s">
        <v>13313</v>
      </c>
      <c r="C731" s="1" t="s">
        <v>7</v>
      </c>
      <c r="D731" s="1"/>
      <c r="E731" s="1"/>
      <c r="F731" s="62"/>
    </row>
    <row r="732" spans="1:6" x14ac:dyDescent="0.25">
      <c r="A732" s="8" t="s">
        <v>19788</v>
      </c>
      <c r="B732" s="1" t="s">
        <v>13281</v>
      </c>
      <c r="C732" s="1" t="s">
        <v>7</v>
      </c>
      <c r="D732" s="1"/>
      <c r="E732" s="1"/>
      <c r="F732" s="62"/>
    </row>
    <row r="733" spans="1:6" x14ac:dyDescent="0.25">
      <c r="A733" s="8" t="s">
        <v>19789</v>
      </c>
      <c r="B733" s="1" t="s">
        <v>688</v>
      </c>
      <c r="C733" s="1" t="s">
        <v>7</v>
      </c>
      <c r="D733" s="1"/>
      <c r="E733" s="1"/>
      <c r="F733" s="62"/>
    </row>
    <row r="734" spans="1:6" x14ac:dyDescent="0.25">
      <c r="A734" s="8" t="s">
        <v>19790</v>
      </c>
      <c r="B734" s="1" t="s">
        <v>11733</v>
      </c>
      <c r="C734" s="1" t="s">
        <v>7</v>
      </c>
      <c r="D734" s="1"/>
      <c r="E734" s="1"/>
      <c r="F734" s="62"/>
    </row>
    <row r="735" spans="1:6" x14ac:dyDescent="0.25">
      <c r="A735" s="8" t="s">
        <v>19791</v>
      </c>
      <c r="B735" s="1" t="s">
        <v>11742</v>
      </c>
      <c r="C735" s="1" t="s">
        <v>7</v>
      </c>
      <c r="D735" s="1"/>
      <c r="E735" s="1"/>
      <c r="F735" s="62"/>
    </row>
    <row r="736" spans="1:6" x14ac:dyDescent="0.25">
      <c r="A736" s="8" t="s">
        <v>19792</v>
      </c>
      <c r="B736" s="1" t="s">
        <v>19793</v>
      </c>
      <c r="C736" s="1" t="s">
        <v>7</v>
      </c>
      <c r="D736" s="1"/>
      <c r="E736" s="1"/>
      <c r="F736" s="62"/>
    </row>
    <row r="737" spans="1:6" x14ac:dyDescent="0.25">
      <c r="A737" s="8" t="s">
        <v>19794</v>
      </c>
      <c r="B737" s="1" t="s">
        <v>15965</v>
      </c>
      <c r="C737" s="1" t="s">
        <v>7</v>
      </c>
      <c r="D737" s="1"/>
      <c r="E737" s="1"/>
      <c r="F737" s="62"/>
    </row>
    <row r="738" spans="1:6" x14ac:dyDescent="0.25">
      <c r="A738" s="8" t="s">
        <v>19795</v>
      </c>
      <c r="B738" s="1" t="s">
        <v>19796</v>
      </c>
      <c r="C738" s="1" t="s">
        <v>7</v>
      </c>
      <c r="D738" s="1"/>
      <c r="E738" s="1"/>
      <c r="F738" s="62"/>
    </row>
    <row r="739" spans="1:6" x14ac:dyDescent="0.25">
      <c r="A739" s="8" t="s">
        <v>19797</v>
      </c>
      <c r="B739" s="1" t="s">
        <v>11754</v>
      </c>
      <c r="C739" s="1" t="s">
        <v>7</v>
      </c>
      <c r="D739" s="1"/>
      <c r="E739" s="1"/>
      <c r="F739" s="62"/>
    </row>
    <row r="740" spans="1:6" x14ac:dyDescent="0.25">
      <c r="A740" s="8" t="s">
        <v>19798</v>
      </c>
      <c r="B740" s="1" t="s">
        <v>2351</v>
      </c>
      <c r="C740" s="1" t="s">
        <v>7</v>
      </c>
      <c r="D740" s="1"/>
      <c r="E740" s="1"/>
      <c r="F740" s="62"/>
    </row>
    <row r="741" spans="1:6" x14ac:dyDescent="0.25">
      <c r="A741" s="8" t="s">
        <v>19799</v>
      </c>
      <c r="B741" s="1" t="s">
        <v>586</v>
      </c>
      <c r="C741" s="1" t="s">
        <v>7</v>
      </c>
      <c r="D741" s="1"/>
      <c r="E741" s="1"/>
      <c r="F741" s="62"/>
    </row>
    <row r="742" spans="1:6" x14ac:dyDescent="0.25">
      <c r="A742" s="8" t="s">
        <v>19800</v>
      </c>
      <c r="B742" s="1" t="s">
        <v>2826</v>
      </c>
      <c r="C742" s="1" t="s">
        <v>7</v>
      </c>
      <c r="D742" s="1"/>
      <c r="E742" s="1"/>
      <c r="F742" s="62"/>
    </row>
    <row r="743" spans="1:6" x14ac:dyDescent="0.25">
      <c r="A743" s="8" t="s">
        <v>19801</v>
      </c>
      <c r="B743" s="1" t="s">
        <v>2942</v>
      </c>
      <c r="C743" s="1" t="s">
        <v>7</v>
      </c>
      <c r="D743" s="1"/>
      <c r="E743" s="1"/>
      <c r="F743" s="62"/>
    </row>
    <row r="744" spans="1:6" x14ac:dyDescent="0.25">
      <c r="A744" s="8" t="s">
        <v>19802</v>
      </c>
      <c r="B744" s="1" t="s">
        <v>3926</v>
      </c>
      <c r="C744" s="1" t="s">
        <v>7</v>
      </c>
      <c r="D744" s="1"/>
      <c r="E744" s="1"/>
      <c r="F744" s="62"/>
    </row>
    <row r="745" spans="1:6" x14ac:dyDescent="0.25">
      <c r="A745" s="8" t="s">
        <v>19803</v>
      </c>
      <c r="B745" s="1" t="s">
        <v>4239</v>
      </c>
      <c r="C745" s="1" t="s">
        <v>7</v>
      </c>
      <c r="D745" s="1"/>
      <c r="E745" s="1"/>
      <c r="F745" s="62"/>
    </row>
    <row r="746" spans="1:6" x14ac:dyDescent="0.25">
      <c r="A746" s="8" t="s">
        <v>19804</v>
      </c>
      <c r="B746" s="1" t="s">
        <v>4247</v>
      </c>
      <c r="C746" s="1" t="s">
        <v>7</v>
      </c>
      <c r="D746" s="1"/>
      <c r="E746" s="1"/>
      <c r="F746" s="62"/>
    </row>
    <row r="747" spans="1:6" x14ac:dyDescent="0.25">
      <c r="A747" s="8" t="s">
        <v>19805</v>
      </c>
      <c r="B747" s="1" t="s">
        <v>2966</v>
      </c>
      <c r="C747" s="1" t="s">
        <v>7</v>
      </c>
      <c r="D747" s="1"/>
      <c r="E747" s="1"/>
      <c r="F747" s="62"/>
    </row>
    <row r="748" spans="1:6" x14ac:dyDescent="0.25">
      <c r="A748" s="8" t="s">
        <v>19806</v>
      </c>
      <c r="B748" s="1" t="s">
        <v>15750</v>
      </c>
      <c r="C748" s="1" t="s">
        <v>7</v>
      </c>
      <c r="D748" s="1"/>
      <c r="E748" s="1"/>
      <c r="F748" s="62"/>
    </row>
    <row r="749" spans="1:6" x14ac:dyDescent="0.25">
      <c r="A749" s="8" t="s">
        <v>19807</v>
      </c>
      <c r="B749" s="1" t="s">
        <v>15115</v>
      </c>
      <c r="C749" s="1" t="s">
        <v>7</v>
      </c>
      <c r="D749" s="1"/>
      <c r="E749" s="1"/>
      <c r="F749" s="62"/>
    </row>
    <row r="750" spans="1:6" x14ac:dyDescent="0.25">
      <c r="A750" s="8" t="s">
        <v>19808</v>
      </c>
      <c r="B750" s="1" t="s">
        <v>512</v>
      </c>
      <c r="C750" s="1" t="s">
        <v>7</v>
      </c>
      <c r="D750" s="1"/>
      <c r="E750" s="1"/>
      <c r="F750" s="62"/>
    </row>
    <row r="751" spans="1:6" x14ac:dyDescent="0.25">
      <c r="A751" s="8" t="s">
        <v>19809</v>
      </c>
      <c r="B751" s="1" t="s">
        <v>817</v>
      </c>
      <c r="C751" s="1" t="s">
        <v>7</v>
      </c>
      <c r="D751" s="1"/>
      <c r="E751" s="1"/>
      <c r="F751" s="62"/>
    </row>
    <row r="752" spans="1:6" x14ac:dyDescent="0.25">
      <c r="A752" s="8" t="s">
        <v>19810</v>
      </c>
      <c r="B752" s="1" t="s">
        <v>98</v>
      </c>
      <c r="C752" s="1" t="s">
        <v>7</v>
      </c>
      <c r="D752" s="1"/>
      <c r="E752" s="1"/>
      <c r="F752" s="62"/>
    </row>
    <row r="753" spans="1:6" x14ac:dyDescent="0.25">
      <c r="A753" s="8" t="s">
        <v>19811</v>
      </c>
      <c r="B753" s="1" t="s">
        <v>2157</v>
      </c>
      <c r="C753" s="1" t="s">
        <v>7</v>
      </c>
      <c r="D753" s="1"/>
      <c r="E753" s="1"/>
      <c r="F753" s="62"/>
    </row>
    <row r="754" spans="1:6" x14ac:dyDescent="0.25">
      <c r="A754" s="8" t="s">
        <v>19812</v>
      </c>
      <c r="B754" s="1" t="s">
        <v>2836</v>
      </c>
      <c r="C754" s="1" t="s">
        <v>7</v>
      </c>
      <c r="D754" s="1"/>
      <c r="E754" s="1"/>
      <c r="F754" s="62"/>
    </row>
    <row r="755" spans="1:6" x14ac:dyDescent="0.25">
      <c r="A755" s="8" t="s">
        <v>19813</v>
      </c>
      <c r="B755" s="1" t="s">
        <v>470</v>
      </c>
      <c r="C755" s="1" t="s">
        <v>7</v>
      </c>
      <c r="D755" s="1"/>
      <c r="E755" s="1"/>
      <c r="F755" s="62"/>
    </row>
    <row r="756" spans="1:6" x14ac:dyDescent="0.25">
      <c r="A756" s="8" t="s">
        <v>19814</v>
      </c>
      <c r="B756" s="1" t="s">
        <v>18657</v>
      </c>
      <c r="C756" s="1" t="s">
        <v>7</v>
      </c>
      <c r="D756" s="1"/>
      <c r="E756" s="1"/>
      <c r="F756" s="62"/>
    </row>
    <row r="757" spans="1:6" x14ac:dyDescent="0.25">
      <c r="A757" s="8" t="s">
        <v>19815</v>
      </c>
      <c r="B757" s="1" t="s">
        <v>15719</v>
      </c>
      <c r="C757" s="1" t="s">
        <v>4</v>
      </c>
      <c r="D757" s="1"/>
      <c r="E757" s="1"/>
      <c r="F757" s="62"/>
    </row>
    <row r="758" spans="1:6" x14ac:dyDescent="0.25">
      <c r="A758" s="8" t="s">
        <v>19816</v>
      </c>
      <c r="B758" s="1" t="s">
        <v>19817</v>
      </c>
      <c r="C758" s="1" t="s">
        <v>14</v>
      </c>
      <c r="D758" s="1"/>
      <c r="E758" s="1"/>
      <c r="F758" s="62"/>
    </row>
    <row r="759" spans="1:6" x14ac:dyDescent="0.25">
      <c r="A759" s="8" t="s">
        <v>19818</v>
      </c>
      <c r="B759" s="1" t="s">
        <v>15721</v>
      </c>
      <c r="C759" s="1" t="s">
        <v>14</v>
      </c>
      <c r="D759" s="1"/>
      <c r="E759" s="1"/>
      <c r="F759" s="62"/>
    </row>
    <row r="760" spans="1:6" ht="15.75" thickBot="1" x14ac:dyDescent="0.3">
      <c r="A760" s="10" t="s">
        <v>19767</v>
      </c>
      <c r="B760" s="11" t="s">
        <v>19768</v>
      </c>
      <c r="C760" s="11" t="s">
        <v>7</v>
      </c>
      <c r="D760" s="11"/>
      <c r="E760" s="11"/>
      <c r="F760" s="63"/>
    </row>
    <row r="761" spans="1:6" x14ac:dyDescent="0.25">
      <c r="A761" s="8" t="s">
        <v>19819</v>
      </c>
      <c r="B761" s="1" t="s">
        <v>2396</v>
      </c>
      <c r="C761" s="1" t="s">
        <v>7</v>
      </c>
      <c r="D761" s="1"/>
      <c r="E761" s="1"/>
      <c r="F761" s="62"/>
    </row>
    <row r="762" spans="1:6" x14ac:dyDescent="0.25">
      <c r="A762" s="8" t="s">
        <v>19820</v>
      </c>
      <c r="B762" s="1" t="s">
        <v>3602</v>
      </c>
      <c r="C762" s="1" t="s">
        <v>7</v>
      </c>
      <c r="D762" s="1"/>
      <c r="E762" s="1"/>
      <c r="F762" s="62"/>
    </row>
    <row r="763" spans="1:6" x14ac:dyDescent="0.25">
      <c r="A763" s="8" t="s">
        <v>19821</v>
      </c>
      <c r="B763" s="1" t="s">
        <v>15331</v>
      </c>
      <c r="C763" s="1" t="s">
        <v>7</v>
      </c>
      <c r="D763" s="1"/>
      <c r="E763" s="1"/>
      <c r="F763" s="62"/>
    </row>
    <row r="764" spans="1:6" x14ac:dyDescent="0.25">
      <c r="A764" s="8" t="s">
        <v>19822</v>
      </c>
      <c r="B764" s="1" t="s">
        <v>19823</v>
      </c>
      <c r="C764" s="1" t="s">
        <v>7</v>
      </c>
      <c r="D764" s="1"/>
      <c r="E764" s="1"/>
      <c r="F764" s="62"/>
    </row>
    <row r="765" spans="1:6" x14ac:dyDescent="0.25">
      <c r="A765" s="8" t="s">
        <v>19824</v>
      </c>
      <c r="B765" s="1" t="s">
        <v>19550</v>
      </c>
      <c r="C765" s="1" t="s">
        <v>7</v>
      </c>
      <c r="D765" s="1"/>
      <c r="E765" s="1"/>
      <c r="F765" s="62"/>
    </row>
    <row r="766" spans="1:6" x14ac:dyDescent="0.25">
      <c r="A766" s="8" t="s">
        <v>19825</v>
      </c>
      <c r="B766" s="1" t="s">
        <v>15696</v>
      </c>
      <c r="C766" s="1" t="s">
        <v>14</v>
      </c>
      <c r="D766" s="1"/>
      <c r="E766" s="1"/>
      <c r="F766" s="62"/>
    </row>
    <row r="767" spans="1:6" x14ac:dyDescent="0.25">
      <c r="A767" s="8" t="s">
        <v>19826</v>
      </c>
      <c r="B767" s="1" t="s">
        <v>19827</v>
      </c>
      <c r="C767" s="1" t="s">
        <v>7</v>
      </c>
      <c r="D767" s="1"/>
      <c r="E767" s="1"/>
      <c r="F767" s="62"/>
    </row>
    <row r="768" spans="1:6" x14ac:dyDescent="0.25">
      <c r="A768" s="8" t="s">
        <v>19828</v>
      </c>
      <c r="B768" s="1" t="s">
        <v>949</v>
      </c>
      <c r="C768" s="1" t="s">
        <v>7</v>
      </c>
      <c r="D768" s="1"/>
      <c r="E768" s="1"/>
      <c r="F768" s="62"/>
    </row>
    <row r="769" spans="1:6" x14ac:dyDescent="0.25">
      <c r="A769" s="8" t="s">
        <v>19829</v>
      </c>
      <c r="B769" s="1" t="s">
        <v>11669</v>
      </c>
      <c r="C769" s="1" t="s">
        <v>7</v>
      </c>
      <c r="D769" s="1"/>
      <c r="E769" s="1"/>
      <c r="F769" s="62"/>
    </row>
    <row r="770" spans="1:6" x14ac:dyDescent="0.25">
      <c r="A770" s="8" t="s">
        <v>19830</v>
      </c>
      <c r="B770" s="1" t="s">
        <v>11883</v>
      </c>
      <c r="C770" s="1" t="s">
        <v>7</v>
      </c>
      <c r="D770" s="1"/>
      <c r="E770" s="1"/>
      <c r="F770" s="62"/>
    </row>
    <row r="771" spans="1:6" x14ac:dyDescent="0.25">
      <c r="A771" s="8" t="s">
        <v>19831</v>
      </c>
      <c r="B771" s="1" t="s">
        <v>11377</v>
      </c>
      <c r="C771" s="1" t="s">
        <v>7</v>
      </c>
      <c r="D771" s="1"/>
      <c r="E771" s="1"/>
      <c r="F771" s="62"/>
    </row>
    <row r="772" spans="1:6" x14ac:dyDescent="0.25">
      <c r="A772" s="8" t="s">
        <v>19832</v>
      </c>
      <c r="B772" s="1" t="s">
        <v>3396</v>
      </c>
      <c r="C772" s="1" t="s">
        <v>7</v>
      </c>
      <c r="D772" s="1"/>
      <c r="E772" s="1"/>
      <c r="F772" s="62"/>
    </row>
    <row r="773" spans="1:6" x14ac:dyDescent="0.25">
      <c r="A773" s="8" t="s">
        <v>19833</v>
      </c>
      <c r="B773" s="1" t="s">
        <v>4923</v>
      </c>
      <c r="C773" s="1" t="s">
        <v>7</v>
      </c>
      <c r="D773" s="1"/>
      <c r="E773" s="1"/>
      <c r="F773" s="62"/>
    </row>
    <row r="774" spans="1:6" x14ac:dyDescent="0.25">
      <c r="A774" s="8" t="s">
        <v>19834</v>
      </c>
      <c r="B774" s="1" t="s">
        <v>15684</v>
      </c>
      <c r="C774" s="1" t="s">
        <v>7</v>
      </c>
      <c r="D774" s="1"/>
      <c r="E774" s="1"/>
      <c r="F774" s="62"/>
    </row>
    <row r="775" spans="1:6" x14ac:dyDescent="0.25">
      <c r="A775" s="8" t="s">
        <v>19835</v>
      </c>
      <c r="B775" s="1" t="s">
        <v>15686</v>
      </c>
      <c r="C775" s="1" t="s">
        <v>7</v>
      </c>
      <c r="D775" s="1"/>
      <c r="E775" s="1"/>
      <c r="F775" s="62"/>
    </row>
    <row r="776" spans="1:6" x14ac:dyDescent="0.25">
      <c r="A776" s="8" t="s">
        <v>19836</v>
      </c>
      <c r="B776" s="1" t="s">
        <v>19652</v>
      </c>
      <c r="C776" s="1" t="s">
        <v>7</v>
      </c>
      <c r="D776" s="1"/>
      <c r="E776" s="1"/>
      <c r="F776" s="62"/>
    </row>
    <row r="777" spans="1:6" x14ac:dyDescent="0.25">
      <c r="A777" s="8" t="s">
        <v>19837</v>
      </c>
      <c r="B777" s="1" t="s">
        <v>15682</v>
      </c>
      <c r="C777" s="1" t="s">
        <v>7</v>
      </c>
      <c r="D777" s="1"/>
      <c r="E777" s="1"/>
      <c r="F777" s="62"/>
    </row>
    <row r="778" spans="1:6" x14ac:dyDescent="0.25">
      <c r="A778" s="8" t="s">
        <v>19838</v>
      </c>
      <c r="B778" s="1" t="s">
        <v>19784</v>
      </c>
      <c r="C778" s="1" t="s">
        <v>7</v>
      </c>
      <c r="D778" s="1"/>
      <c r="E778" s="1"/>
      <c r="F778" s="62"/>
    </row>
    <row r="779" spans="1:6" x14ac:dyDescent="0.25">
      <c r="A779" s="8" t="s">
        <v>19839</v>
      </c>
      <c r="B779" s="1" t="s">
        <v>16543</v>
      </c>
      <c r="C779" s="1" t="s">
        <v>7</v>
      </c>
      <c r="D779" s="1"/>
      <c r="E779" s="1"/>
      <c r="F779" s="62"/>
    </row>
    <row r="780" spans="1:6" x14ac:dyDescent="0.25">
      <c r="A780" s="8" t="s">
        <v>19840</v>
      </c>
      <c r="B780" s="1" t="s">
        <v>19841</v>
      </c>
      <c r="C780" s="1" t="s">
        <v>7</v>
      </c>
      <c r="D780" s="1"/>
      <c r="E780" s="1"/>
      <c r="F780" s="62"/>
    </row>
    <row r="781" spans="1:6" x14ac:dyDescent="0.25">
      <c r="A781" s="8" t="s">
        <v>19842</v>
      </c>
      <c r="B781" s="1" t="s">
        <v>19843</v>
      </c>
      <c r="C781" s="1" t="s">
        <v>7</v>
      </c>
      <c r="D781" s="1"/>
      <c r="E781" s="1"/>
      <c r="F781" s="62"/>
    </row>
    <row r="782" spans="1:6" x14ac:dyDescent="0.25">
      <c r="A782" s="8" t="s">
        <v>19844</v>
      </c>
      <c r="B782" s="1" t="s">
        <v>586</v>
      </c>
      <c r="C782" s="1" t="s">
        <v>7</v>
      </c>
      <c r="D782" s="1"/>
      <c r="E782" s="1"/>
      <c r="F782" s="62"/>
    </row>
    <row r="783" spans="1:6" x14ac:dyDescent="0.25">
      <c r="A783" s="8" t="s">
        <v>19845</v>
      </c>
      <c r="B783" s="1" t="s">
        <v>596</v>
      </c>
      <c r="C783" s="1" t="s">
        <v>7</v>
      </c>
      <c r="D783" s="1"/>
      <c r="E783" s="1"/>
      <c r="F783" s="62"/>
    </row>
    <row r="784" spans="1:6" x14ac:dyDescent="0.25">
      <c r="A784" s="8" t="s">
        <v>19846</v>
      </c>
      <c r="B784" s="1" t="s">
        <v>326</v>
      </c>
      <c r="C784" s="1" t="s">
        <v>7</v>
      </c>
      <c r="D784" s="1"/>
      <c r="E784" s="1"/>
      <c r="F784" s="62"/>
    </row>
    <row r="785" spans="1:6" x14ac:dyDescent="0.25">
      <c r="A785" s="8" t="s">
        <v>19847</v>
      </c>
      <c r="B785" s="1" t="s">
        <v>11754</v>
      </c>
      <c r="C785" s="1" t="s">
        <v>7</v>
      </c>
      <c r="D785" s="1"/>
      <c r="E785" s="1"/>
      <c r="F785" s="62"/>
    </row>
    <row r="786" spans="1:6" x14ac:dyDescent="0.25">
      <c r="A786" s="8" t="s">
        <v>19848</v>
      </c>
      <c r="B786" s="1" t="s">
        <v>11756</v>
      </c>
      <c r="C786" s="1" t="s">
        <v>7</v>
      </c>
      <c r="D786" s="1"/>
      <c r="E786" s="1"/>
      <c r="F786" s="62"/>
    </row>
    <row r="787" spans="1:6" x14ac:dyDescent="0.25">
      <c r="A787" s="8" t="s">
        <v>19849</v>
      </c>
      <c r="B787" s="1" t="s">
        <v>11832</v>
      </c>
      <c r="C787" s="1" t="s">
        <v>7</v>
      </c>
      <c r="D787" s="1"/>
      <c r="E787" s="1"/>
      <c r="F787" s="62"/>
    </row>
    <row r="788" spans="1:6" x14ac:dyDescent="0.25">
      <c r="A788" s="8" t="s">
        <v>19850</v>
      </c>
      <c r="B788" s="1" t="s">
        <v>3926</v>
      </c>
      <c r="C788" s="1" t="s">
        <v>7</v>
      </c>
      <c r="D788" s="1"/>
      <c r="E788" s="1"/>
      <c r="F788" s="62"/>
    </row>
    <row r="789" spans="1:6" x14ac:dyDescent="0.25">
      <c r="A789" s="8" t="s">
        <v>19851</v>
      </c>
      <c r="B789" s="1" t="s">
        <v>5015</v>
      </c>
      <c r="C789" s="1" t="s">
        <v>7</v>
      </c>
      <c r="D789" s="1"/>
      <c r="E789" s="1"/>
      <c r="F789" s="62"/>
    </row>
    <row r="790" spans="1:6" x14ac:dyDescent="0.25">
      <c r="A790" s="8" t="s">
        <v>19852</v>
      </c>
      <c r="B790" s="1" t="s">
        <v>5037</v>
      </c>
      <c r="C790" s="1" t="s">
        <v>7</v>
      </c>
      <c r="D790" s="1"/>
      <c r="E790" s="1"/>
      <c r="F790" s="62"/>
    </row>
    <row r="791" spans="1:6" x14ac:dyDescent="0.25">
      <c r="A791" s="8" t="s">
        <v>19853</v>
      </c>
      <c r="B791" s="1" t="s">
        <v>716</v>
      </c>
      <c r="C791" s="1" t="s">
        <v>7</v>
      </c>
      <c r="D791" s="1"/>
      <c r="E791" s="1"/>
      <c r="F791" s="62"/>
    </row>
    <row r="792" spans="1:6" x14ac:dyDescent="0.25">
      <c r="A792" s="8" t="s">
        <v>19854</v>
      </c>
      <c r="B792" s="1" t="s">
        <v>19793</v>
      </c>
      <c r="C792" s="1" t="s">
        <v>7</v>
      </c>
      <c r="D792" s="1"/>
      <c r="E792" s="1"/>
      <c r="F792" s="62"/>
    </row>
    <row r="793" spans="1:6" x14ac:dyDescent="0.25">
      <c r="A793" s="8" t="s">
        <v>19855</v>
      </c>
      <c r="B793" s="1" t="s">
        <v>19856</v>
      </c>
      <c r="C793" s="1" t="s">
        <v>7</v>
      </c>
      <c r="D793" s="1"/>
      <c r="E793" s="1"/>
      <c r="F793" s="62"/>
    </row>
    <row r="794" spans="1:6" x14ac:dyDescent="0.25">
      <c r="A794" s="8" t="s">
        <v>19857</v>
      </c>
      <c r="B794" s="1" t="s">
        <v>783</v>
      </c>
      <c r="C794" s="1" t="s">
        <v>7</v>
      </c>
      <c r="D794" s="1"/>
      <c r="E794" s="1"/>
      <c r="F794" s="62"/>
    </row>
    <row r="795" spans="1:6" x14ac:dyDescent="0.25">
      <c r="A795" s="8" t="s">
        <v>19858</v>
      </c>
      <c r="B795" s="1" t="s">
        <v>903</v>
      </c>
      <c r="C795" s="1" t="s">
        <v>7</v>
      </c>
      <c r="D795" s="1"/>
      <c r="E795" s="1"/>
      <c r="F795" s="62"/>
    </row>
    <row r="796" spans="1:6" x14ac:dyDescent="0.25">
      <c r="A796" s="8" t="s">
        <v>19859</v>
      </c>
      <c r="B796" s="1" t="s">
        <v>11205</v>
      </c>
      <c r="C796" s="1" t="s">
        <v>7</v>
      </c>
      <c r="D796" s="1"/>
      <c r="E796" s="1"/>
      <c r="F796" s="62"/>
    </row>
    <row r="797" spans="1:6" x14ac:dyDescent="0.25">
      <c r="A797" s="8" t="s">
        <v>19860</v>
      </c>
      <c r="B797" s="1" t="s">
        <v>4838</v>
      </c>
      <c r="C797" s="1" t="s">
        <v>7</v>
      </c>
      <c r="D797" s="1"/>
      <c r="E797" s="1"/>
      <c r="F797" s="62"/>
    </row>
    <row r="798" spans="1:6" x14ac:dyDescent="0.25">
      <c r="A798" s="8" t="s">
        <v>19861</v>
      </c>
      <c r="B798" s="1" t="s">
        <v>15750</v>
      </c>
      <c r="C798" s="1" t="s">
        <v>7</v>
      </c>
      <c r="D798" s="1"/>
      <c r="E798" s="1"/>
      <c r="F798" s="62"/>
    </row>
    <row r="799" spans="1:6" x14ac:dyDescent="0.25">
      <c r="A799" s="8" t="s">
        <v>19862</v>
      </c>
      <c r="B799" s="1" t="s">
        <v>15115</v>
      </c>
      <c r="C799" s="1" t="s">
        <v>7</v>
      </c>
      <c r="D799" s="1"/>
      <c r="E799" s="1"/>
      <c r="F799" s="62"/>
    </row>
    <row r="800" spans="1:6" x14ac:dyDescent="0.25">
      <c r="A800" s="8" t="s">
        <v>19863</v>
      </c>
      <c r="B800" s="1" t="s">
        <v>19864</v>
      </c>
      <c r="C800" s="1" t="s">
        <v>7</v>
      </c>
      <c r="D800" s="1"/>
      <c r="E800" s="1"/>
      <c r="F800" s="62"/>
    </row>
    <row r="801" spans="1:6" x14ac:dyDescent="0.25">
      <c r="A801" s="8" t="s">
        <v>19865</v>
      </c>
      <c r="B801" s="1" t="s">
        <v>15729</v>
      </c>
      <c r="C801" s="1" t="s">
        <v>4</v>
      </c>
      <c r="D801" s="1"/>
      <c r="E801" s="1"/>
      <c r="F801" s="62"/>
    </row>
    <row r="802" spans="1:6" x14ac:dyDescent="0.25">
      <c r="A802" s="8" t="s">
        <v>19866</v>
      </c>
      <c r="B802" s="1" t="s">
        <v>15719</v>
      </c>
      <c r="C802" s="1" t="s">
        <v>7</v>
      </c>
      <c r="D802" s="1"/>
      <c r="E802" s="1"/>
      <c r="F802" s="62"/>
    </row>
    <row r="803" spans="1:6" ht="15.75" thickBot="1" x14ac:dyDescent="0.3">
      <c r="A803" s="10" t="s">
        <v>19867</v>
      </c>
      <c r="B803" s="11" t="s">
        <v>19868</v>
      </c>
      <c r="C803" s="11" t="s">
        <v>14</v>
      </c>
      <c r="D803" s="11"/>
      <c r="E803" s="11"/>
      <c r="F803" s="63"/>
    </row>
    <row r="804" spans="1:6" x14ac:dyDescent="0.25">
      <c r="A804" s="8" t="s">
        <v>19869</v>
      </c>
      <c r="B804" s="1" t="s">
        <v>1955</v>
      </c>
      <c r="C804" s="1" t="s">
        <v>7</v>
      </c>
      <c r="D804" s="1"/>
      <c r="E804" s="1"/>
      <c r="F804" s="62"/>
    </row>
    <row r="805" spans="1:6" x14ac:dyDescent="0.25">
      <c r="A805" s="8" t="s">
        <v>19870</v>
      </c>
      <c r="B805" s="1" t="s">
        <v>2287</v>
      </c>
      <c r="C805" s="1" t="s">
        <v>7</v>
      </c>
      <c r="D805" s="1"/>
      <c r="E805" s="1"/>
      <c r="F805" s="62"/>
    </row>
    <row r="806" spans="1:6" x14ac:dyDescent="0.25">
      <c r="A806" s="8" t="s">
        <v>19871</v>
      </c>
      <c r="B806" s="1" t="s">
        <v>19770</v>
      </c>
      <c r="C806" s="1" t="s">
        <v>7</v>
      </c>
      <c r="D806" s="1"/>
      <c r="E806" s="1"/>
      <c r="F806" s="62"/>
    </row>
    <row r="807" spans="1:6" x14ac:dyDescent="0.25">
      <c r="A807" s="8" t="s">
        <v>19872</v>
      </c>
      <c r="B807" s="1" t="s">
        <v>19873</v>
      </c>
      <c r="C807" s="1" t="s">
        <v>14</v>
      </c>
      <c r="D807" s="1"/>
      <c r="E807" s="1"/>
      <c r="F807" s="62"/>
    </row>
    <row r="808" spans="1:6" x14ac:dyDescent="0.25">
      <c r="A808" s="8" t="s">
        <v>19874</v>
      </c>
      <c r="B808" s="1" t="s">
        <v>15703</v>
      </c>
      <c r="C808" s="1" t="s">
        <v>14</v>
      </c>
      <c r="D808" s="1"/>
      <c r="E808" s="1"/>
      <c r="F808" s="62"/>
    </row>
    <row r="809" spans="1:6" x14ac:dyDescent="0.25">
      <c r="A809" s="8" t="s">
        <v>19875</v>
      </c>
      <c r="B809" s="1" t="s">
        <v>182</v>
      </c>
      <c r="C809" s="1" t="s">
        <v>7</v>
      </c>
      <c r="D809" s="1"/>
      <c r="E809" s="1"/>
      <c r="F809" s="62"/>
    </row>
    <row r="810" spans="1:6" x14ac:dyDescent="0.25">
      <c r="A810" s="8" t="s">
        <v>19876</v>
      </c>
      <c r="B810" s="1" t="s">
        <v>933</v>
      </c>
      <c r="C810" s="1" t="s">
        <v>7</v>
      </c>
      <c r="D810" s="1"/>
      <c r="E810" s="1"/>
      <c r="F810" s="62"/>
    </row>
    <row r="811" spans="1:6" x14ac:dyDescent="0.25">
      <c r="A811" s="8" t="s">
        <v>19877</v>
      </c>
      <c r="B811" s="1" t="s">
        <v>3392</v>
      </c>
      <c r="C811" s="1" t="s">
        <v>7</v>
      </c>
      <c r="D811" s="1"/>
      <c r="E811" s="1"/>
      <c r="F811" s="62"/>
    </row>
    <row r="812" spans="1:6" x14ac:dyDescent="0.25">
      <c r="A812" s="8" t="s">
        <v>19878</v>
      </c>
      <c r="B812" s="1" t="s">
        <v>15166</v>
      </c>
      <c r="C812" s="1" t="s">
        <v>7</v>
      </c>
      <c r="D812" s="1"/>
      <c r="E812" s="1"/>
      <c r="F812" s="62"/>
    </row>
    <row r="813" spans="1:6" x14ac:dyDescent="0.25">
      <c r="A813" s="8" t="s">
        <v>19879</v>
      </c>
      <c r="B813" s="1" t="s">
        <v>15684</v>
      </c>
      <c r="C813" s="1" t="s">
        <v>7</v>
      </c>
      <c r="D813" s="1"/>
      <c r="E813" s="1"/>
      <c r="F813" s="62"/>
    </row>
    <row r="814" spans="1:6" x14ac:dyDescent="0.25">
      <c r="A814" s="8" t="s">
        <v>19880</v>
      </c>
      <c r="B814" s="1" t="s">
        <v>15686</v>
      </c>
      <c r="C814" s="1" t="s">
        <v>7</v>
      </c>
      <c r="D814" s="1"/>
      <c r="E814" s="1"/>
      <c r="F814" s="62"/>
    </row>
    <row r="815" spans="1:6" x14ac:dyDescent="0.25">
      <c r="A815" s="8" t="s">
        <v>19881</v>
      </c>
      <c r="B815" s="1" t="s">
        <v>4923</v>
      </c>
      <c r="C815" s="1" t="s">
        <v>7</v>
      </c>
      <c r="D815" s="1"/>
      <c r="E815" s="1"/>
      <c r="F815" s="62"/>
    </row>
    <row r="816" spans="1:6" x14ac:dyDescent="0.25">
      <c r="A816" s="8" t="s">
        <v>19882</v>
      </c>
      <c r="B816" s="1" t="s">
        <v>19841</v>
      </c>
      <c r="C816" s="1" t="s">
        <v>7</v>
      </c>
      <c r="D816" s="1"/>
      <c r="E816" s="1"/>
      <c r="F816" s="62"/>
    </row>
    <row r="817" spans="1:6" x14ac:dyDescent="0.25">
      <c r="A817" s="8" t="s">
        <v>19883</v>
      </c>
      <c r="B817" s="1" t="s">
        <v>14810</v>
      </c>
      <c r="C817" s="1" t="s">
        <v>7</v>
      </c>
      <c r="D817" s="1"/>
      <c r="E817" s="1"/>
      <c r="F817" s="62"/>
    </row>
    <row r="818" spans="1:6" x14ac:dyDescent="0.25">
      <c r="A818" s="8" t="s">
        <v>19884</v>
      </c>
      <c r="B818" s="1" t="s">
        <v>5325</v>
      </c>
      <c r="C818" s="1" t="s">
        <v>7</v>
      </c>
      <c r="D818" s="1"/>
      <c r="E818" s="1"/>
      <c r="F818" s="62"/>
    </row>
    <row r="819" spans="1:6" x14ac:dyDescent="0.25">
      <c r="A819" s="8" t="s">
        <v>19885</v>
      </c>
      <c r="B819" s="1" t="s">
        <v>5335</v>
      </c>
      <c r="C819" s="1" t="s">
        <v>7</v>
      </c>
      <c r="D819" s="1"/>
      <c r="E819" s="1"/>
      <c r="F819" s="62"/>
    </row>
    <row r="820" spans="1:6" x14ac:dyDescent="0.25">
      <c r="A820" s="8" t="s">
        <v>19886</v>
      </c>
      <c r="B820" s="1" t="s">
        <v>5337</v>
      </c>
      <c r="C820" s="1" t="s">
        <v>7</v>
      </c>
      <c r="D820" s="1"/>
      <c r="E820" s="1"/>
      <c r="F820" s="62"/>
    </row>
    <row r="821" spans="1:6" x14ac:dyDescent="0.25">
      <c r="A821" s="8" t="s">
        <v>19887</v>
      </c>
      <c r="B821" s="1" t="s">
        <v>5942</v>
      </c>
      <c r="C821" s="1" t="s">
        <v>7</v>
      </c>
      <c r="D821" s="1"/>
      <c r="E821" s="1"/>
      <c r="F821" s="62"/>
    </row>
    <row r="822" spans="1:6" x14ac:dyDescent="0.25">
      <c r="A822" s="8" t="s">
        <v>19888</v>
      </c>
      <c r="B822" s="1" t="s">
        <v>15073</v>
      </c>
      <c r="C822" s="1" t="s">
        <v>7</v>
      </c>
      <c r="D822" s="1"/>
      <c r="E822" s="1"/>
      <c r="F822" s="62"/>
    </row>
    <row r="823" spans="1:6" x14ac:dyDescent="0.25">
      <c r="A823" s="8" t="s">
        <v>19889</v>
      </c>
      <c r="B823" s="1" t="s">
        <v>596</v>
      </c>
      <c r="C823" s="1" t="s">
        <v>7</v>
      </c>
      <c r="D823" s="1"/>
      <c r="E823" s="1"/>
      <c r="F823" s="62"/>
    </row>
    <row r="824" spans="1:6" x14ac:dyDescent="0.25">
      <c r="A824" s="8" t="s">
        <v>19890</v>
      </c>
      <c r="B824" s="1" t="s">
        <v>13299</v>
      </c>
      <c r="C824" s="1" t="s">
        <v>7</v>
      </c>
      <c r="D824" s="1"/>
      <c r="E824" s="1"/>
      <c r="F824" s="62"/>
    </row>
    <row r="825" spans="1:6" x14ac:dyDescent="0.25">
      <c r="A825" s="8" t="s">
        <v>19891</v>
      </c>
      <c r="B825" s="1" t="s">
        <v>11750</v>
      </c>
      <c r="C825" s="1" t="s">
        <v>7</v>
      </c>
      <c r="D825" s="1"/>
      <c r="E825" s="1"/>
      <c r="F825" s="62"/>
    </row>
    <row r="826" spans="1:6" x14ac:dyDescent="0.25">
      <c r="A826" s="8" t="s">
        <v>19892</v>
      </c>
      <c r="B826" s="1" t="s">
        <v>11754</v>
      </c>
      <c r="C826" s="1" t="s">
        <v>7</v>
      </c>
      <c r="D826" s="1"/>
      <c r="E826" s="1"/>
      <c r="F826" s="62"/>
    </row>
    <row r="827" spans="1:6" x14ac:dyDescent="0.25">
      <c r="A827" s="8" t="s">
        <v>19893</v>
      </c>
      <c r="B827" s="1" t="s">
        <v>11191</v>
      </c>
      <c r="C827" s="1" t="s">
        <v>7</v>
      </c>
      <c r="D827" s="1"/>
      <c r="E827" s="1"/>
      <c r="F827" s="62"/>
    </row>
    <row r="828" spans="1:6" x14ac:dyDescent="0.25">
      <c r="A828" s="8" t="s">
        <v>19894</v>
      </c>
      <c r="B828" s="1" t="s">
        <v>2468</v>
      </c>
      <c r="C828" s="1" t="s">
        <v>7</v>
      </c>
      <c r="D828" s="1"/>
      <c r="E828" s="1"/>
      <c r="F828" s="62"/>
    </row>
    <row r="829" spans="1:6" x14ac:dyDescent="0.25">
      <c r="A829" s="8" t="s">
        <v>19895</v>
      </c>
      <c r="B829" s="1" t="s">
        <v>2692</v>
      </c>
      <c r="C829" s="1" t="s">
        <v>7</v>
      </c>
      <c r="D829" s="1"/>
      <c r="E829" s="1"/>
      <c r="F829" s="62"/>
    </row>
    <row r="830" spans="1:6" x14ac:dyDescent="0.25">
      <c r="A830" s="8" t="s">
        <v>19896</v>
      </c>
      <c r="B830" s="1" t="s">
        <v>2826</v>
      </c>
      <c r="C830" s="1" t="s">
        <v>7</v>
      </c>
      <c r="D830" s="1"/>
      <c r="E830" s="1"/>
      <c r="F830" s="62"/>
    </row>
    <row r="831" spans="1:6" x14ac:dyDescent="0.25">
      <c r="A831" s="8" t="s">
        <v>19897</v>
      </c>
      <c r="B831" s="1" t="s">
        <v>19793</v>
      </c>
      <c r="C831" s="1" t="s">
        <v>7</v>
      </c>
      <c r="D831" s="1"/>
      <c r="E831" s="1"/>
      <c r="F831" s="62"/>
    </row>
    <row r="832" spans="1:6" x14ac:dyDescent="0.25">
      <c r="A832" s="8" t="s">
        <v>19898</v>
      </c>
      <c r="B832" s="1" t="s">
        <v>19899</v>
      </c>
      <c r="C832" s="1" t="s">
        <v>7</v>
      </c>
      <c r="D832" s="1"/>
      <c r="E832" s="1"/>
      <c r="F832" s="62"/>
    </row>
    <row r="833" spans="1:6" x14ac:dyDescent="0.25">
      <c r="A833" s="8" t="s">
        <v>19900</v>
      </c>
      <c r="B833" s="1" t="s">
        <v>98</v>
      </c>
      <c r="C833" s="1" t="s">
        <v>7</v>
      </c>
      <c r="D833" s="1"/>
      <c r="E833" s="1"/>
      <c r="F833" s="62"/>
    </row>
    <row r="834" spans="1:6" x14ac:dyDescent="0.25">
      <c r="A834" s="8" t="s">
        <v>19901</v>
      </c>
      <c r="B834" s="1" t="s">
        <v>783</v>
      </c>
      <c r="C834" s="1" t="s">
        <v>7</v>
      </c>
      <c r="D834" s="1"/>
      <c r="E834" s="1"/>
      <c r="F834" s="62"/>
    </row>
    <row r="835" spans="1:6" x14ac:dyDescent="0.25">
      <c r="A835" s="8" t="s">
        <v>19902</v>
      </c>
      <c r="B835" s="1" t="s">
        <v>11205</v>
      </c>
      <c r="C835" s="1" t="s">
        <v>7</v>
      </c>
      <c r="D835" s="1"/>
      <c r="E835" s="1"/>
      <c r="F835" s="62"/>
    </row>
    <row r="836" spans="1:6" x14ac:dyDescent="0.25">
      <c r="A836" s="8" t="s">
        <v>19903</v>
      </c>
      <c r="B836" s="1" t="s">
        <v>11224</v>
      </c>
      <c r="C836" s="1" t="s">
        <v>7</v>
      </c>
      <c r="D836" s="1"/>
      <c r="E836" s="1"/>
      <c r="F836" s="62"/>
    </row>
    <row r="837" spans="1:6" x14ac:dyDescent="0.25">
      <c r="A837" s="8" t="s">
        <v>19904</v>
      </c>
      <c r="B837" s="1" t="s">
        <v>11316</v>
      </c>
      <c r="C837" s="1" t="s">
        <v>7</v>
      </c>
      <c r="D837" s="1"/>
      <c r="E837" s="1"/>
      <c r="F837" s="62"/>
    </row>
    <row r="838" spans="1:6" x14ac:dyDescent="0.25">
      <c r="A838" s="8" t="s">
        <v>19905</v>
      </c>
      <c r="B838" s="1" t="s">
        <v>2157</v>
      </c>
      <c r="C838" s="1" t="s">
        <v>7</v>
      </c>
      <c r="D838" s="1"/>
      <c r="E838" s="1"/>
      <c r="F838" s="62"/>
    </row>
    <row r="839" spans="1:6" x14ac:dyDescent="0.25">
      <c r="A839" s="8" t="s">
        <v>19906</v>
      </c>
      <c r="B839" s="1" t="s">
        <v>2966</v>
      </c>
      <c r="C839" s="1" t="s">
        <v>7</v>
      </c>
      <c r="D839" s="1"/>
      <c r="E839" s="1"/>
      <c r="F839" s="62"/>
    </row>
    <row r="840" spans="1:6" x14ac:dyDescent="0.25">
      <c r="A840" s="8" t="s">
        <v>19907</v>
      </c>
      <c r="B840" s="1" t="s">
        <v>3218</v>
      </c>
      <c r="C840" s="1" t="s">
        <v>7</v>
      </c>
      <c r="D840" s="1"/>
      <c r="E840" s="1"/>
      <c r="F840" s="62"/>
    </row>
    <row r="841" spans="1:6" x14ac:dyDescent="0.25">
      <c r="A841" s="8" t="s">
        <v>19908</v>
      </c>
      <c r="B841" s="1" t="s">
        <v>5047</v>
      </c>
      <c r="C841" s="1" t="s">
        <v>7</v>
      </c>
      <c r="D841" s="1"/>
      <c r="E841" s="1"/>
      <c r="F841" s="62"/>
    </row>
    <row r="842" spans="1:6" x14ac:dyDescent="0.25">
      <c r="A842" s="8" t="s">
        <v>19909</v>
      </c>
      <c r="B842" s="1" t="s">
        <v>15735</v>
      </c>
      <c r="C842" s="1" t="s">
        <v>4</v>
      </c>
      <c r="D842" s="1"/>
      <c r="E842" s="1"/>
      <c r="F842" s="62"/>
    </row>
    <row r="843" spans="1:6" x14ac:dyDescent="0.25">
      <c r="A843" s="8" t="s">
        <v>19910</v>
      </c>
      <c r="B843" s="1" t="s">
        <v>19868</v>
      </c>
      <c r="C843" s="1" t="s">
        <v>7</v>
      </c>
      <c r="D843" s="1"/>
      <c r="E843" s="1"/>
      <c r="F843" s="62"/>
    </row>
    <row r="844" spans="1:6" x14ac:dyDescent="0.25">
      <c r="A844" s="8" t="s">
        <v>19911</v>
      </c>
      <c r="B844" s="1" t="s">
        <v>19817</v>
      </c>
      <c r="C844" s="1" t="s">
        <v>7</v>
      </c>
      <c r="D844" s="1"/>
      <c r="E844" s="1"/>
      <c r="F844" s="62"/>
    </row>
    <row r="845" spans="1:6" ht="15.75" thickBot="1" x14ac:dyDescent="0.3">
      <c r="A845" s="10" t="s">
        <v>19912</v>
      </c>
      <c r="B845" s="11" t="s">
        <v>19913</v>
      </c>
      <c r="C845" s="11" t="s">
        <v>14</v>
      </c>
      <c r="D845" s="11"/>
      <c r="E845" s="11"/>
      <c r="F845" s="63"/>
    </row>
    <row r="846" spans="1:6" x14ac:dyDescent="0.25">
      <c r="A846" s="8" t="s">
        <v>19914</v>
      </c>
      <c r="B846" s="1" t="s">
        <v>128</v>
      </c>
      <c r="C846" s="1" t="s">
        <v>7</v>
      </c>
      <c r="D846" s="1"/>
      <c r="E846" s="1"/>
      <c r="F846" s="62"/>
    </row>
    <row r="847" spans="1:6" x14ac:dyDescent="0.25">
      <c r="A847" s="8" t="s">
        <v>19915</v>
      </c>
      <c r="B847" s="1" t="s">
        <v>11786</v>
      </c>
      <c r="C847" s="1" t="s">
        <v>7</v>
      </c>
      <c r="D847" s="1"/>
      <c r="E847" s="1"/>
      <c r="F847" s="62"/>
    </row>
    <row r="848" spans="1:6" x14ac:dyDescent="0.25">
      <c r="A848" s="8" t="s">
        <v>19916</v>
      </c>
      <c r="B848" s="1" t="s">
        <v>11240</v>
      </c>
      <c r="C848" s="1" t="s">
        <v>7</v>
      </c>
      <c r="D848" s="1"/>
      <c r="E848" s="1"/>
      <c r="F848" s="62"/>
    </row>
    <row r="849" spans="1:6" x14ac:dyDescent="0.25">
      <c r="A849" s="8" t="s">
        <v>19917</v>
      </c>
      <c r="B849" s="1" t="s">
        <v>3844</v>
      </c>
      <c r="C849" s="1" t="s">
        <v>7</v>
      </c>
      <c r="D849" s="1"/>
      <c r="E849" s="1"/>
      <c r="F849" s="62"/>
    </row>
    <row r="850" spans="1:6" x14ac:dyDescent="0.25">
      <c r="A850" s="8" t="s">
        <v>19918</v>
      </c>
      <c r="B850" s="1" t="s">
        <v>14830</v>
      </c>
      <c r="C850" s="1" t="s">
        <v>7</v>
      </c>
      <c r="D850" s="1"/>
      <c r="E850" s="1"/>
      <c r="F850" s="62"/>
    </row>
    <row r="851" spans="1:6" x14ac:dyDescent="0.25">
      <c r="A851" s="8" t="s">
        <v>19919</v>
      </c>
      <c r="B851" s="1" t="s">
        <v>19920</v>
      </c>
      <c r="C851" s="1" t="s">
        <v>7</v>
      </c>
      <c r="D851" s="1"/>
      <c r="E851" s="1"/>
      <c r="F851" s="62"/>
    </row>
    <row r="852" spans="1:6" x14ac:dyDescent="0.25">
      <c r="A852" s="8" t="s">
        <v>19921</v>
      </c>
      <c r="B852" s="1" t="s">
        <v>19922</v>
      </c>
      <c r="C852" s="1" t="s">
        <v>7</v>
      </c>
      <c r="D852" s="1"/>
      <c r="E852" s="1"/>
      <c r="F852" s="62"/>
    </row>
    <row r="853" spans="1:6" x14ac:dyDescent="0.25">
      <c r="A853" s="8" t="s">
        <v>19923</v>
      </c>
      <c r="B853" s="1" t="s">
        <v>19924</v>
      </c>
      <c r="C853" s="1" t="s">
        <v>7</v>
      </c>
      <c r="D853" s="1"/>
      <c r="E853" s="1"/>
      <c r="F853" s="62"/>
    </row>
    <row r="854" spans="1:6" x14ac:dyDescent="0.25">
      <c r="A854" s="8" t="s">
        <v>19925</v>
      </c>
      <c r="B854" s="1" t="s">
        <v>19926</v>
      </c>
      <c r="C854" s="1" t="s">
        <v>7</v>
      </c>
      <c r="D854" s="1"/>
      <c r="E854" s="1"/>
      <c r="F854" s="62"/>
    </row>
    <row r="855" spans="1:6" x14ac:dyDescent="0.25">
      <c r="A855" s="8" t="s">
        <v>19927</v>
      </c>
      <c r="B855" s="1" t="s">
        <v>19928</v>
      </c>
      <c r="C855" s="1" t="s">
        <v>7</v>
      </c>
      <c r="D855" s="1"/>
      <c r="E855" s="1"/>
      <c r="F855" s="62"/>
    </row>
    <row r="856" spans="1:6" x14ac:dyDescent="0.25">
      <c r="A856" s="8" t="s">
        <v>19929</v>
      </c>
      <c r="B856" s="1" t="s">
        <v>14825</v>
      </c>
      <c r="C856" s="1" t="s">
        <v>7</v>
      </c>
      <c r="D856" s="1"/>
      <c r="E856" s="1"/>
      <c r="F856" s="62"/>
    </row>
    <row r="857" spans="1:6" x14ac:dyDescent="0.25">
      <c r="A857" s="8" t="s">
        <v>19930</v>
      </c>
      <c r="B857" s="1" t="s">
        <v>658</v>
      </c>
      <c r="C857" s="1" t="s">
        <v>7</v>
      </c>
      <c r="D857" s="1"/>
      <c r="E857" s="1"/>
      <c r="F857" s="62"/>
    </row>
    <row r="858" spans="1:6" x14ac:dyDescent="0.25">
      <c r="A858" s="8" t="s">
        <v>19931</v>
      </c>
      <c r="B858" s="1" t="s">
        <v>676</v>
      </c>
      <c r="C858" s="1" t="s">
        <v>7</v>
      </c>
      <c r="D858" s="1"/>
      <c r="E858" s="1"/>
      <c r="F858" s="62"/>
    </row>
    <row r="859" spans="1:6" x14ac:dyDescent="0.25">
      <c r="A859" s="8" t="s">
        <v>19932</v>
      </c>
      <c r="B859" s="1" t="s">
        <v>11577</v>
      </c>
      <c r="C859" s="1" t="s">
        <v>7</v>
      </c>
      <c r="D859" s="1"/>
      <c r="E859" s="1"/>
      <c r="F859" s="62"/>
    </row>
    <row r="860" spans="1:6" x14ac:dyDescent="0.25">
      <c r="A860" s="8" t="s">
        <v>19933</v>
      </c>
      <c r="B860" s="1" t="s">
        <v>11733</v>
      </c>
      <c r="C860" s="1" t="s">
        <v>7</v>
      </c>
      <c r="D860" s="1"/>
      <c r="E860" s="1"/>
      <c r="F860" s="62"/>
    </row>
    <row r="861" spans="1:6" x14ac:dyDescent="0.25">
      <c r="A861" s="8" t="s">
        <v>19934</v>
      </c>
      <c r="B861" s="1" t="s">
        <v>3506</v>
      </c>
      <c r="C861" s="1" t="s">
        <v>7</v>
      </c>
      <c r="D861" s="1"/>
      <c r="E861" s="1"/>
      <c r="F861" s="62"/>
    </row>
    <row r="862" spans="1:6" x14ac:dyDescent="0.25">
      <c r="A862" s="8" t="s">
        <v>19935</v>
      </c>
      <c r="B862" s="1" t="s">
        <v>4563</v>
      </c>
      <c r="C862" s="1" t="s">
        <v>7</v>
      </c>
      <c r="D862" s="1"/>
      <c r="E862" s="1"/>
      <c r="F862" s="62"/>
    </row>
    <row r="863" spans="1:6" x14ac:dyDescent="0.25">
      <c r="A863" s="8" t="s">
        <v>19936</v>
      </c>
      <c r="B863" s="1" t="s">
        <v>4567</v>
      </c>
      <c r="C863" s="1" t="s">
        <v>7</v>
      </c>
      <c r="D863" s="1"/>
      <c r="E863" s="1"/>
      <c r="F863" s="62"/>
    </row>
    <row r="864" spans="1:6" x14ac:dyDescent="0.25">
      <c r="A864" s="8" t="s">
        <v>19937</v>
      </c>
      <c r="B864" s="1" t="s">
        <v>6574</v>
      </c>
      <c r="C864" s="1" t="s">
        <v>7</v>
      </c>
      <c r="D864" s="1"/>
      <c r="E864" s="1"/>
      <c r="F864" s="62"/>
    </row>
    <row r="865" spans="1:6" x14ac:dyDescent="0.25">
      <c r="A865" s="8" t="s">
        <v>19938</v>
      </c>
      <c r="B865" s="1" t="s">
        <v>18213</v>
      </c>
      <c r="C865" s="1" t="s">
        <v>7</v>
      </c>
      <c r="D865" s="1"/>
      <c r="E865" s="1"/>
      <c r="F865" s="62"/>
    </row>
    <row r="866" spans="1:6" x14ac:dyDescent="0.25">
      <c r="A866" s="8" t="s">
        <v>19939</v>
      </c>
      <c r="B866" s="1" t="s">
        <v>15079</v>
      </c>
      <c r="C866" s="1" t="s">
        <v>7</v>
      </c>
      <c r="D866" s="1"/>
      <c r="E866" s="1"/>
      <c r="F866" s="62"/>
    </row>
    <row r="867" spans="1:6" x14ac:dyDescent="0.25">
      <c r="A867" s="8" t="s">
        <v>19940</v>
      </c>
      <c r="B867" s="1" t="s">
        <v>19941</v>
      </c>
      <c r="C867" s="1" t="s">
        <v>7</v>
      </c>
      <c r="D867" s="1"/>
      <c r="E867" s="1"/>
      <c r="F867" s="62"/>
    </row>
    <row r="868" spans="1:6" x14ac:dyDescent="0.25">
      <c r="A868" s="8" t="s">
        <v>19942</v>
      </c>
      <c r="B868" s="1" t="s">
        <v>19943</v>
      </c>
      <c r="C868" s="1" t="s">
        <v>7</v>
      </c>
      <c r="D868" s="1"/>
      <c r="E868" s="1"/>
      <c r="F868" s="62"/>
    </row>
    <row r="869" spans="1:6" x14ac:dyDescent="0.25">
      <c r="A869" s="8" t="s">
        <v>19944</v>
      </c>
      <c r="B869" s="1" t="s">
        <v>594</v>
      </c>
      <c r="C869" s="1" t="s">
        <v>7</v>
      </c>
      <c r="D869" s="1"/>
      <c r="E869" s="1"/>
      <c r="F869" s="62"/>
    </row>
    <row r="870" spans="1:6" x14ac:dyDescent="0.25">
      <c r="A870" s="8" t="s">
        <v>19945</v>
      </c>
      <c r="B870" s="1" t="s">
        <v>96</v>
      </c>
      <c r="C870" s="1" t="s">
        <v>7</v>
      </c>
      <c r="D870" s="1"/>
      <c r="E870" s="1"/>
      <c r="F870" s="62"/>
    </row>
    <row r="871" spans="1:6" x14ac:dyDescent="0.25">
      <c r="A871" s="8" t="s">
        <v>19946</v>
      </c>
      <c r="B871" s="1" t="s">
        <v>168</v>
      </c>
      <c r="C871" s="1" t="s">
        <v>7</v>
      </c>
      <c r="D871" s="1"/>
      <c r="E871" s="1"/>
      <c r="F871" s="62"/>
    </row>
    <row r="872" spans="1:6" x14ac:dyDescent="0.25">
      <c r="A872" s="8" t="s">
        <v>19947</v>
      </c>
      <c r="B872" s="1" t="s">
        <v>11754</v>
      </c>
      <c r="C872" s="1" t="s">
        <v>7</v>
      </c>
      <c r="D872" s="1"/>
      <c r="E872" s="1"/>
      <c r="F872" s="62"/>
    </row>
    <row r="873" spans="1:6" x14ac:dyDescent="0.25">
      <c r="A873" s="8" t="s">
        <v>19948</v>
      </c>
      <c r="B873" s="1" t="s">
        <v>19949</v>
      </c>
      <c r="C873" s="1" t="s">
        <v>7</v>
      </c>
      <c r="D873" s="1"/>
      <c r="E873" s="1"/>
      <c r="F873" s="62"/>
    </row>
    <row r="874" spans="1:6" x14ac:dyDescent="0.25">
      <c r="A874" s="8" t="s">
        <v>19950</v>
      </c>
      <c r="B874" s="1" t="s">
        <v>11290</v>
      </c>
      <c r="C874" s="1" t="s">
        <v>7</v>
      </c>
      <c r="D874" s="1"/>
      <c r="E874" s="1"/>
      <c r="F874" s="62"/>
    </row>
    <row r="875" spans="1:6" x14ac:dyDescent="0.25">
      <c r="A875" s="8" t="s">
        <v>19951</v>
      </c>
      <c r="B875" s="1" t="s">
        <v>4057</v>
      </c>
      <c r="C875" s="1" t="s">
        <v>7</v>
      </c>
      <c r="D875" s="1"/>
      <c r="E875" s="1"/>
      <c r="F875" s="62"/>
    </row>
    <row r="876" spans="1:6" x14ac:dyDescent="0.25">
      <c r="A876" s="8" t="s">
        <v>19952</v>
      </c>
      <c r="B876" s="1" t="s">
        <v>19953</v>
      </c>
      <c r="C876" s="1" t="s">
        <v>7</v>
      </c>
      <c r="D876" s="1"/>
      <c r="E876" s="1"/>
      <c r="F876" s="62"/>
    </row>
    <row r="877" spans="1:6" x14ac:dyDescent="0.25">
      <c r="A877" s="8" t="s">
        <v>19954</v>
      </c>
      <c r="B877" s="1" t="s">
        <v>15301</v>
      </c>
      <c r="C877" s="1" t="s">
        <v>7</v>
      </c>
      <c r="D877" s="1"/>
      <c r="E877" s="1"/>
      <c r="F877" s="62"/>
    </row>
    <row r="878" spans="1:6" x14ac:dyDescent="0.25">
      <c r="A878" s="8" t="s">
        <v>19955</v>
      </c>
      <c r="B878" s="1" t="s">
        <v>783</v>
      </c>
      <c r="C878" s="1" t="s">
        <v>7</v>
      </c>
      <c r="D878" s="1"/>
      <c r="E878" s="1"/>
      <c r="F878" s="62"/>
    </row>
    <row r="879" spans="1:6" x14ac:dyDescent="0.25">
      <c r="A879" s="8" t="s">
        <v>19956</v>
      </c>
      <c r="B879" s="1" t="s">
        <v>98</v>
      </c>
      <c r="C879" s="1" t="s">
        <v>7</v>
      </c>
      <c r="D879" s="1"/>
      <c r="E879" s="1"/>
      <c r="F879" s="62"/>
    </row>
    <row r="880" spans="1:6" x14ac:dyDescent="0.25">
      <c r="A880" s="8" t="s">
        <v>19957</v>
      </c>
      <c r="B880" s="1" t="s">
        <v>470</v>
      </c>
      <c r="C880" s="1" t="s">
        <v>7</v>
      </c>
      <c r="D880" s="1"/>
      <c r="E880" s="1"/>
      <c r="F880" s="62"/>
    </row>
    <row r="881" spans="1:6" x14ac:dyDescent="0.25">
      <c r="A881" s="8" t="s">
        <v>19958</v>
      </c>
      <c r="B881" s="1" t="s">
        <v>488</v>
      </c>
      <c r="C881" s="1" t="s">
        <v>7</v>
      </c>
      <c r="D881" s="1"/>
      <c r="E881" s="1"/>
      <c r="F881" s="62"/>
    </row>
    <row r="882" spans="1:6" x14ac:dyDescent="0.25">
      <c r="A882" s="8" t="s">
        <v>19959</v>
      </c>
      <c r="B882" s="1" t="s">
        <v>11205</v>
      </c>
      <c r="C882" s="1" t="s">
        <v>7</v>
      </c>
      <c r="D882" s="1"/>
      <c r="E882" s="1"/>
      <c r="F882" s="62"/>
    </row>
    <row r="883" spans="1:6" x14ac:dyDescent="0.25">
      <c r="A883" s="8" t="s">
        <v>19960</v>
      </c>
      <c r="B883" s="1" t="s">
        <v>4275</v>
      </c>
      <c r="C883" s="1" t="s">
        <v>7</v>
      </c>
      <c r="D883" s="1"/>
      <c r="E883" s="1"/>
      <c r="F883" s="62"/>
    </row>
    <row r="884" spans="1:6" x14ac:dyDescent="0.25">
      <c r="A884" s="8" t="s">
        <v>19961</v>
      </c>
      <c r="B884" s="1" t="s">
        <v>4838</v>
      </c>
      <c r="C884" s="1" t="s">
        <v>7</v>
      </c>
      <c r="D884" s="1"/>
      <c r="E884" s="1"/>
      <c r="F884" s="62"/>
    </row>
    <row r="885" spans="1:6" x14ac:dyDescent="0.25">
      <c r="A885" s="8" t="s">
        <v>19962</v>
      </c>
      <c r="B885" s="1" t="s">
        <v>5858</v>
      </c>
      <c r="C885" s="1" t="s">
        <v>7</v>
      </c>
      <c r="D885" s="1"/>
      <c r="E885" s="1"/>
      <c r="F885" s="62"/>
    </row>
    <row r="886" spans="1:6" x14ac:dyDescent="0.25">
      <c r="A886" s="8" t="s">
        <v>19963</v>
      </c>
      <c r="B886" s="1" t="s">
        <v>13187</v>
      </c>
      <c r="C886" s="1" t="s">
        <v>4</v>
      </c>
      <c r="D886" s="1"/>
      <c r="E886" s="1"/>
      <c r="F886" s="62"/>
    </row>
    <row r="887" spans="1:6" x14ac:dyDescent="0.25">
      <c r="A887" s="8" t="s">
        <v>19964</v>
      </c>
      <c r="B887" s="1" t="s">
        <v>14603</v>
      </c>
      <c r="C887" s="1" t="s">
        <v>14</v>
      </c>
      <c r="D887" s="1"/>
      <c r="E887" s="1"/>
      <c r="F887" s="62"/>
    </row>
    <row r="888" spans="1:6" ht="15.75" thickBot="1" x14ac:dyDescent="0.3">
      <c r="A888" s="10" t="s">
        <v>19965</v>
      </c>
      <c r="B888" s="11" t="s">
        <v>14605</v>
      </c>
      <c r="C888" s="11" t="s">
        <v>14</v>
      </c>
      <c r="D888" s="11"/>
      <c r="E888" s="11"/>
      <c r="F888" s="63"/>
    </row>
    <row r="889" spans="1:6" x14ac:dyDescent="0.25">
      <c r="A889" s="8" t="s">
        <v>19966</v>
      </c>
      <c r="B889" s="1" t="s">
        <v>7558</v>
      </c>
      <c r="C889" s="1" t="s">
        <v>7</v>
      </c>
      <c r="D889" s="1"/>
      <c r="E889" s="1"/>
      <c r="F889" s="62"/>
    </row>
    <row r="890" spans="1:6" x14ac:dyDescent="0.25">
      <c r="A890" s="8" t="s">
        <v>19967</v>
      </c>
      <c r="B890" s="1" t="s">
        <v>128</v>
      </c>
      <c r="C890" s="1" t="s">
        <v>7</v>
      </c>
      <c r="D890" s="1"/>
      <c r="E890" s="1"/>
      <c r="F890" s="62"/>
    </row>
    <row r="891" spans="1:6" x14ac:dyDescent="0.25">
      <c r="A891" s="8" t="s">
        <v>19968</v>
      </c>
      <c r="B891" s="1" t="s">
        <v>3846</v>
      </c>
      <c r="C891" s="1" t="s">
        <v>7</v>
      </c>
      <c r="D891" s="1"/>
      <c r="E891" s="1"/>
      <c r="F891" s="62"/>
    </row>
    <row r="892" spans="1:6" x14ac:dyDescent="0.25">
      <c r="A892" s="8" t="s">
        <v>19969</v>
      </c>
      <c r="B892" s="1" t="s">
        <v>14830</v>
      </c>
      <c r="C892" s="1" t="s">
        <v>7</v>
      </c>
      <c r="D892" s="1"/>
      <c r="E892" s="1"/>
      <c r="F892" s="62"/>
    </row>
    <row r="893" spans="1:6" x14ac:dyDescent="0.25">
      <c r="A893" s="8" t="s">
        <v>19970</v>
      </c>
      <c r="B893" s="1" t="s">
        <v>19920</v>
      </c>
      <c r="C893" s="1" t="s">
        <v>7</v>
      </c>
      <c r="D893" s="1"/>
      <c r="E893" s="1"/>
      <c r="F893" s="62"/>
    </row>
    <row r="894" spans="1:6" x14ac:dyDescent="0.25">
      <c r="A894" s="8" t="s">
        <v>19971</v>
      </c>
      <c r="B894" s="1" t="s">
        <v>7358</v>
      </c>
      <c r="C894" s="1" t="s">
        <v>7</v>
      </c>
      <c r="D894" s="1"/>
      <c r="E894" s="1"/>
      <c r="F894" s="62"/>
    </row>
    <row r="895" spans="1:6" x14ac:dyDescent="0.25">
      <c r="A895" s="8" t="s">
        <v>19972</v>
      </c>
      <c r="B895" s="1" t="s">
        <v>7767</v>
      </c>
      <c r="C895" s="1" t="s">
        <v>7</v>
      </c>
      <c r="D895" s="1"/>
      <c r="E895" s="1"/>
      <c r="F895" s="62"/>
    </row>
    <row r="896" spans="1:6" x14ac:dyDescent="0.25">
      <c r="A896" s="8" t="s">
        <v>19973</v>
      </c>
      <c r="B896" s="1" t="s">
        <v>7362</v>
      </c>
      <c r="C896" s="1" t="s">
        <v>7</v>
      </c>
      <c r="D896" s="1"/>
      <c r="E896" s="1"/>
      <c r="F896" s="62"/>
    </row>
    <row r="897" spans="1:6" x14ac:dyDescent="0.25">
      <c r="A897" s="8" t="s">
        <v>19974</v>
      </c>
      <c r="B897" s="1" t="s">
        <v>19922</v>
      </c>
      <c r="C897" s="1" t="s">
        <v>7</v>
      </c>
      <c r="D897" s="1"/>
      <c r="E897" s="1"/>
      <c r="F897" s="62"/>
    </row>
    <row r="898" spans="1:6" x14ac:dyDescent="0.25">
      <c r="A898" s="8" t="s">
        <v>19975</v>
      </c>
      <c r="B898" s="1" t="s">
        <v>14825</v>
      </c>
      <c r="C898" s="1" t="s">
        <v>7</v>
      </c>
      <c r="D898" s="1"/>
      <c r="E898" s="1"/>
      <c r="F898" s="62"/>
    </row>
    <row r="899" spans="1:6" x14ac:dyDescent="0.25">
      <c r="A899" s="8" t="s">
        <v>19976</v>
      </c>
      <c r="B899" s="1" t="s">
        <v>3136</v>
      </c>
      <c r="C899" s="1" t="s">
        <v>7</v>
      </c>
      <c r="D899" s="1"/>
      <c r="E899" s="1"/>
      <c r="F899" s="62"/>
    </row>
    <row r="900" spans="1:6" x14ac:dyDescent="0.25">
      <c r="A900" s="8" t="s">
        <v>19977</v>
      </c>
      <c r="B900" s="1" t="s">
        <v>6574</v>
      </c>
      <c r="C900" s="1" t="s">
        <v>7</v>
      </c>
      <c r="D900" s="1"/>
      <c r="E900" s="1"/>
      <c r="F900" s="62"/>
    </row>
    <row r="901" spans="1:6" x14ac:dyDescent="0.25">
      <c r="A901" s="8" t="s">
        <v>19978</v>
      </c>
      <c r="B901" s="1" t="s">
        <v>2904</v>
      </c>
      <c r="C901" s="1" t="s">
        <v>7</v>
      </c>
      <c r="D901" s="1"/>
      <c r="E901" s="1"/>
      <c r="F901" s="62"/>
    </row>
    <row r="902" spans="1:6" x14ac:dyDescent="0.25">
      <c r="A902" s="8" t="s">
        <v>19979</v>
      </c>
      <c r="B902" s="1" t="s">
        <v>11733</v>
      </c>
      <c r="C902" s="1" t="s">
        <v>7</v>
      </c>
      <c r="D902" s="1"/>
      <c r="E902" s="1"/>
      <c r="F902" s="62"/>
    </row>
    <row r="903" spans="1:6" x14ac:dyDescent="0.25">
      <c r="A903" s="8" t="s">
        <v>19980</v>
      </c>
      <c r="B903" s="1" t="s">
        <v>11669</v>
      </c>
      <c r="C903" s="1" t="s">
        <v>7</v>
      </c>
      <c r="D903" s="1"/>
      <c r="E903" s="1"/>
      <c r="F903" s="62"/>
    </row>
    <row r="904" spans="1:6" x14ac:dyDescent="0.25">
      <c r="A904" s="8" t="s">
        <v>19981</v>
      </c>
      <c r="B904" s="1" t="s">
        <v>350</v>
      </c>
      <c r="C904" s="1" t="s">
        <v>7</v>
      </c>
      <c r="D904" s="1"/>
      <c r="E904" s="1"/>
      <c r="F904" s="62"/>
    </row>
    <row r="905" spans="1:6" x14ac:dyDescent="0.25">
      <c r="A905" s="8" t="s">
        <v>19982</v>
      </c>
      <c r="B905" s="1" t="s">
        <v>658</v>
      </c>
      <c r="C905" s="1" t="s">
        <v>7</v>
      </c>
      <c r="D905" s="1"/>
      <c r="E905" s="1"/>
      <c r="F905" s="62"/>
    </row>
    <row r="906" spans="1:6" x14ac:dyDescent="0.25">
      <c r="A906" s="8" t="s">
        <v>19983</v>
      </c>
      <c r="B906" s="1" t="s">
        <v>676</v>
      </c>
      <c r="C906" s="1" t="s">
        <v>7</v>
      </c>
      <c r="D906" s="1"/>
      <c r="E906" s="1"/>
      <c r="F906" s="62"/>
    </row>
    <row r="907" spans="1:6" x14ac:dyDescent="0.25">
      <c r="A907" s="8" t="s">
        <v>19984</v>
      </c>
      <c r="B907" s="1" t="s">
        <v>15079</v>
      </c>
      <c r="C907" s="1" t="s">
        <v>7</v>
      </c>
      <c r="D907" s="1"/>
      <c r="E907" s="1"/>
      <c r="F907" s="62"/>
    </row>
    <row r="908" spans="1:6" x14ac:dyDescent="0.25">
      <c r="A908" s="8" t="s">
        <v>19985</v>
      </c>
      <c r="B908" s="1" t="s">
        <v>7650</v>
      </c>
      <c r="C908" s="1" t="s">
        <v>7</v>
      </c>
      <c r="D908" s="1"/>
      <c r="E908" s="1"/>
      <c r="F908" s="62"/>
    </row>
    <row r="909" spans="1:6" x14ac:dyDescent="0.25">
      <c r="A909" s="8" t="s">
        <v>19986</v>
      </c>
      <c r="B909" s="1" t="s">
        <v>19943</v>
      </c>
      <c r="C909" s="1" t="s">
        <v>7</v>
      </c>
      <c r="D909" s="1"/>
      <c r="E909" s="1"/>
      <c r="F909" s="62"/>
    </row>
    <row r="910" spans="1:6" x14ac:dyDescent="0.25">
      <c r="A910" s="8" t="s">
        <v>19987</v>
      </c>
      <c r="B910" s="1" t="s">
        <v>7472</v>
      </c>
      <c r="C910" s="1" t="s">
        <v>7</v>
      </c>
      <c r="D910" s="1"/>
      <c r="E910" s="1"/>
      <c r="F910" s="62"/>
    </row>
    <row r="911" spans="1:6" x14ac:dyDescent="0.25">
      <c r="A911" s="8" t="s">
        <v>19988</v>
      </c>
      <c r="B911" s="1" t="s">
        <v>168</v>
      </c>
      <c r="C911" s="1" t="s">
        <v>7</v>
      </c>
      <c r="D911" s="1"/>
      <c r="E911" s="1"/>
      <c r="F911" s="62"/>
    </row>
    <row r="912" spans="1:6" x14ac:dyDescent="0.25">
      <c r="A912" s="8" t="s">
        <v>19989</v>
      </c>
      <c r="B912" s="1" t="s">
        <v>594</v>
      </c>
      <c r="C912" s="1" t="s">
        <v>7</v>
      </c>
      <c r="D912" s="1"/>
      <c r="E912" s="1"/>
      <c r="F912" s="62"/>
    </row>
    <row r="913" spans="1:6" x14ac:dyDescent="0.25">
      <c r="A913" s="8" t="s">
        <v>19990</v>
      </c>
      <c r="B913" s="1" t="s">
        <v>96</v>
      </c>
      <c r="C913" s="1" t="s">
        <v>7</v>
      </c>
      <c r="D913" s="1"/>
      <c r="E913" s="1"/>
      <c r="F913" s="62"/>
    </row>
    <row r="914" spans="1:6" x14ac:dyDescent="0.25">
      <c r="A914" s="8" t="s">
        <v>19991</v>
      </c>
      <c r="B914" s="1" t="s">
        <v>2021</v>
      </c>
      <c r="C914" s="1" t="s">
        <v>7</v>
      </c>
      <c r="D914" s="1"/>
      <c r="E914" s="1"/>
      <c r="F914" s="62"/>
    </row>
    <row r="915" spans="1:6" x14ac:dyDescent="0.25">
      <c r="A915" s="8" t="s">
        <v>19992</v>
      </c>
      <c r="B915" s="1" t="s">
        <v>11750</v>
      </c>
      <c r="C915" s="1" t="s">
        <v>7</v>
      </c>
      <c r="D915" s="1"/>
      <c r="E915" s="1"/>
      <c r="F915" s="62"/>
    </row>
    <row r="916" spans="1:6" x14ac:dyDescent="0.25">
      <c r="A916" s="8" t="s">
        <v>19993</v>
      </c>
      <c r="B916" s="1" t="s">
        <v>14627</v>
      </c>
      <c r="C916" s="1" t="s">
        <v>7</v>
      </c>
      <c r="D916" s="1"/>
      <c r="E916" s="1"/>
      <c r="F916" s="62"/>
    </row>
    <row r="917" spans="1:6" x14ac:dyDescent="0.25">
      <c r="A917" s="8" t="s">
        <v>19994</v>
      </c>
      <c r="B917" s="1" t="s">
        <v>7684</v>
      </c>
      <c r="C917" s="1" t="s">
        <v>7</v>
      </c>
      <c r="D917" s="1"/>
      <c r="E917" s="1"/>
      <c r="F917" s="62"/>
    </row>
    <row r="918" spans="1:6" x14ac:dyDescent="0.25">
      <c r="A918" s="8" t="s">
        <v>19995</v>
      </c>
      <c r="B918" s="1" t="s">
        <v>15301</v>
      </c>
      <c r="C918" s="1" t="s">
        <v>7</v>
      </c>
      <c r="D918" s="1"/>
      <c r="E918" s="1"/>
      <c r="F918" s="62"/>
    </row>
    <row r="919" spans="1:6" x14ac:dyDescent="0.25">
      <c r="A919" s="8" t="s">
        <v>19996</v>
      </c>
      <c r="B919" s="1" t="s">
        <v>11205</v>
      </c>
      <c r="C919" s="1" t="s">
        <v>7</v>
      </c>
      <c r="D919" s="1"/>
      <c r="E919" s="1"/>
      <c r="F919" s="62"/>
    </row>
    <row r="920" spans="1:6" x14ac:dyDescent="0.25">
      <c r="A920" s="8" t="s">
        <v>19997</v>
      </c>
      <c r="B920" s="1" t="s">
        <v>98</v>
      </c>
      <c r="C920" s="1" t="s">
        <v>7</v>
      </c>
      <c r="D920" s="1"/>
      <c r="E920" s="1"/>
      <c r="F920" s="62"/>
    </row>
    <row r="921" spans="1:6" x14ac:dyDescent="0.25">
      <c r="A921" s="8" t="s">
        <v>19998</v>
      </c>
      <c r="B921" s="1" t="s">
        <v>783</v>
      </c>
      <c r="C921" s="1" t="s">
        <v>7</v>
      </c>
      <c r="D921" s="1"/>
      <c r="E921" s="1"/>
      <c r="F921" s="62"/>
    </row>
    <row r="922" spans="1:6" x14ac:dyDescent="0.25">
      <c r="A922" s="8" t="s">
        <v>19999</v>
      </c>
      <c r="B922" s="1" t="s">
        <v>1179</v>
      </c>
      <c r="C922" s="1" t="s">
        <v>7</v>
      </c>
      <c r="D922" s="1"/>
      <c r="E922" s="1"/>
      <c r="F922" s="62"/>
    </row>
    <row r="923" spans="1:6" x14ac:dyDescent="0.25">
      <c r="A923" s="8" t="s">
        <v>20000</v>
      </c>
      <c r="B923" s="1" t="s">
        <v>2502</v>
      </c>
      <c r="C923" s="1" t="s">
        <v>7</v>
      </c>
      <c r="D923" s="1"/>
      <c r="E923" s="1"/>
      <c r="F923" s="62"/>
    </row>
    <row r="924" spans="1:6" x14ac:dyDescent="0.25">
      <c r="A924" s="8" t="s">
        <v>20001</v>
      </c>
      <c r="B924" s="1" t="s">
        <v>785</v>
      </c>
      <c r="C924" s="1" t="s">
        <v>7</v>
      </c>
      <c r="D924" s="1"/>
      <c r="E924" s="1"/>
      <c r="F924" s="62"/>
    </row>
    <row r="925" spans="1:6" x14ac:dyDescent="0.25">
      <c r="A925" s="8" t="s">
        <v>20002</v>
      </c>
      <c r="B925" s="1" t="s">
        <v>4838</v>
      </c>
      <c r="C925" s="1" t="s">
        <v>7</v>
      </c>
      <c r="D925" s="1"/>
      <c r="E925" s="1"/>
      <c r="F925" s="62"/>
    </row>
    <row r="926" spans="1:6" x14ac:dyDescent="0.25">
      <c r="A926" s="8" t="s">
        <v>20003</v>
      </c>
      <c r="B926" s="1" t="s">
        <v>470</v>
      </c>
      <c r="C926" s="1" t="s">
        <v>7</v>
      </c>
      <c r="D926" s="1"/>
      <c r="E926" s="1"/>
      <c r="F926" s="62"/>
    </row>
    <row r="927" spans="1:6" x14ac:dyDescent="0.25">
      <c r="A927" s="8" t="s">
        <v>20004</v>
      </c>
      <c r="B927" s="1" t="s">
        <v>13187</v>
      </c>
      <c r="C927" s="1" t="s">
        <v>4</v>
      </c>
      <c r="D927" s="1"/>
      <c r="E927" s="1"/>
      <c r="F927" s="62"/>
    </row>
    <row r="928" spans="1:6" x14ac:dyDescent="0.25">
      <c r="A928" s="8" t="s">
        <v>20005</v>
      </c>
      <c r="B928" s="1" t="s">
        <v>15288</v>
      </c>
      <c r="C928" s="1" t="s">
        <v>14</v>
      </c>
      <c r="D928" s="1"/>
      <c r="E928" s="1"/>
      <c r="F928" s="62"/>
    </row>
    <row r="929" spans="1:6" x14ac:dyDescent="0.25">
      <c r="A929" s="8" t="s">
        <v>20006</v>
      </c>
      <c r="B929" s="1" t="s">
        <v>15290</v>
      </c>
      <c r="C929" s="1" t="s">
        <v>14</v>
      </c>
      <c r="D929" s="1"/>
      <c r="E929" s="1"/>
      <c r="F929" s="62"/>
    </row>
    <row r="930" spans="1:6" x14ac:dyDescent="0.25">
      <c r="A930" s="8" t="s">
        <v>20007</v>
      </c>
      <c r="B930" s="1" t="s">
        <v>15292</v>
      </c>
      <c r="C930" s="1" t="s">
        <v>14</v>
      </c>
      <c r="D930" s="1"/>
      <c r="E930" s="1"/>
      <c r="F930" s="62"/>
    </row>
    <row r="931" spans="1:6" ht="15.75" thickBot="1" x14ac:dyDescent="0.3">
      <c r="A931" s="10" t="s">
        <v>20008</v>
      </c>
      <c r="B931" s="11" t="s">
        <v>15294</v>
      </c>
      <c r="C931" s="11" t="s">
        <v>14</v>
      </c>
      <c r="D931" s="11"/>
      <c r="E931" s="11"/>
      <c r="F931" s="63"/>
    </row>
    <row r="932" spans="1:6" x14ac:dyDescent="0.25">
      <c r="A932" s="8" t="s">
        <v>20009</v>
      </c>
      <c r="B932" s="1" t="s">
        <v>14411</v>
      </c>
      <c r="C932" s="1" t="s">
        <v>7</v>
      </c>
      <c r="D932" s="1"/>
      <c r="E932" s="1"/>
      <c r="F932" s="62"/>
    </row>
    <row r="933" spans="1:6" x14ac:dyDescent="0.25">
      <c r="A933" s="8" t="s">
        <v>20010</v>
      </c>
      <c r="B933" s="1" t="s">
        <v>8167</v>
      </c>
      <c r="C933" s="1" t="s">
        <v>7</v>
      </c>
      <c r="D933" s="1"/>
      <c r="E933" s="1"/>
      <c r="F933" s="62"/>
    </row>
    <row r="934" spans="1:6" x14ac:dyDescent="0.25">
      <c r="A934" s="8" t="s">
        <v>20011</v>
      </c>
      <c r="B934" s="1" t="s">
        <v>710</v>
      </c>
      <c r="C934" s="1" t="s">
        <v>7</v>
      </c>
      <c r="D934" s="1"/>
      <c r="E934" s="1"/>
      <c r="F934" s="62"/>
    </row>
    <row r="935" spans="1:6" x14ac:dyDescent="0.25">
      <c r="A935" s="8" t="s">
        <v>20012</v>
      </c>
      <c r="B935" s="1" t="s">
        <v>106</v>
      </c>
      <c r="C935" s="1" t="s">
        <v>7</v>
      </c>
      <c r="D935" s="1"/>
      <c r="E935" s="1"/>
      <c r="F935" s="62"/>
    </row>
    <row r="936" spans="1:6" x14ac:dyDescent="0.25">
      <c r="A936" s="8" t="s">
        <v>20013</v>
      </c>
      <c r="B936" s="1" t="s">
        <v>4314</v>
      </c>
      <c r="C936" s="1" t="s">
        <v>7</v>
      </c>
      <c r="D936" s="1"/>
      <c r="E936" s="1"/>
      <c r="F936" s="62"/>
    </row>
    <row r="937" spans="1:6" x14ac:dyDescent="0.25">
      <c r="A937" s="8" t="s">
        <v>20014</v>
      </c>
      <c r="B937" s="1" t="s">
        <v>20015</v>
      </c>
      <c r="C937" s="1" t="s">
        <v>7</v>
      </c>
      <c r="D937" s="1"/>
      <c r="E937" s="1"/>
      <c r="F937" s="62"/>
    </row>
    <row r="938" spans="1:6" x14ac:dyDescent="0.25">
      <c r="A938" s="8" t="s">
        <v>20016</v>
      </c>
      <c r="B938" s="1" t="s">
        <v>16592</v>
      </c>
      <c r="C938" s="1" t="s">
        <v>7</v>
      </c>
      <c r="D938" s="1"/>
      <c r="E938" s="1"/>
      <c r="F938" s="62"/>
    </row>
    <row r="939" spans="1:6" x14ac:dyDescent="0.25">
      <c r="A939" s="8" t="s">
        <v>20017</v>
      </c>
      <c r="B939" s="1" t="s">
        <v>20018</v>
      </c>
      <c r="C939" s="1" t="s">
        <v>7</v>
      </c>
      <c r="D939" s="1"/>
      <c r="E939" s="1"/>
      <c r="F939" s="62"/>
    </row>
    <row r="940" spans="1:6" x14ac:dyDescent="0.25">
      <c r="A940" s="8" t="s">
        <v>20019</v>
      </c>
      <c r="B940" s="1" t="s">
        <v>7356</v>
      </c>
      <c r="C940" s="1" t="s">
        <v>7</v>
      </c>
      <c r="D940" s="1"/>
      <c r="E940" s="1"/>
      <c r="F940" s="62"/>
    </row>
    <row r="941" spans="1:6" x14ac:dyDescent="0.25">
      <c r="A941" s="8" t="s">
        <v>20020</v>
      </c>
      <c r="B941" s="1" t="s">
        <v>7765</v>
      </c>
      <c r="C941" s="1" t="s">
        <v>7</v>
      </c>
      <c r="D941" s="1"/>
      <c r="E941" s="1"/>
      <c r="F941" s="62"/>
    </row>
    <row r="942" spans="1:6" x14ac:dyDescent="0.25">
      <c r="A942" s="8" t="s">
        <v>20021</v>
      </c>
      <c r="B942" s="1" t="s">
        <v>7973</v>
      </c>
      <c r="C942" s="1" t="s">
        <v>7</v>
      </c>
      <c r="D942" s="1"/>
      <c r="E942" s="1"/>
      <c r="F942" s="62"/>
    </row>
    <row r="943" spans="1:6" x14ac:dyDescent="0.25">
      <c r="A943" s="8" t="s">
        <v>20022</v>
      </c>
      <c r="B943" s="1" t="s">
        <v>14830</v>
      </c>
      <c r="C943" s="1" t="s">
        <v>7</v>
      </c>
      <c r="D943" s="1"/>
      <c r="E943" s="1"/>
      <c r="F943" s="62"/>
    </row>
    <row r="944" spans="1:6" x14ac:dyDescent="0.25">
      <c r="A944" s="8" t="s">
        <v>20023</v>
      </c>
      <c r="B944" s="1" t="s">
        <v>19920</v>
      </c>
      <c r="C944" s="1" t="s">
        <v>7</v>
      </c>
      <c r="D944" s="1"/>
      <c r="E944" s="1"/>
      <c r="F944" s="62"/>
    </row>
    <row r="945" spans="1:6" x14ac:dyDescent="0.25">
      <c r="A945" s="8" t="s">
        <v>20024</v>
      </c>
      <c r="B945" s="1" t="s">
        <v>7360</v>
      </c>
      <c r="C945" s="1" t="s">
        <v>7</v>
      </c>
      <c r="D945" s="1"/>
      <c r="E945" s="1"/>
      <c r="F945" s="62"/>
    </row>
    <row r="946" spans="1:6" x14ac:dyDescent="0.25">
      <c r="A946" s="8" t="s">
        <v>20025</v>
      </c>
      <c r="B946" s="1" t="s">
        <v>7362</v>
      </c>
      <c r="C946" s="1" t="s">
        <v>7</v>
      </c>
      <c r="D946" s="1"/>
      <c r="E946" s="1"/>
      <c r="F946" s="62"/>
    </row>
    <row r="947" spans="1:6" x14ac:dyDescent="0.25">
      <c r="A947" s="8" t="s">
        <v>20026</v>
      </c>
      <c r="B947" s="1" t="s">
        <v>7568</v>
      </c>
      <c r="C947" s="1" t="s">
        <v>7</v>
      </c>
      <c r="D947" s="1"/>
      <c r="E947" s="1"/>
      <c r="F947" s="62"/>
    </row>
    <row r="948" spans="1:6" x14ac:dyDescent="0.25">
      <c r="A948" s="8" t="s">
        <v>20027</v>
      </c>
      <c r="B948" s="1" t="s">
        <v>7971</v>
      </c>
      <c r="C948" s="1" t="s">
        <v>7</v>
      </c>
      <c r="D948" s="1"/>
      <c r="E948" s="1"/>
      <c r="F948" s="62"/>
    </row>
    <row r="949" spans="1:6" x14ac:dyDescent="0.25">
      <c r="A949" s="8" t="s">
        <v>20028</v>
      </c>
      <c r="B949" s="1" t="s">
        <v>7769</v>
      </c>
      <c r="C949" s="1" t="s">
        <v>7</v>
      </c>
      <c r="D949" s="1"/>
      <c r="E949" s="1"/>
      <c r="F949" s="62"/>
    </row>
    <row r="950" spans="1:6" x14ac:dyDescent="0.25">
      <c r="A950" s="8" t="s">
        <v>20029</v>
      </c>
      <c r="B950" s="1" t="s">
        <v>11733</v>
      </c>
      <c r="C950" s="1" t="s">
        <v>7</v>
      </c>
      <c r="D950" s="1"/>
      <c r="E950" s="1"/>
      <c r="F950" s="62"/>
    </row>
    <row r="951" spans="1:6" x14ac:dyDescent="0.25">
      <c r="A951" s="8" t="s">
        <v>20030</v>
      </c>
      <c r="B951" s="1" t="s">
        <v>11357</v>
      </c>
      <c r="C951" s="1" t="s">
        <v>7</v>
      </c>
      <c r="D951" s="1"/>
      <c r="E951" s="1"/>
      <c r="F951" s="62"/>
    </row>
    <row r="952" spans="1:6" x14ac:dyDescent="0.25">
      <c r="A952" s="8" t="s">
        <v>20031</v>
      </c>
      <c r="B952" s="1" t="s">
        <v>20032</v>
      </c>
      <c r="C952" s="1" t="s">
        <v>7</v>
      </c>
      <c r="D952" s="1"/>
      <c r="E952" s="1"/>
      <c r="F952" s="62"/>
    </row>
    <row r="953" spans="1:6" x14ac:dyDescent="0.25">
      <c r="A953" s="8" t="s">
        <v>20033</v>
      </c>
      <c r="B953" s="1" t="s">
        <v>15079</v>
      </c>
      <c r="C953" s="1" t="s">
        <v>7</v>
      </c>
      <c r="D953" s="1"/>
      <c r="E953" s="1"/>
      <c r="F953" s="62"/>
    </row>
    <row r="954" spans="1:6" x14ac:dyDescent="0.25">
      <c r="A954" s="8" t="s">
        <v>20034</v>
      </c>
      <c r="B954" s="1" t="s">
        <v>7444</v>
      </c>
      <c r="C954" s="1" t="s">
        <v>7</v>
      </c>
      <c r="D954" s="1"/>
      <c r="E954" s="1"/>
      <c r="F954" s="62"/>
    </row>
    <row r="955" spans="1:6" x14ac:dyDescent="0.25">
      <c r="A955" s="8" t="s">
        <v>20035</v>
      </c>
      <c r="B955" s="1" t="s">
        <v>7446</v>
      </c>
      <c r="C955" s="1" t="s">
        <v>7</v>
      </c>
      <c r="D955" s="1"/>
      <c r="E955" s="1"/>
      <c r="F955" s="62"/>
    </row>
    <row r="956" spans="1:6" x14ac:dyDescent="0.25">
      <c r="A956" s="8" t="s">
        <v>20036</v>
      </c>
      <c r="B956" s="1" t="s">
        <v>7650</v>
      </c>
      <c r="C956" s="1" t="s">
        <v>7</v>
      </c>
      <c r="D956" s="1"/>
      <c r="E956" s="1"/>
      <c r="F956" s="62"/>
    </row>
    <row r="957" spans="1:6" x14ac:dyDescent="0.25">
      <c r="A957" s="8" t="s">
        <v>20037</v>
      </c>
      <c r="B957" s="1" t="s">
        <v>8267</v>
      </c>
      <c r="C957" s="1" t="s">
        <v>7</v>
      </c>
      <c r="D957" s="1"/>
      <c r="E957" s="1"/>
      <c r="F957" s="62"/>
    </row>
    <row r="958" spans="1:6" x14ac:dyDescent="0.25">
      <c r="A958" s="8" t="s">
        <v>20038</v>
      </c>
      <c r="B958" s="1" t="s">
        <v>8087</v>
      </c>
      <c r="C958" s="1" t="s">
        <v>7</v>
      </c>
      <c r="D958" s="1"/>
      <c r="E958" s="1"/>
      <c r="F958" s="62"/>
    </row>
    <row r="959" spans="1:6" x14ac:dyDescent="0.25">
      <c r="A959" s="8" t="s">
        <v>20039</v>
      </c>
      <c r="B959" s="1" t="s">
        <v>11748</v>
      </c>
      <c r="C959" s="1" t="s">
        <v>7</v>
      </c>
      <c r="D959" s="1"/>
      <c r="E959" s="1"/>
      <c r="F959" s="62"/>
    </row>
    <row r="960" spans="1:6" x14ac:dyDescent="0.25">
      <c r="A960" s="8" t="s">
        <v>20040</v>
      </c>
      <c r="B960" s="1" t="s">
        <v>11750</v>
      </c>
      <c r="C960" s="1" t="s">
        <v>7</v>
      </c>
      <c r="D960" s="1"/>
      <c r="E960" s="1"/>
      <c r="F960" s="62"/>
    </row>
    <row r="961" spans="1:6" x14ac:dyDescent="0.25">
      <c r="A961" s="8" t="s">
        <v>20041</v>
      </c>
      <c r="B961" s="1" t="s">
        <v>11754</v>
      </c>
      <c r="C961" s="1" t="s">
        <v>7</v>
      </c>
      <c r="D961" s="1"/>
      <c r="E961" s="1"/>
      <c r="F961" s="62"/>
    </row>
    <row r="962" spans="1:6" x14ac:dyDescent="0.25">
      <c r="A962" s="8" t="s">
        <v>20042</v>
      </c>
      <c r="B962" s="1" t="s">
        <v>20043</v>
      </c>
      <c r="C962" s="1" t="s">
        <v>7</v>
      </c>
      <c r="D962" s="1"/>
      <c r="E962" s="1"/>
      <c r="F962" s="62"/>
    </row>
    <row r="963" spans="1:6" x14ac:dyDescent="0.25">
      <c r="A963" s="8" t="s">
        <v>20044</v>
      </c>
      <c r="B963" s="1" t="s">
        <v>20045</v>
      </c>
      <c r="C963" s="1" t="s">
        <v>7</v>
      </c>
      <c r="D963" s="1"/>
      <c r="E963" s="1"/>
      <c r="F963" s="62"/>
    </row>
    <row r="964" spans="1:6" x14ac:dyDescent="0.25">
      <c r="A964" s="8" t="s">
        <v>20046</v>
      </c>
      <c r="B964" s="1" t="s">
        <v>7690</v>
      </c>
      <c r="C964" s="1" t="s">
        <v>7</v>
      </c>
      <c r="D964" s="1"/>
      <c r="E964" s="1"/>
      <c r="F964" s="62"/>
    </row>
    <row r="965" spans="1:6" x14ac:dyDescent="0.25">
      <c r="A965" s="8" t="s">
        <v>20047</v>
      </c>
      <c r="B965" s="1" t="s">
        <v>8297</v>
      </c>
      <c r="C965" s="1" t="s">
        <v>7</v>
      </c>
      <c r="D965" s="1"/>
      <c r="E965" s="1"/>
      <c r="F965" s="62"/>
    </row>
    <row r="966" spans="1:6" x14ac:dyDescent="0.25">
      <c r="A966" s="8" t="s">
        <v>20048</v>
      </c>
      <c r="B966" s="1" t="s">
        <v>7502</v>
      </c>
      <c r="C966" s="1" t="s">
        <v>7</v>
      </c>
      <c r="D966" s="1"/>
      <c r="E966" s="1"/>
      <c r="F966" s="62"/>
    </row>
    <row r="967" spans="1:6" x14ac:dyDescent="0.25">
      <c r="A967" s="8" t="s">
        <v>20049</v>
      </c>
      <c r="B967" s="1" t="s">
        <v>15301</v>
      </c>
      <c r="C967" s="1" t="s">
        <v>7</v>
      </c>
      <c r="D967" s="1"/>
      <c r="E967" s="1"/>
      <c r="F967" s="62"/>
    </row>
    <row r="968" spans="1:6" x14ac:dyDescent="0.25">
      <c r="A968" s="8" t="s">
        <v>20050</v>
      </c>
      <c r="B968" s="1" t="s">
        <v>14679</v>
      </c>
      <c r="C968" s="1" t="s">
        <v>7</v>
      </c>
      <c r="D968" s="1"/>
      <c r="E968" s="1"/>
      <c r="F968" s="62"/>
    </row>
    <row r="969" spans="1:6" x14ac:dyDescent="0.25">
      <c r="A969" s="8" t="s">
        <v>20051</v>
      </c>
      <c r="B969" s="1" t="s">
        <v>783</v>
      </c>
      <c r="C969" s="1" t="s">
        <v>7</v>
      </c>
      <c r="D969" s="1"/>
      <c r="E969" s="1"/>
      <c r="F969" s="62"/>
    </row>
    <row r="970" spans="1:6" x14ac:dyDescent="0.25">
      <c r="A970" s="8" t="s">
        <v>20052</v>
      </c>
      <c r="B970" s="1" t="s">
        <v>785</v>
      </c>
      <c r="C970" s="1" t="s">
        <v>7</v>
      </c>
      <c r="D970" s="1"/>
      <c r="E970" s="1"/>
      <c r="F970" s="62"/>
    </row>
    <row r="971" spans="1:6" x14ac:dyDescent="0.25">
      <c r="A971" s="8" t="s">
        <v>20053</v>
      </c>
      <c r="B971" s="1" t="s">
        <v>14638</v>
      </c>
      <c r="C971" s="1" t="s">
        <v>7</v>
      </c>
      <c r="D971" s="1"/>
      <c r="E971" s="1"/>
      <c r="F971" s="62"/>
    </row>
    <row r="972" spans="1:6" x14ac:dyDescent="0.25">
      <c r="A972" s="8" t="s">
        <v>20054</v>
      </c>
      <c r="B972" s="1" t="s">
        <v>13187</v>
      </c>
      <c r="C972" s="1" t="s">
        <v>14</v>
      </c>
      <c r="D972" s="1"/>
      <c r="E972" s="1"/>
      <c r="F972" s="62"/>
    </row>
    <row r="973" spans="1:6" x14ac:dyDescent="0.25">
      <c r="A973" s="8" t="s">
        <v>20055</v>
      </c>
      <c r="B973" s="1" t="s">
        <v>7839</v>
      </c>
      <c r="C973" s="1" t="s">
        <v>4</v>
      </c>
      <c r="D973" s="1"/>
      <c r="E973" s="1"/>
      <c r="F973" s="62"/>
    </row>
    <row r="974" spans="1:6" x14ac:dyDescent="0.25">
      <c r="A974" s="8" t="s">
        <v>20056</v>
      </c>
      <c r="B974" s="1" t="s">
        <v>20057</v>
      </c>
      <c r="C974" s="1" t="s">
        <v>4</v>
      </c>
      <c r="D974" s="1"/>
      <c r="E974" s="1"/>
      <c r="F974" s="62"/>
    </row>
    <row r="975" spans="1:6" x14ac:dyDescent="0.25">
      <c r="A975" s="8" t="s">
        <v>20058</v>
      </c>
      <c r="B975" s="1" t="s">
        <v>20059</v>
      </c>
      <c r="C975" s="1" t="s">
        <v>4</v>
      </c>
      <c r="D975" s="1"/>
      <c r="E975" s="1"/>
      <c r="F975" s="62"/>
    </row>
    <row r="976" spans="1:6" x14ac:dyDescent="0.25">
      <c r="A976" s="8" t="s">
        <v>20060</v>
      </c>
      <c r="B976" s="1" t="s">
        <v>20061</v>
      </c>
      <c r="C976" s="1" t="s">
        <v>7</v>
      </c>
      <c r="D976" s="1"/>
      <c r="E976" s="1"/>
      <c r="F976" s="62"/>
    </row>
    <row r="977" spans="1:6" x14ac:dyDescent="0.25">
      <c r="A977" s="8" t="s">
        <v>20062</v>
      </c>
      <c r="B977" s="1" t="s">
        <v>20063</v>
      </c>
      <c r="C977" s="1" t="s">
        <v>7</v>
      </c>
      <c r="D977" s="1"/>
      <c r="E977" s="1"/>
      <c r="F977" s="62"/>
    </row>
    <row r="978" spans="1:6" x14ac:dyDescent="0.25">
      <c r="A978" s="8" t="s">
        <v>20064</v>
      </c>
      <c r="B978" s="1" t="s">
        <v>20065</v>
      </c>
      <c r="C978" s="1" t="s">
        <v>7</v>
      </c>
      <c r="D978" s="1"/>
      <c r="E978" s="1"/>
      <c r="F978" s="62"/>
    </row>
    <row r="979" spans="1:6" x14ac:dyDescent="0.25">
      <c r="A979" s="8" t="s">
        <v>20066</v>
      </c>
      <c r="B979" s="1" t="s">
        <v>16048</v>
      </c>
      <c r="C979" s="1" t="s">
        <v>7</v>
      </c>
      <c r="D979" s="1"/>
      <c r="E979" s="1"/>
      <c r="F979" s="62"/>
    </row>
    <row r="980" spans="1:6" x14ac:dyDescent="0.25">
      <c r="A980" s="8" t="s">
        <v>20067</v>
      </c>
      <c r="B980" s="1" t="s">
        <v>15213</v>
      </c>
      <c r="C980" s="1" t="s">
        <v>7</v>
      </c>
      <c r="D980" s="1"/>
      <c r="E980" s="1"/>
      <c r="F980" s="62"/>
    </row>
    <row r="981" spans="1:6" x14ac:dyDescent="0.25">
      <c r="A981" s="8" t="s">
        <v>20068</v>
      </c>
      <c r="B981" s="1" t="s">
        <v>14605</v>
      </c>
      <c r="C981" s="1" t="s">
        <v>7</v>
      </c>
      <c r="D981" s="1"/>
      <c r="E981" s="1"/>
      <c r="F981" s="62"/>
    </row>
    <row r="982" spans="1:6" x14ac:dyDescent="0.25">
      <c r="A982" s="8" t="s">
        <v>20069</v>
      </c>
      <c r="B982" s="1" t="s">
        <v>8367</v>
      </c>
      <c r="C982" s="1" t="s">
        <v>7</v>
      </c>
      <c r="D982" s="1"/>
      <c r="E982" s="1"/>
      <c r="F982" s="62"/>
    </row>
    <row r="983" spans="1:6" x14ac:dyDescent="0.25">
      <c r="A983" s="8" t="s">
        <v>20070</v>
      </c>
      <c r="B983" s="1" t="s">
        <v>20071</v>
      </c>
      <c r="C983" s="1" t="s">
        <v>7</v>
      </c>
      <c r="D983" s="1"/>
      <c r="E983" s="1"/>
      <c r="F983" s="62"/>
    </row>
    <row r="984" spans="1:6" x14ac:dyDescent="0.25">
      <c r="A984" s="8" t="s">
        <v>20072</v>
      </c>
      <c r="B984" s="1" t="s">
        <v>8349</v>
      </c>
      <c r="C984" s="1" t="s">
        <v>7</v>
      </c>
      <c r="D984" s="1"/>
      <c r="E984" s="1"/>
      <c r="F984" s="62"/>
    </row>
    <row r="985" spans="1:6" x14ac:dyDescent="0.25">
      <c r="A985" s="8" t="s">
        <v>20073</v>
      </c>
      <c r="B985" s="1" t="s">
        <v>594</v>
      </c>
      <c r="C985" s="1" t="s">
        <v>14</v>
      </c>
      <c r="D985" s="1"/>
      <c r="E985" s="1"/>
      <c r="F985" s="62"/>
    </row>
    <row r="986" spans="1:6" x14ac:dyDescent="0.25">
      <c r="A986" s="8" t="s">
        <v>20074</v>
      </c>
      <c r="B986" s="1" t="s">
        <v>168</v>
      </c>
      <c r="C986" s="1" t="s">
        <v>14</v>
      </c>
      <c r="D986" s="1"/>
      <c r="E986" s="1"/>
      <c r="F986" s="62"/>
    </row>
    <row r="987" spans="1:6" x14ac:dyDescent="0.25">
      <c r="A987" s="8" t="s">
        <v>20075</v>
      </c>
      <c r="B987" s="1" t="s">
        <v>488</v>
      </c>
      <c r="C987" s="1" t="s">
        <v>14</v>
      </c>
      <c r="D987" s="1"/>
      <c r="E987" s="1"/>
      <c r="F987" s="62"/>
    </row>
    <row r="988" spans="1:6" ht="15.75" thickBot="1" x14ac:dyDescent="0.3">
      <c r="A988" s="10" t="s">
        <v>20076</v>
      </c>
      <c r="B988" s="11" t="s">
        <v>1179</v>
      </c>
      <c r="C988" s="11" t="s">
        <v>14</v>
      </c>
      <c r="D988" s="11"/>
      <c r="E988" s="11"/>
      <c r="F988" s="63"/>
    </row>
    <row r="989" spans="1:6" x14ac:dyDescent="0.25">
      <c r="A989" s="8" t="s">
        <v>20077</v>
      </c>
      <c r="B989" s="1" t="s">
        <v>5</v>
      </c>
      <c r="C989" s="1" t="s">
        <v>7</v>
      </c>
      <c r="D989" s="1"/>
      <c r="E989" s="1"/>
      <c r="F989" s="62"/>
    </row>
    <row r="990" spans="1:6" x14ac:dyDescent="0.25">
      <c r="A990" s="8" t="s">
        <v>20077</v>
      </c>
      <c r="B990" s="1" t="s">
        <v>5</v>
      </c>
      <c r="C990" s="1" t="s">
        <v>2618</v>
      </c>
      <c r="D990" s="1"/>
      <c r="E990" s="1"/>
      <c r="F990" s="62"/>
    </row>
    <row r="991" spans="1:6" x14ac:dyDescent="0.25">
      <c r="A991" s="8" t="s">
        <v>20078</v>
      </c>
      <c r="B991" s="1" t="s">
        <v>48</v>
      </c>
      <c r="C991" s="1" t="s">
        <v>7</v>
      </c>
      <c r="D991" s="1"/>
      <c r="E991" s="1"/>
      <c r="F991" s="62"/>
    </row>
    <row r="992" spans="1:6" x14ac:dyDescent="0.25">
      <c r="A992" s="8" t="s">
        <v>20079</v>
      </c>
      <c r="B992" s="1" t="s">
        <v>13301</v>
      </c>
      <c r="C992" s="1" t="s">
        <v>7</v>
      </c>
      <c r="D992" s="1"/>
      <c r="E992" s="1"/>
      <c r="F992" s="62"/>
    </row>
    <row r="993" spans="1:6" x14ac:dyDescent="0.25">
      <c r="A993" s="8" t="s">
        <v>20080</v>
      </c>
      <c r="B993" s="1" t="s">
        <v>340</v>
      </c>
      <c r="C993" s="1" t="s">
        <v>7</v>
      </c>
      <c r="D993" s="1"/>
      <c r="E993" s="1"/>
      <c r="F993" s="62"/>
    </row>
    <row r="994" spans="1:6" x14ac:dyDescent="0.25">
      <c r="A994" s="8" t="s">
        <v>20081</v>
      </c>
      <c r="B994" s="1" t="s">
        <v>1553</v>
      </c>
      <c r="C994" s="1" t="s">
        <v>7</v>
      </c>
      <c r="D994" s="1"/>
      <c r="E994" s="1"/>
      <c r="F994" s="62"/>
    </row>
    <row r="995" spans="1:6" x14ac:dyDescent="0.25">
      <c r="A995" s="8" t="s">
        <v>20082</v>
      </c>
      <c r="B995" s="1" t="s">
        <v>19550</v>
      </c>
      <c r="C995" s="1" t="s">
        <v>7</v>
      </c>
      <c r="D995" s="1"/>
      <c r="E995" s="1"/>
      <c r="F995" s="62"/>
    </row>
    <row r="996" spans="1:6" x14ac:dyDescent="0.25">
      <c r="A996" s="8" t="s">
        <v>20083</v>
      </c>
      <c r="B996" s="1" t="s">
        <v>11339</v>
      </c>
      <c r="C996" s="1" t="s">
        <v>7</v>
      </c>
      <c r="D996" s="1"/>
      <c r="E996" s="1"/>
      <c r="F996" s="62"/>
    </row>
    <row r="997" spans="1:6" x14ac:dyDescent="0.25">
      <c r="A997" s="8" t="s">
        <v>20084</v>
      </c>
      <c r="B997" s="1" t="s">
        <v>11234</v>
      </c>
      <c r="C997" s="1" t="s">
        <v>7</v>
      </c>
      <c r="D997" s="1"/>
      <c r="E997" s="1"/>
      <c r="F997" s="62"/>
    </row>
    <row r="998" spans="1:6" x14ac:dyDescent="0.25">
      <c r="A998" s="8" t="s">
        <v>20085</v>
      </c>
      <c r="B998" s="1" t="s">
        <v>2279</v>
      </c>
      <c r="C998" s="1" t="s">
        <v>7</v>
      </c>
      <c r="D998" s="1"/>
      <c r="E998" s="1"/>
      <c r="F998" s="62"/>
    </row>
    <row r="999" spans="1:6" x14ac:dyDescent="0.25">
      <c r="A999" s="8" t="s">
        <v>20086</v>
      </c>
      <c r="B999" s="1" t="s">
        <v>20087</v>
      </c>
      <c r="C999" s="1" t="s">
        <v>7</v>
      </c>
      <c r="D999" s="1"/>
      <c r="E999" s="1"/>
      <c r="F999" s="62"/>
    </row>
    <row r="1000" spans="1:6" x14ac:dyDescent="0.25">
      <c r="A1000" s="8" t="s">
        <v>20088</v>
      </c>
      <c r="B1000" s="1" t="s">
        <v>7558</v>
      </c>
      <c r="C1000" s="1" t="s">
        <v>7</v>
      </c>
      <c r="D1000" s="1"/>
      <c r="E1000" s="1"/>
      <c r="F1000" s="62"/>
    </row>
    <row r="1001" spans="1:6" x14ac:dyDescent="0.25">
      <c r="A1001" s="8" t="s">
        <v>20089</v>
      </c>
      <c r="B1001" s="1" t="s">
        <v>7965</v>
      </c>
      <c r="C1001" s="1" t="s">
        <v>7</v>
      </c>
      <c r="D1001" s="1"/>
      <c r="E1001" s="1"/>
      <c r="F1001" s="62"/>
    </row>
    <row r="1002" spans="1:6" x14ac:dyDescent="0.25">
      <c r="A1002" s="8" t="s">
        <v>20090</v>
      </c>
      <c r="B1002" s="1" t="s">
        <v>11804</v>
      </c>
      <c r="C1002" s="1" t="s">
        <v>7</v>
      </c>
      <c r="D1002" s="1"/>
      <c r="E1002" s="1"/>
      <c r="F1002" s="62"/>
    </row>
    <row r="1003" spans="1:6" x14ac:dyDescent="0.25">
      <c r="A1003" s="8" t="s">
        <v>20091</v>
      </c>
      <c r="B1003" s="1" t="s">
        <v>11155</v>
      </c>
      <c r="C1003" s="1" t="s">
        <v>7</v>
      </c>
      <c r="D1003" s="1"/>
      <c r="E1003" s="1"/>
      <c r="F1003" s="62"/>
    </row>
    <row r="1004" spans="1:6" x14ac:dyDescent="0.25">
      <c r="A1004" s="8" t="s">
        <v>20092</v>
      </c>
      <c r="B1004" s="1" t="s">
        <v>1981</v>
      </c>
      <c r="C1004" s="1" t="s">
        <v>7</v>
      </c>
      <c r="D1004" s="1"/>
      <c r="E1004" s="1"/>
      <c r="F1004" s="62"/>
    </row>
    <row r="1005" spans="1:6" x14ac:dyDescent="0.25">
      <c r="A1005" s="8" t="s">
        <v>20093</v>
      </c>
      <c r="B1005" s="1" t="s">
        <v>11689</v>
      </c>
      <c r="C1005" s="1" t="s">
        <v>7</v>
      </c>
      <c r="D1005" s="1"/>
      <c r="E1005" s="1"/>
      <c r="F1005" s="62"/>
    </row>
    <row r="1006" spans="1:6" x14ac:dyDescent="0.25">
      <c r="A1006" s="8" t="s">
        <v>20094</v>
      </c>
      <c r="B1006" s="1" t="s">
        <v>2199</v>
      </c>
      <c r="C1006" s="1" t="s">
        <v>7</v>
      </c>
      <c r="D1006" s="1"/>
      <c r="E1006" s="1"/>
      <c r="F1006" s="62"/>
    </row>
    <row r="1007" spans="1:6" x14ac:dyDescent="0.25">
      <c r="A1007" s="8" t="s">
        <v>20095</v>
      </c>
      <c r="B1007" s="1" t="s">
        <v>11577</v>
      </c>
      <c r="C1007" s="1" t="s">
        <v>7</v>
      </c>
      <c r="D1007" s="1"/>
      <c r="E1007" s="1"/>
      <c r="F1007" s="62"/>
    </row>
    <row r="1008" spans="1:6" x14ac:dyDescent="0.25">
      <c r="A1008" s="8" t="s">
        <v>20096</v>
      </c>
      <c r="B1008" s="1" t="s">
        <v>2628</v>
      </c>
      <c r="C1008" s="1" t="s">
        <v>7</v>
      </c>
      <c r="D1008" s="1"/>
      <c r="E1008" s="1"/>
      <c r="F1008" s="62"/>
    </row>
    <row r="1009" spans="1:6" x14ac:dyDescent="0.25">
      <c r="A1009" s="8" t="s">
        <v>20097</v>
      </c>
      <c r="B1009" s="1" t="s">
        <v>2630</v>
      </c>
      <c r="C1009" s="1" t="s">
        <v>7</v>
      </c>
      <c r="D1009" s="1"/>
      <c r="E1009" s="1"/>
      <c r="F1009" s="62"/>
    </row>
    <row r="1010" spans="1:6" x14ac:dyDescent="0.25">
      <c r="A1010" s="8" t="s">
        <v>20098</v>
      </c>
      <c r="B1010" s="1" t="s">
        <v>19704</v>
      </c>
      <c r="C1010" s="1" t="s">
        <v>7</v>
      </c>
      <c r="D1010" s="1"/>
      <c r="E1010" s="1"/>
      <c r="F1010" s="62"/>
    </row>
    <row r="1011" spans="1:6" x14ac:dyDescent="0.25">
      <c r="A1011" s="8" t="s">
        <v>20099</v>
      </c>
      <c r="B1011" s="1" t="s">
        <v>3886</v>
      </c>
      <c r="C1011" s="1" t="s">
        <v>7</v>
      </c>
      <c r="D1011" s="1"/>
      <c r="E1011" s="1"/>
      <c r="F1011" s="62"/>
    </row>
    <row r="1012" spans="1:6" x14ac:dyDescent="0.25">
      <c r="A1012" s="8" t="s">
        <v>20100</v>
      </c>
      <c r="B1012" s="1" t="s">
        <v>14795</v>
      </c>
      <c r="C1012" s="1" t="s">
        <v>7</v>
      </c>
      <c r="D1012" s="1"/>
      <c r="E1012" s="1"/>
      <c r="F1012" s="62"/>
    </row>
    <row r="1013" spans="1:6" x14ac:dyDescent="0.25">
      <c r="A1013" s="8" t="s">
        <v>20101</v>
      </c>
      <c r="B1013" s="1" t="s">
        <v>5192</v>
      </c>
      <c r="C1013" s="1" t="s">
        <v>7</v>
      </c>
      <c r="D1013" s="1"/>
      <c r="E1013" s="1"/>
      <c r="F1013" s="62"/>
    </row>
    <row r="1014" spans="1:6" x14ac:dyDescent="0.25">
      <c r="A1014" s="8" t="s">
        <v>20102</v>
      </c>
      <c r="B1014" s="1" t="s">
        <v>5603</v>
      </c>
      <c r="C1014" s="1" t="s">
        <v>7</v>
      </c>
      <c r="D1014" s="1"/>
      <c r="E1014" s="1"/>
      <c r="F1014" s="62"/>
    </row>
    <row r="1015" spans="1:6" x14ac:dyDescent="0.25">
      <c r="A1015" s="8" t="s">
        <v>20103</v>
      </c>
      <c r="B1015" s="1" t="s">
        <v>7831</v>
      </c>
      <c r="C1015" s="1" t="s">
        <v>7</v>
      </c>
      <c r="D1015" s="1"/>
      <c r="E1015" s="1"/>
      <c r="F1015" s="62"/>
    </row>
    <row r="1016" spans="1:6" x14ac:dyDescent="0.25">
      <c r="A1016" s="8" t="s">
        <v>20104</v>
      </c>
      <c r="B1016" s="1" t="s">
        <v>7929</v>
      </c>
      <c r="C1016" s="1" t="s">
        <v>7</v>
      </c>
      <c r="D1016" s="1"/>
      <c r="E1016" s="1"/>
      <c r="F1016" s="62"/>
    </row>
    <row r="1017" spans="1:6" x14ac:dyDescent="0.25">
      <c r="A1017" s="8" t="s">
        <v>20105</v>
      </c>
      <c r="B1017" s="1" t="s">
        <v>88</v>
      </c>
      <c r="C1017" s="1" t="s">
        <v>7</v>
      </c>
      <c r="D1017" s="1"/>
      <c r="E1017" s="1"/>
      <c r="F1017" s="62"/>
    </row>
    <row r="1018" spans="1:6" x14ac:dyDescent="0.25">
      <c r="A1018" s="8" t="s">
        <v>20106</v>
      </c>
      <c r="B1018" s="1" t="s">
        <v>13121</v>
      </c>
      <c r="C1018" s="1" t="s">
        <v>7</v>
      </c>
      <c r="D1018" s="1"/>
      <c r="E1018" s="1"/>
      <c r="F1018" s="62"/>
    </row>
    <row r="1019" spans="1:6" x14ac:dyDescent="0.25">
      <c r="A1019" s="8" t="s">
        <v>20107</v>
      </c>
      <c r="B1019" s="1" t="s">
        <v>326</v>
      </c>
      <c r="C1019" s="1" t="s">
        <v>7</v>
      </c>
      <c r="D1019" s="1"/>
      <c r="E1019" s="1"/>
      <c r="F1019" s="62"/>
    </row>
    <row r="1020" spans="1:6" x14ac:dyDescent="0.25">
      <c r="A1020" s="8" t="s">
        <v>20108</v>
      </c>
      <c r="B1020" s="1" t="s">
        <v>586</v>
      </c>
      <c r="C1020" s="1" t="s">
        <v>7</v>
      </c>
      <c r="D1020" s="1"/>
      <c r="E1020" s="1"/>
      <c r="F1020" s="62"/>
    </row>
    <row r="1021" spans="1:6" x14ac:dyDescent="0.25">
      <c r="A1021" s="8" t="s">
        <v>20109</v>
      </c>
      <c r="B1021" s="1" t="s">
        <v>594</v>
      </c>
      <c r="C1021" s="1" t="s">
        <v>7</v>
      </c>
      <c r="D1021" s="1"/>
      <c r="E1021" s="1"/>
      <c r="F1021" s="62"/>
    </row>
    <row r="1022" spans="1:6" x14ac:dyDescent="0.25">
      <c r="A1022" s="8" t="s">
        <v>20110</v>
      </c>
      <c r="B1022" s="1" t="s">
        <v>1073</v>
      </c>
      <c r="C1022" s="1" t="s">
        <v>7</v>
      </c>
      <c r="D1022" s="1"/>
      <c r="E1022" s="1"/>
      <c r="F1022" s="62"/>
    </row>
    <row r="1023" spans="1:6" x14ac:dyDescent="0.25">
      <c r="A1023" s="8" t="s">
        <v>20111</v>
      </c>
      <c r="B1023" s="1" t="s">
        <v>11778</v>
      </c>
      <c r="C1023" s="1" t="s">
        <v>7</v>
      </c>
      <c r="D1023" s="1"/>
      <c r="E1023" s="1"/>
      <c r="F1023" s="62"/>
    </row>
    <row r="1024" spans="1:6" x14ac:dyDescent="0.25">
      <c r="A1024" s="8" t="s">
        <v>20112</v>
      </c>
      <c r="B1024" s="1" t="s">
        <v>2468</v>
      </c>
      <c r="C1024" s="1" t="s">
        <v>7</v>
      </c>
      <c r="D1024" s="1"/>
      <c r="E1024" s="1"/>
      <c r="F1024" s="62"/>
    </row>
    <row r="1025" spans="1:6" x14ac:dyDescent="0.25">
      <c r="A1025" s="8" t="s">
        <v>20113</v>
      </c>
      <c r="B1025" s="1" t="s">
        <v>2470</v>
      </c>
      <c r="C1025" s="1" t="s">
        <v>7</v>
      </c>
      <c r="D1025" s="1"/>
      <c r="E1025" s="1"/>
      <c r="F1025" s="62"/>
    </row>
    <row r="1026" spans="1:6" x14ac:dyDescent="0.25">
      <c r="A1026" s="8" t="s">
        <v>20114</v>
      </c>
      <c r="B1026" s="1" t="s">
        <v>3981</v>
      </c>
      <c r="C1026" s="1" t="s">
        <v>7</v>
      </c>
      <c r="D1026" s="1"/>
      <c r="E1026" s="1"/>
      <c r="F1026" s="62"/>
    </row>
    <row r="1027" spans="1:6" x14ac:dyDescent="0.25">
      <c r="A1027" s="8" t="s">
        <v>20115</v>
      </c>
      <c r="B1027" s="1" t="s">
        <v>14666</v>
      </c>
      <c r="C1027" s="1" t="s">
        <v>7</v>
      </c>
      <c r="D1027" s="1"/>
      <c r="E1027" s="1"/>
      <c r="F1027" s="62"/>
    </row>
    <row r="1028" spans="1:6" x14ac:dyDescent="0.25">
      <c r="A1028" s="8" t="s">
        <v>20116</v>
      </c>
      <c r="B1028" s="1" t="s">
        <v>4500</v>
      </c>
      <c r="C1028" s="1" t="s">
        <v>7</v>
      </c>
      <c r="D1028" s="1"/>
      <c r="E1028" s="1"/>
      <c r="F1028" s="62"/>
    </row>
    <row r="1029" spans="1:6" x14ac:dyDescent="0.25">
      <c r="A1029" s="8" t="s">
        <v>20117</v>
      </c>
      <c r="B1029" s="1" t="s">
        <v>19099</v>
      </c>
      <c r="C1029" s="1" t="s">
        <v>7</v>
      </c>
      <c r="D1029" s="1"/>
      <c r="E1029" s="1"/>
      <c r="F1029" s="62"/>
    </row>
    <row r="1030" spans="1:6" x14ac:dyDescent="0.25">
      <c r="A1030" s="8" t="s">
        <v>20118</v>
      </c>
      <c r="B1030" s="1" t="s">
        <v>7672</v>
      </c>
      <c r="C1030" s="1" t="s">
        <v>7</v>
      </c>
      <c r="D1030" s="1"/>
      <c r="E1030" s="1"/>
      <c r="F1030" s="62"/>
    </row>
    <row r="1031" spans="1:6" x14ac:dyDescent="0.25">
      <c r="A1031" s="8" t="s">
        <v>20119</v>
      </c>
      <c r="B1031" s="1" t="s">
        <v>98</v>
      </c>
      <c r="C1031" s="1" t="s">
        <v>7</v>
      </c>
      <c r="D1031" s="1"/>
      <c r="E1031" s="1"/>
      <c r="F1031" s="62"/>
    </row>
    <row r="1032" spans="1:6" x14ac:dyDescent="0.25">
      <c r="A1032" s="8" t="s">
        <v>20120</v>
      </c>
      <c r="B1032" s="1" t="s">
        <v>2157</v>
      </c>
      <c r="C1032" s="1" t="s">
        <v>7</v>
      </c>
      <c r="D1032" s="1"/>
      <c r="E1032" s="1"/>
      <c r="F1032" s="62"/>
    </row>
    <row r="1033" spans="1:6" x14ac:dyDescent="0.25">
      <c r="A1033" s="8" t="s">
        <v>20121</v>
      </c>
      <c r="B1033" s="1" t="s">
        <v>14679</v>
      </c>
      <c r="C1033" s="1" t="s">
        <v>7</v>
      </c>
      <c r="D1033" s="1"/>
      <c r="E1033" s="1"/>
      <c r="F1033" s="62"/>
    </row>
    <row r="1034" spans="1:6" x14ac:dyDescent="0.25">
      <c r="A1034" s="8" t="s">
        <v>20122</v>
      </c>
      <c r="B1034" s="1" t="s">
        <v>19864</v>
      </c>
      <c r="C1034" s="1" t="s">
        <v>7</v>
      </c>
      <c r="D1034" s="1"/>
      <c r="E1034" s="1"/>
      <c r="F1034" s="62"/>
    </row>
    <row r="1035" spans="1:6" x14ac:dyDescent="0.25">
      <c r="A1035" s="8" t="s">
        <v>20123</v>
      </c>
      <c r="B1035" s="1" t="s">
        <v>2966</v>
      </c>
      <c r="C1035" s="1" t="s">
        <v>7</v>
      </c>
      <c r="D1035" s="1"/>
      <c r="E1035" s="1"/>
      <c r="F1035" s="62"/>
    </row>
    <row r="1036" spans="1:6" x14ac:dyDescent="0.25">
      <c r="A1036" s="8" t="s">
        <v>20124</v>
      </c>
      <c r="B1036" s="1" t="s">
        <v>18657</v>
      </c>
      <c r="C1036" s="1" t="s">
        <v>7</v>
      </c>
      <c r="D1036" s="1"/>
      <c r="E1036" s="1"/>
      <c r="F1036" s="62"/>
    </row>
    <row r="1037" spans="1:6" ht="15.75" thickBot="1" x14ac:dyDescent="0.3">
      <c r="A1037" s="10" t="s">
        <v>20125</v>
      </c>
      <c r="B1037" s="11" t="s">
        <v>6483</v>
      </c>
      <c r="C1037" s="11" t="s">
        <v>7</v>
      </c>
      <c r="D1037" s="11"/>
      <c r="E1037" s="11"/>
      <c r="F1037" s="63"/>
    </row>
    <row r="1038" spans="1:6" x14ac:dyDescent="0.25">
      <c r="A1038" s="8" t="s">
        <v>20126</v>
      </c>
      <c r="B1038" s="1" t="s">
        <v>10</v>
      </c>
      <c r="C1038" s="1" t="s">
        <v>7</v>
      </c>
      <c r="D1038" s="1"/>
      <c r="E1038" s="1"/>
      <c r="F1038" s="62"/>
    </row>
    <row r="1039" spans="1:6" x14ac:dyDescent="0.25">
      <c r="A1039" s="8" t="s">
        <v>20126</v>
      </c>
      <c r="B1039" s="1" t="s">
        <v>10</v>
      </c>
      <c r="C1039" s="1" t="s">
        <v>2618</v>
      </c>
      <c r="D1039" s="1"/>
      <c r="E1039" s="1"/>
      <c r="F1039" s="62"/>
    </row>
    <row r="1040" spans="1:6" x14ac:dyDescent="0.25">
      <c r="A1040" s="8" t="s">
        <v>20127</v>
      </c>
      <c r="B1040" s="1" t="s">
        <v>106</v>
      </c>
      <c r="C1040" s="1" t="s">
        <v>7</v>
      </c>
      <c r="D1040" s="1"/>
      <c r="E1040" s="1"/>
      <c r="F1040" s="62"/>
    </row>
    <row r="1041" spans="1:6" x14ac:dyDescent="0.25">
      <c r="A1041" s="8" t="s">
        <v>20128</v>
      </c>
      <c r="B1041" s="1" t="s">
        <v>114</v>
      </c>
      <c r="C1041" s="1" t="s">
        <v>7</v>
      </c>
      <c r="D1041" s="1"/>
      <c r="E1041" s="1"/>
      <c r="F1041" s="62"/>
    </row>
    <row r="1042" spans="1:6" x14ac:dyDescent="0.25">
      <c r="A1042" s="8" t="s">
        <v>20129</v>
      </c>
      <c r="B1042" s="1" t="s">
        <v>218</v>
      </c>
      <c r="C1042" s="1" t="s">
        <v>7</v>
      </c>
      <c r="D1042" s="1"/>
      <c r="E1042" s="1"/>
      <c r="F1042" s="62"/>
    </row>
    <row r="1043" spans="1:6" x14ac:dyDescent="0.25">
      <c r="A1043" s="8" t="s">
        <v>20130</v>
      </c>
      <c r="B1043" s="1" t="s">
        <v>710</v>
      </c>
      <c r="C1043" s="1" t="s">
        <v>7</v>
      </c>
      <c r="D1043" s="1"/>
      <c r="E1043" s="1"/>
      <c r="F1043" s="62"/>
    </row>
    <row r="1044" spans="1:6" x14ac:dyDescent="0.25">
      <c r="A1044" s="8" t="s">
        <v>20131</v>
      </c>
      <c r="B1044" s="1" t="s">
        <v>971</v>
      </c>
      <c r="C1044" s="1" t="s">
        <v>7</v>
      </c>
      <c r="D1044" s="1"/>
      <c r="E1044" s="1"/>
      <c r="F1044" s="62"/>
    </row>
    <row r="1045" spans="1:6" x14ac:dyDescent="0.25">
      <c r="A1045" s="8" t="s">
        <v>20132</v>
      </c>
      <c r="B1045" s="1" t="s">
        <v>11240</v>
      </c>
      <c r="C1045" s="1" t="s">
        <v>7</v>
      </c>
      <c r="D1045" s="1"/>
      <c r="E1045" s="1"/>
      <c r="F1045" s="62"/>
    </row>
    <row r="1046" spans="1:6" x14ac:dyDescent="0.25">
      <c r="A1046" s="8" t="s">
        <v>20133</v>
      </c>
      <c r="B1046" s="1" t="s">
        <v>354</v>
      </c>
      <c r="C1046" s="1" t="s">
        <v>7</v>
      </c>
      <c r="D1046" s="1"/>
      <c r="E1046" s="1"/>
      <c r="F1046" s="62"/>
    </row>
    <row r="1047" spans="1:6" x14ac:dyDescent="0.25">
      <c r="A1047" s="8" t="s">
        <v>20134</v>
      </c>
      <c r="B1047" s="1" t="s">
        <v>861</v>
      </c>
      <c r="C1047" s="1" t="s">
        <v>7</v>
      </c>
      <c r="D1047" s="1"/>
      <c r="E1047" s="1"/>
      <c r="F1047" s="62"/>
    </row>
    <row r="1048" spans="1:6" x14ac:dyDescent="0.25">
      <c r="A1048" s="8" t="s">
        <v>20135</v>
      </c>
      <c r="B1048" s="1" t="s">
        <v>20136</v>
      </c>
      <c r="C1048" s="1" t="s">
        <v>7</v>
      </c>
      <c r="D1048" s="1"/>
      <c r="E1048" s="1"/>
      <c r="F1048" s="62"/>
    </row>
    <row r="1049" spans="1:6" x14ac:dyDescent="0.25">
      <c r="A1049" s="8" t="s">
        <v>20137</v>
      </c>
      <c r="B1049" s="1" t="s">
        <v>2860</v>
      </c>
      <c r="C1049" s="1" t="s">
        <v>7</v>
      </c>
      <c r="D1049" s="1"/>
      <c r="E1049" s="1"/>
      <c r="F1049" s="62"/>
    </row>
    <row r="1050" spans="1:6" x14ac:dyDescent="0.25">
      <c r="A1050" s="8" t="s">
        <v>20138</v>
      </c>
      <c r="B1050" s="1" t="s">
        <v>11351</v>
      </c>
      <c r="C1050" s="1" t="s">
        <v>7</v>
      </c>
      <c r="D1050" s="1"/>
      <c r="E1050" s="1"/>
      <c r="F1050" s="62"/>
    </row>
    <row r="1051" spans="1:6" x14ac:dyDescent="0.25">
      <c r="A1051" s="8" t="s">
        <v>20139</v>
      </c>
      <c r="B1051" s="1" t="s">
        <v>11353</v>
      </c>
      <c r="C1051" s="1" t="s">
        <v>7</v>
      </c>
      <c r="D1051" s="1"/>
      <c r="E1051" s="1"/>
      <c r="F1051" s="62"/>
    </row>
    <row r="1052" spans="1:6" x14ac:dyDescent="0.25">
      <c r="A1052" s="8" t="s">
        <v>20140</v>
      </c>
      <c r="B1052" s="1" t="s">
        <v>11357</v>
      </c>
      <c r="C1052" s="1" t="s">
        <v>7</v>
      </c>
      <c r="D1052" s="1"/>
      <c r="E1052" s="1"/>
      <c r="F1052" s="62"/>
    </row>
    <row r="1053" spans="1:6" x14ac:dyDescent="0.25">
      <c r="A1053" s="8" t="s">
        <v>20141</v>
      </c>
      <c r="B1053" s="1" t="s">
        <v>11365</v>
      </c>
      <c r="C1053" s="1" t="s">
        <v>7</v>
      </c>
      <c r="D1053" s="1"/>
      <c r="E1053" s="1"/>
      <c r="F1053" s="62"/>
    </row>
    <row r="1054" spans="1:6" x14ac:dyDescent="0.25">
      <c r="A1054" s="8" t="s">
        <v>20142</v>
      </c>
      <c r="B1054" s="1" t="s">
        <v>2550</v>
      </c>
      <c r="C1054" s="1" t="s">
        <v>7</v>
      </c>
      <c r="D1054" s="1"/>
      <c r="E1054" s="1"/>
      <c r="F1054" s="62"/>
    </row>
    <row r="1055" spans="1:6" x14ac:dyDescent="0.25">
      <c r="A1055" s="8" t="s">
        <v>20143</v>
      </c>
      <c r="B1055" s="1" t="s">
        <v>2754</v>
      </c>
      <c r="C1055" s="1" t="s">
        <v>7</v>
      </c>
      <c r="D1055" s="1"/>
      <c r="E1055" s="1"/>
      <c r="F1055" s="62"/>
    </row>
    <row r="1056" spans="1:6" x14ac:dyDescent="0.25">
      <c r="A1056" s="8" t="s">
        <v>20144</v>
      </c>
      <c r="B1056" s="1" t="s">
        <v>2878</v>
      </c>
      <c r="C1056" s="1" t="s">
        <v>7</v>
      </c>
      <c r="D1056" s="1"/>
      <c r="E1056" s="1"/>
      <c r="F1056" s="62"/>
    </row>
    <row r="1057" spans="1:6" x14ac:dyDescent="0.25">
      <c r="A1057" s="8" t="s">
        <v>20145</v>
      </c>
      <c r="B1057" s="1" t="s">
        <v>14268</v>
      </c>
      <c r="C1057" s="1" t="s">
        <v>7</v>
      </c>
      <c r="D1057" s="1"/>
      <c r="E1057" s="1"/>
      <c r="F1057" s="62"/>
    </row>
    <row r="1058" spans="1:6" x14ac:dyDescent="0.25">
      <c r="A1058" s="8" t="s">
        <v>20146</v>
      </c>
      <c r="B1058" s="1" t="s">
        <v>14270</v>
      </c>
      <c r="C1058" s="1" t="s">
        <v>7</v>
      </c>
      <c r="D1058" s="1"/>
      <c r="E1058" s="1"/>
      <c r="F1058" s="62"/>
    </row>
    <row r="1059" spans="1:6" x14ac:dyDescent="0.25">
      <c r="A1059" s="8" t="s">
        <v>20147</v>
      </c>
      <c r="B1059" s="1" t="s">
        <v>14272</v>
      </c>
      <c r="C1059" s="1" t="s">
        <v>7</v>
      </c>
      <c r="D1059" s="1"/>
      <c r="E1059" s="1"/>
      <c r="F1059" s="62"/>
    </row>
    <row r="1060" spans="1:6" x14ac:dyDescent="0.25">
      <c r="A1060" s="8" t="s">
        <v>20148</v>
      </c>
      <c r="B1060" s="1" t="s">
        <v>3884</v>
      </c>
      <c r="C1060" s="1" t="s">
        <v>7</v>
      </c>
      <c r="D1060" s="1"/>
      <c r="E1060" s="1"/>
      <c r="F1060" s="62"/>
    </row>
    <row r="1061" spans="1:6" x14ac:dyDescent="0.25">
      <c r="A1061" s="8" t="s">
        <v>20149</v>
      </c>
      <c r="B1061" s="1" t="s">
        <v>20150</v>
      </c>
      <c r="C1061" s="1" t="s">
        <v>7</v>
      </c>
      <c r="D1061" s="1"/>
      <c r="E1061" s="1"/>
      <c r="F1061" s="62"/>
    </row>
    <row r="1062" spans="1:6" x14ac:dyDescent="0.25">
      <c r="A1062" s="8" t="s">
        <v>20151</v>
      </c>
      <c r="B1062" s="1" t="s">
        <v>5097</v>
      </c>
      <c r="C1062" s="1" t="s">
        <v>7</v>
      </c>
      <c r="D1062" s="1"/>
      <c r="E1062" s="1"/>
      <c r="F1062" s="62"/>
    </row>
    <row r="1063" spans="1:6" x14ac:dyDescent="0.25">
      <c r="A1063" s="8" t="s">
        <v>20152</v>
      </c>
      <c r="B1063" s="1" t="s">
        <v>88</v>
      </c>
      <c r="C1063" s="1" t="s">
        <v>7</v>
      </c>
      <c r="D1063" s="1"/>
      <c r="E1063" s="1"/>
      <c r="F1063" s="62"/>
    </row>
    <row r="1064" spans="1:6" x14ac:dyDescent="0.25">
      <c r="A1064" s="8" t="s">
        <v>20153</v>
      </c>
      <c r="B1064" s="1" t="s">
        <v>168</v>
      </c>
      <c r="C1064" s="1" t="s">
        <v>7</v>
      </c>
      <c r="D1064" s="1"/>
      <c r="E1064" s="1"/>
      <c r="F1064" s="62"/>
    </row>
    <row r="1065" spans="1:6" x14ac:dyDescent="0.25">
      <c r="A1065" s="8" t="s">
        <v>20154</v>
      </c>
      <c r="B1065" s="1" t="s">
        <v>506</v>
      </c>
      <c r="C1065" s="1" t="s">
        <v>7</v>
      </c>
      <c r="D1065" s="1"/>
      <c r="E1065" s="1"/>
      <c r="F1065" s="62"/>
    </row>
    <row r="1066" spans="1:6" x14ac:dyDescent="0.25">
      <c r="A1066" s="8" t="s">
        <v>20155</v>
      </c>
      <c r="B1066" s="1" t="s">
        <v>594</v>
      </c>
      <c r="C1066" s="1" t="s">
        <v>7</v>
      </c>
      <c r="D1066" s="1"/>
      <c r="E1066" s="1"/>
      <c r="F1066" s="62"/>
    </row>
    <row r="1067" spans="1:6" x14ac:dyDescent="0.25">
      <c r="A1067" s="8" t="s">
        <v>20156</v>
      </c>
      <c r="B1067" s="1" t="s">
        <v>1071</v>
      </c>
      <c r="C1067" s="1" t="s">
        <v>7</v>
      </c>
      <c r="D1067" s="1"/>
      <c r="E1067" s="1"/>
      <c r="F1067" s="62"/>
    </row>
    <row r="1068" spans="1:6" x14ac:dyDescent="0.25">
      <c r="A1068" s="8" t="s">
        <v>20157</v>
      </c>
      <c r="B1068" s="1" t="s">
        <v>11913</v>
      </c>
      <c r="C1068" s="1" t="s">
        <v>7</v>
      </c>
      <c r="D1068" s="1"/>
      <c r="E1068" s="1"/>
      <c r="F1068" s="62"/>
    </row>
    <row r="1069" spans="1:6" x14ac:dyDescent="0.25">
      <c r="A1069" s="8" t="s">
        <v>20158</v>
      </c>
      <c r="B1069" s="1" t="s">
        <v>14301</v>
      </c>
      <c r="C1069" s="1" t="s">
        <v>7</v>
      </c>
      <c r="D1069" s="1"/>
      <c r="E1069" s="1"/>
      <c r="F1069" s="62"/>
    </row>
    <row r="1070" spans="1:6" x14ac:dyDescent="0.25">
      <c r="A1070" s="8" t="s">
        <v>20159</v>
      </c>
      <c r="B1070" s="1" t="s">
        <v>2583</v>
      </c>
      <c r="C1070" s="1" t="s">
        <v>7</v>
      </c>
      <c r="D1070" s="1"/>
      <c r="E1070" s="1"/>
      <c r="F1070" s="62"/>
    </row>
    <row r="1071" spans="1:6" x14ac:dyDescent="0.25">
      <c r="A1071" s="8" t="s">
        <v>20160</v>
      </c>
      <c r="B1071" s="1" t="s">
        <v>14312</v>
      </c>
      <c r="C1071" s="1" t="s">
        <v>7</v>
      </c>
      <c r="D1071" s="1"/>
      <c r="E1071" s="1"/>
      <c r="F1071" s="62"/>
    </row>
    <row r="1072" spans="1:6" x14ac:dyDescent="0.25">
      <c r="A1072" s="8" t="s">
        <v>20161</v>
      </c>
      <c r="B1072" s="1" t="s">
        <v>20162</v>
      </c>
      <c r="C1072" s="1" t="s">
        <v>7</v>
      </c>
      <c r="D1072" s="1"/>
      <c r="E1072" s="1"/>
      <c r="F1072" s="62"/>
    </row>
    <row r="1073" spans="1:6" x14ac:dyDescent="0.25">
      <c r="A1073" s="8" t="s">
        <v>20163</v>
      </c>
      <c r="B1073" s="1" t="s">
        <v>14316</v>
      </c>
      <c r="C1073" s="1" t="s">
        <v>7</v>
      </c>
      <c r="D1073" s="1"/>
      <c r="E1073" s="1"/>
      <c r="F1073" s="62"/>
    </row>
    <row r="1074" spans="1:6" x14ac:dyDescent="0.25">
      <c r="A1074" s="8" t="s">
        <v>20164</v>
      </c>
      <c r="B1074" s="1" t="s">
        <v>4496</v>
      </c>
      <c r="C1074" s="1" t="s">
        <v>7</v>
      </c>
      <c r="D1074" s="1"/>
      <c r="E1074" s="1"/>
      <c r="F1074" s="62"/>
    </row>
    <row r="1075" spans="1:6" x14ac:dyDescent="0.25">
      <c r="A1075" s="8" t="s">
        <v>20165</v>
      </c>
      <c r="B1075" s="1" t="s">
        <v>7672</v>
      </c>
      <c r="C1075" s="1" t="s">
        <v>7</v>
      </c>
      <c r="D1075" s="1"/>
      <c r="E1075" s="1"/>
      <c r="F1075" s="62"/>
    </row>
    <row r="1076" spans="1:6" x14ac:dyDescent="0.25">
      <c r="A1076" s="8" t="s">
        <v>20166</v>
      </c>
      <c r="B1076" s="1" t="s">
        <v>98</v>
      </c>
      <c r="C1076" s="1" t="s">
        <v>7</v>
      </c>
      <c r="D1076" s="1"/>
      <c r="E1076" s="1"/>
      <c r="F1076" s="62"/>
    </row>
    <row r="1077" spans="1:6" x14ac:dyDescent="0.25">
      <c r="A1077" s="8" t="s">
        <v>20167</v>
      </c>
      <c r="B1077" s="1" t="s">
        <v>15089</v>
      </c>
      <c r="C1077" s="1" t="s">
        <v>7</v>
      </c>
      <c r="D1077" s="1"/>
      <c r="E1077" s="1"/>
      <c r="F1077" s="62"/>
    </row>
    <row r="1078" spans="1:6" x14ac:dyDescent="0.25">
      <c r="A1078" s="8" t="s">
        <v>20168</v>
      </c>
      <c r="B1078" s="1" t="s">
        <v>488</v>
      </c>
      <c r="C1078" s="1" t="s">
        <v>7</v>
      </c>
      <c r="D1078" s="1"/>
      <c r="E1078" s="1"/>
      <c r="F1078" s="62"/>
    </row>
    <row r="1079" spans="1:6" x14ac:dyDescent="0.25">
      <c r="A1079" s="8" t="s">
        <v>20169</v>
      </c>
      <c r="B1079" s="1" t="s">
        <v>512</v>
      </c>
      <c r="C1079" s="1" t="s">
        <v>7</v>
      </c>
      <c r="D1079" s="1"/>
      <c r="E1079" s="1"/>
      <c r="F1079" s="62"/>
    </row>
    <row r="1080" spans="1:6" x14ac:dyDescent="0.25">
      <c r="A1080" s="8" t="s">
        <v>20170</v>
      </c>
      <c r="B1080" s="1" t="s">
        <v>785</v>
      </c>
      <c r="C1080" s="1" t="s">
        <v>7</v>
      </c>
      <c r="D1080" s="1"/>
      <c r="E1080" s="1"/>
      <c r="F1080" s="62"/>
    </row>
    <row r="1081" spans="1:6" x14ac:dyDescent="0.25">
      <c r="A1081" s="8" t="s">
        <v>20171</v>
      </c>
      <c r="B1081" s="1" t="s">
        <v>1179</v>
      </c>
      <c r="C1081" s="1" t="s">
        <v>7</v>
      </c>
      <c r="D1081" s="1"/>
      <c r="E1081" s="1"/>
      <c r="F1081" s="62"/>
    </row>
    <row r="1082" spans="1:6" x14ac:dyDescent="0.25">
      <c r="A1082" s="8" t="s">
        <v>20172</v>
      </c>
      <c r="B1082" s="1" t="s">
        <v>11421</v>
      </c>
      <c r="C1082" s="1" t="s">
        <v>7</v>
      </c>
      <c r="D1082" s="1"/>
      <c r="E1082" s="1"/>
      <c r="F1082" s="62"/>
    </row>
    <row r="1083" spans="1:6" x14ac:dyDescent="0.25">
      <c r="A1083" s="8" t="s">
        <v>20173</v>
      </c>
      <c r="B1083" s="1" t="s">
        <v>2271</v>
      </c>
      <c r="C1083" s="1" t="s">
        <v>7</v>
      </c>
      <c r="D1083" s="1"/>
      <c r="E1083" s="1"/>
      <c r="F1083" s="62"/>
    </row>
    <row r="1084" spans="1:6" ht="15.75" thickBot="1" x14ac:dyDescent="0.3">
      <c r="A1084" s="10" t="s">
        <v>20174</v>
      </c>
      <c r="B1084" s="11" t="s">
        <v>3218</v>
      </c>
      <c r="C1084" s="11" t="s">
        <v>7</v>
      </c>
      <c r="D1084" s="11"/>
      <c r="E1084" s="11"/>
      <c r="F1084" s="63"/>
    </row>
    <row r="1085" spans="1:6" x14ac:dyDescent="0.25">
      <c r="A1085" s="8" t="s">
        <v>20175</v>
      </c>
      <c r="B1085" s="1" t="s">
        <v>7965</v>
      </c>
      <c r="C1085" s="1" t="s">
        <v>7</v>
      </c>
      <c r="D1085" s="1"/>
      <c r="E1085" s="1"/>
      <c r="F1085" s="62"/>
    </row>
    <row r="1086" spans="1:6" x14ac:dyDescent="0.25">
      <c r="A1086" s="8" t="s">
        <v>20176</v>
      </c>
      <c r="B1086" s="1" t="s">
        <v>11339</v>
      </c>
      <c r="C1086" s="1" t="s">
        <v>7</v>
      </c>
      <c r="D1086" s="1"/>
      <c r="E1086" s="1"/>
      <c r="F1086" s="62"/>
    </row>
    <row r="1087" spans="1:6" x14ac:dyDescent="0.25">
      <c r="A1087" s="8" t="s">
        <v>20177</v>
      </c>
      <c r="B1087" s="1" t="s">
        <v>4134</v>
      </c>
      <c r="C1087" s="1" t="s">
        <v>7</v>
      </c>
      <c r="D1087" s="1"/>
      <c r="E1087" s="1"/>
      <c r="F1087" s="62"/>
    </row>
    <row r="1088" spans="1:6" x14ac:dyDescent="0.25">
      <c r="A1088" s="8" t="s">
        <v>20178</v>
      </c>
      <c r="B1088" s="1" t="s">
        <v>13072</v>
      </c>
      <c r="C1088" s="1" t="s">
        <v>7</v>
      </c>
      <c r="D1088" s="1"/>
      <c r="E1088" s="1"/>
      <c r="F1088" s="62"/>
    </row>
    <row r="1089" spans="1:6" x14ac:dyDescent="0.25">
      <c r="A1089" s="8" t="s">
        <v>20179</v>
      </c>
      <c r="B1089" s="1" t="s">
        <v>11240</v>
      </c>
      <c r="C1089" s="1" t="s">
        <v>7</v>
      </c>
      <c r="D1089" s="1"/>
      <c r="E1089" s="1"/>
      <c r="F1089" s="62"/>
    </row>
    <row r="1090" spans="1:6" x14ac:dyDescent="0.25">
      <c r="A1090" s="8" t="s">
        <v>20180</v>
      </c>
      <c r="B1090" s="1" t="s">
        <v>11736</v>
      </c>
      <c r="C1090" s="1" t="s">
        <v>7</v>
      </c>
      <c r="D1090" s="1"/>
      <c r="E1090" s="1"/>
      <c r="F1090" s="62"/>
    </row>
    <row r="1091" spans="1:6" x14ac:dyDescent="0.25">
      <c r="A1091" s="8" t="s">
        <v>20181</v>
      </c>
      <c r="B1091" s="1" t="s">
        <v>4314</v>
      </c>
      <c r="C1091" s="1" t="s">
        <v>7</v>
      </c>
      <c r="D1091" s="1"/>
      <c r="E1091" s="1"/>
      <c r="F1091" s="62"/>
    </row>
    <row r="1092" spans="1:6" x14ac:dyDescent="0.25">
      <c r="A1092" s="8" t="s">
        <v>20182</v>
      </c>
      <c r="B1092" s="1" t="s">
        <v>106</v>
      </c>
      <c r="C1092" s="1" t="s">
        <v>7</v>
      </c>
      <c r="D1092" s="1"/>
      <c r="E1092" s="1"/>
      <c r="F1092" s="62"/>
    </row>
    <row r="1093" spans="1:6" x14ac:dyDescent="0.25">
      <c r="A1093" s="8" t="s">
        <v>20183</v>
      </c>
      <c r="B1093" s="1" t="s">
        <v>20184</v>
      </c>
      <c r="C1093" s="1" t="s">
        <v>14</v>
      </c>
      <c r="D1093" s="1"/>
      <c r="E1093" s="1"/>
      <c r="F1093" s="62"/>
    </row>
    <row r="1094" spans="1:6" x14ac:dyDescent="0.25">
      <c r="A1094" s="8" t="s">
        <v>20185</v>
      </c>
      <c r="B1094" s="1" t="s">
        <v>20186</v>
      </c>
      <c r="C1094" s="1" t="s">
        <v>14</v>
      </c>
      <c r="D1094" s="1"/>
      <c r="E1094" s="1"/>
      <c r="F1094" s="62"/>
    </row>
    <row r="1095" spans="1:6" x14ac:dyDescent="0.25">
      <c r="A1095" s="8" t="s">
        <v>20187</v>
      </c>
      <c r="B1095" s="1" t="s">
        <v>20188</v>
      </c>
      <c r="C1095" s="1" t="s">
        <v>7</v>
      </c>
      <c r="D1095" s="1"/>
      <c r="E1095" s="1"/>
      <c r="F1095" s="62"/>
    </row>
    <row r="1096" spans="1:6" x14ac:dyDescent="0.25">
      <c r="A1096" s="8" t="s">
        <v>20189</v>
      </c>
      <c r="B1096" s="1" t="s">
        <v>20190</v>
      </c>
      <c r="C1096" s="1" t="s">
        <v>7</v>
      </c>
      <c r="D1096" s="1"/>
      <c r="E1096" s="1"/>
      <c r="F1096" s="62"/>
    </row>
    <row r="1097" spans="1:6" x14ac:dyDescent="0.25">
      <c r="A1097" s="8" t="s">
        <v>20191</v>
      </c>
      <c r="B1097" s="1" t="s">
        <v>20192</v>
      </c>
      <c r="C1097" s="1" t="s">
        <v>7</v>
      </c>
      <c r="D1097" s="1"/>
      <c r="E1097" s="1"/>
      <c r="F1097" s="62"/>
    </row>
    <row r="1098" spans="1:6" x14ac:dyDescent="0.25">
      <c r="A1098" s="8" t="s">
        <v>20193</v>
      </c>
      <c r="B1098" s="1" t="s">
        <v>20194</v>
      </c>
      <c r="C1098" s="1" t="s">
        <v>7</v>
      </c>
      <c r="D1098" s="1"/>
      <c r="E1098" s="1"/>
      <c r="F1098" s="62"/>
    </row>
    <row r="1099" spans="1:6" x14ac:dyDescent="0.25">
      <c r="A1099" s="8" t="s">
        <v>20195</v>
      </c>
      <c r="B1099" s="1" t="s">
        <v>20196</v>
      </c>
      <c r="C1099" s="1" t="s">
        <v>7</v>
      </c>
      <c r="D1099" s="1"/>
      <c r="E1099" s="1"/>
      <c r="F1099" s="62"/>
    </row>
    <row r="1100" spans="1:6" x14ac:dyDescent="0.25">
      <c r="A1100" s="8" t="s">
        <v>20197</v>
      </c>
      <c r="B1100" s="1" t="s">
        <v>20198</v>
      </c>
      <c r="C1100" s="1" t="s">
        <v>7</v>
      </c>
      <c r="D1100" s="1"/>
      <c r="E1100" s="1"/>
      <c r="F1100" s="62"/>
    </row>
    <row r="1101" spans="1:6" x14ac:dyDescent="0.25">
      <c r="A1101" s="8" t="s">
        <v>20199</v>
      </c>
      <c r="B1101" s="1" t="s">
        <v>20200</v>
      </c>
      <c r="C1101" s="1" t="s">
        <v>7</v>
      </c>
      <c r="D1101" s="1"/>
      <c r="E1101" s="1"/>
      <c r="F1101" s="62"/>
    </row>
    <row r="1102" spans="1:6" x14ac:dyDescent="0.25">
      <c r="A1102" s="8" t="s">
        <v>20201</v>
      </c>
      <c r="B1102" s="1" t="s">
        <v>20202</v>
      </c>
      <c r="C1102" s="1" t="s">
        <v>7</v>
      </c>
      <c r="D1102" s="1"/>
      <c r="E1102" s="1"/>
      <c r="F1102" s="62"/>
    </row>
    <row r="1103" spans="1:6" x14ac:dyDescent="0.25">
      <c r="A1103" s="8" t="s">
        <v>20203</v>
      </c>
      <c r="B1103" s="1" t="s">
        <v>20204</v>
      </c>
      <c r="C1103" s="1" t="s">
        <v>7</v>
      </c>
      <c r="D1103" s="1"/>
      <c r="E1103" s="1"/>
      <c r="F1103" s="62"/>
    </row>
    <row r="1104" spans="1:6" x14ac:dyDescent="0.25">
      <c r="A1104" s="8" t="s">
        <v>20205</v>
      </c>
      <c r="B1104" s="1" t="s">
        <v>20206</v>
      </c>
      <c r="C1104" s="1" t="s">
        <v>7</v>
      </c>
      <c r="D1104" s="1"/>
      <c r="E1104" s="1"/>
      <c r="F1104" s="62"/>
    </row>
    <row r="1105" spans="1:6" x14ac:dyDescent="0.25">
      <c r="A1105" s="8" t="s">
        <v>20207</v>
      </c>
      <c r="B1105" s="1" t="s">
        <v>20208</v>
      </c>
      <c r="C1105" s="1" t="s">
        <v>7</v>
      </c>
      <c r="D1105" s="1"/>
      <c r="E1105" s="1"/>
      <c r="F1105" s="62"/>
    </row>
    <row r="1106" spans="1:6" x14ac:dyDescent="0.25">
      <c r="A1106" s="8" t="s">
        <v>20209</v>
      </c>
      <c r="B1106" s="1" t="s">
        <v>20210</v>
      </c>
      <c r="C1106" s="1" t="s">
        <v>7</v>
      </c>
      <c r="D1106" s="1"/>
      <c r="E1106" s="1"/>
      <c r="F1106" s="62"/>
    </row>
    <row r="1107" spans="1:6" x14ac:dyDescent="0.25">
      <c r="A1107" s="8" t="s">
        <v>20211</v>
      </c>
      <c r="B1107" s="1" t="s">
        <v>2942</v>
      </c>
      <c r="C1107" s="1" t="s">
        <v>7</v>
      </c>
      <c r="D1107" s="1"/>
      <c r="E1107" s="1"/>
      <c r="F1107" s="62"/>
    </row>
    <row r="1108" spans="1:6" x14ac:dyDescent="0.25">
      <c r="A1108" s="8" t="s">
        <v>20212</v>
      </c>
      <c r="B1108" s="1" t="s">
        <v>594</v>
      </c>
      <c r="C1108" s="1" t="s">
        <v>7</v>
      </c>
      <c r="D1108" s="1"/>
      <c r="E1108" s="1"/>
      <c r="F1108" s="62"/>
    </row>
    <row r="1109" spans="1:6" x14ac:dyDescent="0.25">
      <c r="A1109" s="8" t="s">
        <v>20213</v>
      </c>
      <c r="B1109" s="1" t="s">
        <v>7650</v>
      </c>
      <c r="C1109" s="1" t="s">
        <v>7</v>
      </c>
      <c r="D1109" s="1"/>
      <c r="E1109" s="1"/>
      <c r="F1109" s="62"/>
    </row>
    <row r="1110" spans="1:6" x14ac:dyDescent="0.25">
      <c r="A1110" s="8" t="s">
        <v>20214</v>
      </c>
      <c r="B1110" s="1" t="s">
        <v>504</v>
      </c>
      <c r="C1110" s="1" t="s">
        <v>7</v>
      </c>
      <c r="D1110" s="1"/>
      <c r="E1110" s="1"/>
      <c r="F1110" s="62"/>
    </row>
    <row r="1111" spans="1:6" x14ac:dyDescent="0.25">
      <c r="A1111" s="8" t="s">
        <v>20215</v>
      </c>
      <c r="B1111" s="1" t="s">
        <v>4057</v>
      </c>
      <c r="C1111" s="1" t="s">
        <v>7</v>
      </c>
      <c r="D1111" s="1"/>
      <c r="E1111" s="1"/>
      <c r="F1111" s="62"/>
    </row>
    <row r="1112" spans="1:6" x14ac:dyDescent="0.25">
      <c r="A1112" s="8" t="s">
        <v>20216</v>
      </c>
      <c r="B1112" s="1" t="s">
        <v>2826</v>
      </c>
      <c r="C1112" s="1" t="s">
        <v>7</v>
      </c>
      <c r="D1112" s="1"/>
      <c r="E1112" s="1"/>
      <c r="F1112" s="62"/>
    </row>
    <row r="1113" spans="1:6" x14ac:dyDescent="0.25">
      <c r="A1113" s="8" t="s">
        <v>20217</v>
      </c>
      <c r="B1113" s="1" t="s">
        <v>2690</v>
      </c>
      <c r="C1113" s="1" t="s">
        <v>7</v>
      </c>
      <c r="D1113" s="1"/>
      <c r="E1113" s="1"/>
      <c r="F1113" s="62"/>
    </row>
    <row r="1114" spans="1:6" x14ac:dyDescent="0.25">
      <c r="A1114" s="8" t="s">
        <v>20218</v>
      </c>
      <c r="B1114" s="1" t="s">
        <v>11290</v>
      </c>
      <c r="C1114" s="1" t="s">
        <v>7</v>
      </c>
      <c r="D1114" s="1"/>
      <c r="E1114" s="1"/>
      <c r="F1114" s="62"/>
    </row>
    <row r="1115" spans="1:6" x14ac:dyDescent="0.25">
      <c r="A1115" s="8" t="s">
        <v>20219</v>
      </c>
      <c r="B1115" s="1" t="s">
        <v>98</v>
      </c>
      <c r="C1115" s="1" t="s">
        <v>7</v>
      </c>
      <c r="D1115" s="1"/>
      <c r="E1115" s="1"/>
      <c r="F1115" s="62"/>
    </row>
    <row r="1116" spans="1:6" x14ac:dyDescent="0.25">
      <c r="A1116" s="8" t="s">
        <v>20220</v>
      </c>
      <c r="B1116" s="1" t="s">
        <v>2157</v>
      </c>
      <c r="C1116" s="1" t="s">
        <v>7</v>
      </c>
      <c r="D1116" s="1"/>
      <c r="E1116" s="1"/>
      <c r="F1116" s="62"/>
    </row>
    <row r="1117" spans="1:6" x14ac:dyDescent="0.25">
      <c r="A1117" s="8" t="s">
        <v>20221</v>
      </c>
      <c r="B1117" s="1" t="s">
        <v>11205</v>
      </c>
      <c r="C1117" s="1" t="s">
        <v>7</v>
      </c>
      <c r="D1117" s="1"/>
      <c r="E1117" s="1"/>
      <c r="F1117" s="62"/>
    </row>
    <row r="1118" spans="1:6" x14ac:dyDescent="0.25">
      <c r="A1118" s="8" t="s">
        <v>20222</v>
      </c>
      <c r="B1118" s="1" t="s">
        <v>783</v>
      </c>
      <c r="C1118" s="1" t="s">
        <v>7</v>
      </c>
      <c r="D1118" s="1"/>
      <c r="E1118" s="1"/>
      <c r="F1118" s="62"/>
    </row>
    <row r="1119" spans="1:6" x14ac:dyDescent="0.25">
      <c r="A1119" s="8" t="s">
        <v>20223</v>
      </c>
      <c r="B1119" s="1" t="s">
        <v>14679</v>
      </c>
      <c r="C1119" s="1" t="s">
        <v>7</v>
      </c>
      <c r="D1119" s="1"/>
      <c r="E1119" s="1"/>
      <c r="F1119" s="62"/>
    </row>
    <row r="1120" spans="1:6" x14ac:dyDescent="0.25">
      <c r="A1120" s="8" t="s">
        <v>20224</v>
      </c>
      <c r="B1120" s="1" t="s">
        <v>2373</v>
      </c>
      <c r="C1120" s="1" t="s">
        <v>7</v>
      </c>
      <c r="D1120" s="1"/>
      <c r="E1120" s="1"/>
      <c r="F1120" s="62"/>
    </row>
    <row r="1121" spans="1:6" x14ac:dyDescent="0.25">
      <c r="A1121" s="8" t="s">
        <v>20225</v>
      </c>
      <c r="B1121" s="1" t="s">
        <v>2611</v>
      </c>
      <c r="C1121" s="1" t="s">
        <v>7</v>
      </c>
      <c r="D1121" s="1"/>
      <c r="E1121" s="1"/>
      <c r="F1121" s="62"/>
    </row>
    <row r="1122" spans="1:6" x14ac:dyDescent="0.25">
      <c r="A1122" s="8" t="s">
        <v>20226</v>
      </c>
      <c r="B1122" s="1" t="s">
        <v>1065</v>
      </c>
      <c r="C1122" s="1" t="s">
        <v>7</v>
      </c>
      <c r="D1122" s="1"/>
      <c r="E1122" s="1"/>
      <c r="F1122" s="62"/>
    </row>
    <row r="1123" spans="1:6" x14ac:dyDescent="0.25">
      <c r="A1123" s="8" t="s">
        <v>20227</v>
      </c>
      <c r="B1123" s="1" t="s">
        <v>468</v>
      </c>
      <c r="C1123" s="1" t="s">
        <v>7</v>
      </c>
      <c r="D1123" s="1"/>
      <c r="E1123" s="1"/>
      <c r="F1123" s="62"/>
    </row>
    <row r="1124" spans="1:6" x14ac:dyDescent="0.25">
      <c r="A1124" s="8" t="s">
        <v>20228</v>
      </c>
      <c r="B1124" s="1" t="s">
        <v>470</v>
      </c>
      <c r="C1124" s="1" t="s">
        <v>7</v>
      </c>
      <c r="D1124" s="1"/>
      <c r="E1124" s="1"/>
      <c r="F1124" s="62"/>
    </row>
    <row r="1125" spans="1:6" x14ac:dyDescent="0.25">
      <c r="A1125" s="8" t="s">
        <v>20229</v>
      </c>
      <c r="B1125" s="1" t="s">
        <v>20230</v>
      </c>
      <c r="C1125" s="1" t="s">
        <v>4</v>
      </c>
      <c r="D1125" s="1"/>
      <c r="E1125" s="1"/>
      <c r="F1125" s="62"/>
    </row>
    <row r="1126" spans="1:6" x14ac:dyDescent="0.25">
      <c r="A1126" s="8" t="s">
        <v>20231</v>
      </c>
      <c r="B1126" s="1" t="s">
        <v>12940</v>
      </c>
      <c r="C1126" s="1" t="s">
        <v>7</v>
      </c>
      <c r="D1126" s="1"/>
      <c r="E1126" s="1"/>
      <c r="F1126" s="62"/>
    </row>
    <row r="1127" spans="1:6" x14ac:dyDescent="0.25">
      <c r="A1127" s="8" t="s">
        <v>20232</v>
      </c>
      <c r="B1127" s="1" t="s">
        <v>4912</v>
      </c>
      <c r="C1127" s="1" t="s">
        <v>7</v>
      </c>
      <c r="D1127" s="1"/>
      <c r="E1127" s="1"/>
      <c r="F1127" s="62"/>
    </row>
    <row r="1128" spans="1:6" x14ac:dyDescent="0.25">
      <c r="A1128" s="8" t="s">
        <v>20233</v>
      </c>
      <c r="B1128" s="1" t="s">
        <v>2007</v>
      </c>
      <c r="C1128" s="1" t="s">
        <v>7</v>
      </c>
      <c r="D1128" s="1"/>
      <c r="E1128" s="1"/>
      <c r="F1128" s="62"/>
    </row>
    <row r="1129" spans="1:6" x14ac:dyDescent="0.25">
      <c r="A1129" s="8" t="s">
        <v>20234</v>
      </c>
      <c r="B1129" s="1" t="s">
        <v>2303</v>
      </c>
      <c r="C1129" s="1" t="s">
        <v>7</v>
      </c>
      <c r="D1129" s="1"/>
      <c r="E1129" s="1"/>
      <c r="F1129" s="62"/>
    </row>
    <row r="1130" spans="1:6" x14ac:dyDescent="0.25">
      <c r="A1130" s="8" t="s">
        <v>20235</v>
      </c>
      <c r="B1130" s="1" t="s">
        <v>6604</v>
      </c>
      <c r="C1130" s="1" t="s">
        <v>7</v>
      </c>
      <c r="D1130" s="1"/>
      <c r="E1130" s="1"/>
      <c r="F1130" s="62"/>
    </row>
    <row r="1131" spans="1:6" x14ac:dyDescent="0.25">
      <c r="A1131" s="8" t="s">
        <v>20236</v>
      </c>
      <c r="B1131" s="1" t="s">
        <v>11798</v>
      </c>
      <c r="C1131" s="1" t="s">
        <v>7</v>
      </c>
      <c r="D1131" s="1"/>
      <c r="E1131" s="1"/>
      <c r="F1131" s="62"/>
    </row>
    <row r="1132" spans="1:6" x14ac:dyDescent="0.25">
      <c r="A1132" s="8" t="s">
        <v>20237</v>
      </c>
      <c r="B1132" s="1" t="s">
        <v>11748</v>
      </c>
      <c r="C1132" s="1" t="s">
        <v>7</v>
      </c>
      <c r="D1132" s="1"/>
      <c r="E1132" s="1"/>
      <c r="F1132" s="62"/>
    </row>
    <row r="1133" spans="1:6" x14ac:dyDescent="0.25">
      <c r="A1133" s="8" t="s">
        <v>20238</v>
      </c>
      <c r="B1133" s="1" t="s">
        <v>11750</v>
      </c>
      <c r="C1133" s="1" t="s">
        <v>7</v>
      </c>
      <c r="D1133" s="1"/>
      <c r="E1133" s="1"/>
      <c r="F1133" s="62"/>
    </row>
    <row r="1134" spans="1:6" x14ac:dyDescent="0.25">
      <c r="A1134" s="8" t="s">
        <v>20239</v>
      </c>
      <c r="B1134" s="1" t="s">
        <v>88</v>
      </c>
      <c r="C1134" s="1" t="s">
        <v>4</v>
      </c>
      <c r="D1134" s="1"/>
      <c r="E1134" s="1"/>
      <c r="F1134" s="62"/>
    </row>
    <row r="1135" spans="1:6" x14ac:dyDescent="0.25">
      <c r="A1135" s="8" t="s">
        <v>20240</v>
      </c>
      <c r="B1135" s="1" t="s">
        <v>168</v>
      </c>
      <c r="C1135" s="1" t="s">
        <v>7</v>
      </c>
      <c r="D1135" s="1"/>
      <c r="E1135" s="1"/>
      <c r="F1135" s="62"/>
    </row>
    <row r="1136" spans="1:6" x14ac:dyDescent="0.25">
      <c r="A1136" s="8" t="s">
        <v>20241</v>
      </c>
      <c r="B1136" s="1" t="s">
        <v>488</v>
      </c>
      <c r="C1136" s="1" t="s">
        <v>7</v>
      </c>
      <c r="D1136" s="1"/>
      <c r="E1136" s="1"/>
      <c r="F1136" s="62"/>
    </row>
    <row r="1137" spans="1:6" x14ac:dyDescent="0.25">
      <c r="A1137" s="8" t="s">
        <v>20242</v>
      </c>
      <c r="B1137" s="1" t="s">
        <v>785</v>
      </c>
      <c r="C1137" s="1" t="s">
        <v>7</v>
      </c>
      <c r="D1137" s="1"/>
      <c r="E1137" s="1"/>
      <c r="F1137" s="62"/>
    </row>
    <row r="1138" spans="1:6" x14ac:dyDescent="0.25">
      <c r="A1138" s="8" t="s">
        <v>20243</v>
      </c>
      <c r="B1138" s="1" t="s">
        <v>1179</v>
      </c>
      <c r="C1138" s="1" t="s">
        <v>7</v>
      </c>
      <c r="D1138" s="1"/>
      <c r="E1138" s="1"/>
      <c r="F1138" s="62"/>
    </row>
    <row r="1139" spans="1:6" ht="15.75" thickBot="1" x14ac:dyDescent="0.3">
      <c r="A1139" s="16" t="s">
        <v>20244</v>
      </c>
      <c r="B1139" s="15" t="s">
        <v>2836</v>
      </c>
      <c r="C1139" s="15" t="s">
        <v>7</v>
      </c>
      <c r="D1139" s="15"/>
      <c r="E1139" s="15"/>
      <c r="F1139" s="65"/>
    </row>
    <row r="1140" spans="1:6" x14ac:dyDescent="0.25">
      <c r="A1140" s="5" t="s">
        <v>25035</v>
      </c>
      <c r="B1140" s="6" t="s">
        <v>25036</v>
      </c>
      <c r="C1140" s="6" t="s">
        <v>4</v>
      </c>
      <c r="D1140" s="6"/>
      <c r="E1140" s="6"/>
      <c r="F1140" s="61"/>
    </row>
    <row r="1141" spans="1:6" x14ac:dyDescent="0.25">
      <c r="A1141" s="8" t="s">
        <v>25037</v>
      </c>
      <c r="B1141" s="1" t="s">
        <v>967</v>
      </c>
      <c r="C1141" s="1" t="s">
        <v>7</v>
      </c>
      <c r="D1141" s="1"/>
      <c r="E1141" s="1"/>
      <c r="F1141" s="62"/>
    </row>
    <row r="1142" spans="1:6" x14ac:dyDescent="0.25">
      <c r="A1142" s="8" t="s">
        <v>25038</v>
      </c>
      <c r="B1142" s="1" t="s">
        <v>2067</v>
      </c>
      <c r="C1142" s="1" t="s">
        <v>7</v>
      </c>
      <c r="D1142" s="1"/>
      <c r="E1142" s="1"/>
      <c r="F1142" s="62"/>
    </row>
    <row r="1143" spans="1:6" x14ac:dyDescent="0.25">
      <c r="A1143" s="8" t="s">
        <v>25039</v>
      </c>
      <c r="B1143" s="1" t="s">
        <v>13001</v>
      </c>
      <c r="C1143" s="1" t="s">
        <v>7</v>
      </c>
      <c r="D1143" s="1"/>
      <c r="E1143" s="1"/>
      <c r="F1143" s="62"/>
    </row>
    <row r="1144" spans="1:6" x14ac:dyDescent="0.25">
      <c r="A1144" s="8" t="s">
        <v>25040</v>
      </c>
      <c r="B1144" s="1" t="s">
        <v>3146</v>
      </c>
      <c r="C1144" s="1" t="s">
        <v>7</v>
      </c>
      <c r="D1144" s="1"/>
      <c r="E1144" s="1"/>
      <c r="F1144" s="62"/>
    </row>
    <row r="1145" spans="1:6" x14ac:dyDescent="0.25">
      <c r="A1145" s="8" t="s">
        <v>25041</v>
      </c>
      <c r="B1145" s="1" t="s">
        <v>7333</v>
      </c>
      <c r="C1145" s="1" t="s">
        <v>7</v>
      </c>
      <c r="D1145" s="1"/>
      <c r="E1145" s="1"/>
      <c r="F1145" s="62"/>
    </row>
    <row r="1146" spans="1:6" x14ac:dyDescent="0.25">
      <c r="A1146" s="8" t="s">
        <v>25042</v>
      </c>
      <c r="B1146" s="1" t="s">
        <v>5126</v>
      </c>
      <c r="C1146" s="1" t="s">
        <v>7</v>
      </c>
      <c r="D1146" s="1"/>
      <c r="E1146" s="1"/>
      <c r="F1146" s="62"/>
    </row>
    <row r="1147" spans="1:6" x14ac:dyDescent="0.25">
      <c r="A1147" s="8" t="s">
        <v>25043</v>
      </c>
      <c r="B1147" s="1" t="s">
        <v>14754</v>
      </c>
      <c r="C1147" s="1" t="s">
        <v>7</v>
      </c>
      <c r="D1147" s="1"/>
      <c r="E1147" s="1"/>
      <c r="F1147" s="62"/>
    </row>
    <row r="1148" spans="1:6" x14ac:dyDescent="0.25">
      <c r="A1148" s="8" t="s">
        <v>25044</v>
      </c>
      <c r="B1148" s="1" t="s">
        <v>2520</v>
      </c>
      <c r="C1148" s="1" t="s">
        <v>7</v>
      </c>
      <c r="D1148" s="1"/>
      <c r="E1148" s="1"/>
      <c r="F1148" s="62"/>
    </row>
    <row r="1149" spans="1:6" x14ac:dyDescent="0.25">
      <c r="A1149" s="8" t="s">
        <v>25045</v>
      </c>
      <c r="B1149" s="1" t="s">
        <v>8151</v>
      </c>
      <c r="C1149" s="1" t="s">
        <v>7</v>
      </c>
      <c r="D1149" s="1"/>
      <c r="E1149" s="1"/>
      <c r="F1149" s="62"/>
    </row>
    <row r="1150" spans="1:6" x14ac:dyDescent="0.25">
      <c r="A1150" s="8" t="s">
        <v>25046</v>
      </c>
      <c r="B1150" s="1" t="s">
        <v>13014</v>
      </c>
      <c r="C1150" s="1" t="s">
        <v>7</v>
      </c>
      <c r="D1150" s="1"/>
      <c r="E1150" s="1"/>
      <c r="F1150" s="62"/>
    </row>
    <row r="1151" spans="1:6" x14ac:dyDescent="0.25">
      <c r="A1151" s="8" t="s">
        <v>25047</v>
      </c>
      <c r="B1151" s="1" t="s">
        <v>14646</v>
      </c>
      <c r="C1151" s="1" t="s">
        <v>7</v>
      </c>
      <c r="D1151" s="1"/>
      <c r="E1151" s="1"/>
      <c r="F1151" s="62"/>
    </row>
    <row r="1152" spans="1:6" x14ac:dyDescent="0.25">
      <c r="A1152" s="8" t="s">
        <v>25048</v>
      </c>
      <c r="B1152" s="1" t="s">
        <v>2351</v>
      </c>
      <c r="C1152" s="1" t="s">
        <v>7</v>
      </c>
      <c r="D1152" s="1"/>
      <c r="E1152" s="1"/>
      <c r="F1152" s="62"/>
    </row>
    <row r="1153" spans="1:6" x14ac:dyDescent="0.25">
      <c r="A1153" s="8" t="s">
        <v>25049</v>
      </c>
      <c r="B1153" s="1" t="s">
        <v>594</v>
      </c>
      <c r="C1153" s="1" t="s">
        <v>7</v>
      </c>
      <c r="D1153" s="1"/>
      <c r="E1153" s="1"/>
      <c r="F1153" s="62"/>
    </row>
    <row r="1154" spans="1:6" x14ac:dyDescent="0.25">
      <c r="A1154" s="8" t="s">
        <v>25050</v>
      </c>
      <c r="B1154" s="1" t="s">
        <v>504</v>
      </c>
      <c r="C1154" s="1" t="s">
        <v>7</v>
      </c>
      <c r="D1154" s="1"/>
      <c r="E1154" s="1"/>
      <c r="F1154" s="62"/>
    </row>
    <row r="1155" spans="1:6" x14ac:dyDescent="0.25">
      <c r="A1155" s="8" t="s">
        <v>25051</v>
      </c>
      <c r="B1155" s="1" t="s">
        <v>11191</v>
      </c>
      <c r="C1155" s="1" t="s">
        <v>7</v>
      </c>
      <c r="D1155" s="1"/>
      <c r="E1155" s="1"/>
      <c r="F1155" s="62"/>
    </row>
    <row r="1156" spans="1:6" x14ac:dyDescent="0.25">
      <c r="A1156" s="8" t="s">
        <v>25052</v>
      </c>
      <c r="B1156" s="1" t="s">
        <v>488</v>
      </c>
      <c r="C1156" s="1" t="s">
        <v>7</v>
      </c>
      <c r="D1156" s="1"/>
      <c r="E1156" s="1"/>
      <c r="F1156" s="62"/>
    </row>
    <row r="1157" spans="1:6" x14ac:dyDescent="0.25">
      <c r="A1157" s="8" t="s">
        <v>25053</v>
      </c>
      <c r="B1157" s="1" t="s">
        <v>1179</v>
      </c>
      <c r="C1157" s="1" t="s">
        <v>14</v>
      </c>
      <c r="D1157" s="1"/>
      <c r="E1157" s="1"/>
      <c r="F1157" s="62"/>
    </row>
    <row r="1158" spans="1:6" x14ac:dyDescent="0.25">
      <c r="A1158" s="8" t="s">
        <v>25054</v>
      </c>
      <c r="B1158" s="1" t="s">
        <v>783</v>
      </c>
      <c r="C1158" s="1" t="s">
        <v>7</v>
      </c>
      <c r="D1158" s="1"/>
      <c r="E1158" s="1"/>
      <c r="F1158" s="62"/>
    </row>
    <row r="1159" spans="1:6" x14ac:dyDescent="0.25">
      <c r="A1159" s="8" t="s">
        <v>25055</v>
      </c>
      <c r="B1159" s="1" t="s">
        <v>1001</v>
      </c>
      <c r="C1159" s="1" t="s">
        <v>7</v>
      </c>
      <c r="D1159" s="1"/>
      <c r="E1159" s="1"/>
      <c r="F1159" s="62"/>
    </row>
    <row r="1160" spans="1:6" x14ac:dyDescent="0.25">
      <c r="A1160" s="8" t="s">
        <v>25056</v>
      </c>
      <c r="B1160" s="1" t="s">
        <v>785</v>
      </c>
      <c r="C1160" s="1" t="s">
        <v>7</v>
      </c>
      <c r="D1160" s="1"/>
      <c r="E1160" s="1"/>
      <c r="F1160" s="62"/>
    </row>
    <row r="1161" spans="1:6" x14ac:dyDescent="0.25">
      <c r="A1161" s="8" t="s">
        <v>25057</v>
      </c>
      <c r="B1161" s="1" t="s">
        <v>25058</v>
      </c>
      <c r="C1161" s="1" t="s">
        <v>4</v>
      </c>
      <c r="D1161" s="1"/>
      <c r="E1161" s="1"/>
      <c r="F1161" s="62"/>
    </row>
    <row r="1162" spans="1:6" x14ac:dyDescent="0.25">
      <c r="A1162" s="8" t="s">
        <v>25059</v>
      </c>
      <c r="B1162" s="1" t="s">
        <v>7558</v>
      </c>
      <c r="C1162" s="1" t="s">
        <v>7</v>
      </c>
      <c r="D1162" s="1"/>
      <c r="E1162" s="1"/>
      <c r="F1162" s="62"/>
    </row>
    <row r="1163" spans="1:6" x14ac:dyDescent="0.25">
      <c r="A1163" s="8" t="s">
        <v>25060</v>
      </c>
      <c r="B1163" s="1" t="s">
        <v>106</v>
      </c>
      <c r="C1163" s="1" t="s">
        <v>7</v>
      </c>
      <c r="D1163" s="1"/>
      <c r="E1163" s="1"/>
      <c r="F1163" s="62"/>
    </row>
    <row r="1164" spans="1:6" x14ac:dyDescent="0.25">
      <c r="A1164" s="8" t="s">
        <v>25061</v>
      </c>
      <c r="B1164" s="1" t="s">
        <v>20230</v>
      </c>
      <c r="C1164" s="1" t="s">
        <v>7</v>
      </c>
      <c r="D1164" s="1"/>
      <c r="E1164" s="1"/>
      <c r="F1164" s="62"/>
    </row>
    <row r="1165" spans="1:6" x14ac:dyDescent="0.25">
      <c r="A1165" s="8" t="s">
        <v>25062</v>
      </c>
      <c r="B1165" s="1" t="s">
        <v>3136</v>
      </c>
      <c r="C1165" s="1" t="s">
        <v>7</v>
      </c>
      <c r="D1165" s="1"/>
      <c r="E1165" s="1"/>
      <c r="F1165" s="62"/>
    </row>
    <row r="1166" spans="1:6" x14ac:dyDescent="0.25">
      <c r="A1166" s="8" t="s">
        <v>25063</v>
      </c>
      <c r="B1166" s="1" t="s">
        <v>14949</v>
      </c>
      <c r="C1166" s="1" t="s">
        <v>7</v>
      </c>
      <c r="D1166" s="1"/>
      <c r="E1166" s="1"/>
      <c r="F1166" s="62"/>
    </row>
    <row r="1167" spans="1:6" x14ac:dyDescent="0.25">
      <c r="A1167" s="8" t="s">
        <v>25064</v>
      </c>
      <c r="B1167" s="1" t="s">
        <v>2790</v>
      </c>
      <c r="C1167" s="1" t="s">
        <v>7</v>
      </c>
      <c r="D1167" s="1"/>
      <c r="E1167" s="1"/>
      <c r="F1167" s="62"/>
    </row>
    <row r="1168" spans="1:6" x14ac:dyDescent="0.25">
      <c r="A1168" s="8" t="s">
        <v>25065</v>
      </c>
      <c r="B1168" s="1" t="s">
        <v>524</v>
      </c>
      <c r="C1168" s="1" t="s">
        <v>7</v>
      </c>
      <c r="D1168" s="1"/>
      <c r="E1168" s="1"/>
      <c r="F1168" s="62"/>
    </row>
    <row r="1169" spans="1:6" x14ac:dyDescent="0.25">
      <c r="A1169" s="8" t="s">
        <v>25066</v>
      </c>
      <c r="B1169" s="1" t="s">
        <v>8125</v>
      </c>
      <c r="C1169" s="1" t="s">
        <v>7</v>
      </c>
      <c r="D1169" s="1"/>
      <c r="E1169" s="1"/>
      <c r="F1169" s="62"/>
    </row>
    <row r="1170" spans="1:6" x14ac:dyDescent="0.25">
      <c r="A1170" s="8" t="s">
        <v>25067</v>
      </c>
      <c r="B1170" s="1" t="s">
        <v>4786</v>
      </c>
      <c r="C1170" s="1" t="s">
        <v>7</v>
      </c>
      <c r="D1170" s="1"/>
      <c r="E1170" s="1"/>
      <c r="F1170" s="62"/>
    </row>
    <row r="1171" spans="1:6" x14ac:dyDescent="0.25">
      <c r="A1171" s="8" t="s">
        <v>25068</v>
      </c>
      <c r="B1171" s="1" t="s">
        <v>19652</v>
      </c>
      <c r="C1171" s="1" t="s">
        <v>7</v>
      </c>
      <c r="D1171" s="1"/>
      <c r="E1171" s="1"/>
      <c r="F1171" s="62"/>
    </row>
    <row r="1172" spans="1:6" x14ac:dyDescent="0.25">
      <c r="A1172" s="8" t="s">
        <v>25069</v>
      </c>
      <c r="B1172" s="1" t="s">
        <v>4579</v>
      </c>
      <c r="C1172" s="1" t="s">
        <v>7</v>
      </c>
      <c r="D1172" s="1"/>
      <c r="E1172" s="1"/>
      <c r="F1172" s="62"/>
    </row>
    <row r="1173" spans="1:6" x14ac:dyDescent="0.25">
      <c r="A1173" s="8" t="s">
        <v>25070</v>
      </c>
      <c r="B1173" s="1" t="s">
        <v>88</v>
      </c>
      <c r="C1173" s="1" t="s">
        <v>14</v>
      </c>
      <c r="D1173" s="1"/>
      <c r="E1173" s="1"/>
      <c r="F1173" s="62"/>
    </row>
    <row r="1174" spans="1:6" x14ac:dyDescent="0.25">
      <c r="A1174" s="8" t="s">
        <v>25071</v>
      </c>
      <c r="B1174" s="1" t="s">
        <v>594</v>
      </c>
      <c r="C1174" s="1" t="s">
        <v>7</v>
      </c>
      <c r="D1174" s="1"/>
      <c r="E1174" s="1"/>
      <c r="F1174" s="62"/>
    </row>
    <row r="1175" spans="1:6" x14ac:dyDescent="0.25">
      <c r="A1175" s="8" t="s">
        <v>25072</v>
      </c>
      <c r="B1175" s="1" t="s">
        <v>586</v>
      </c>
      <c r="C1175" s="1" t="s">
        <v>7</v>
      </c>
      <c r="D1175" s="1"/>
      <c r="E1175" s="1"/>
      <c r="F1175" s="62"/>
    </row>
    <row r="1176" spans="1:6" x14ac:dyDescent="0.25">
      <c r="A1176" s="8" t="s">
        <v>25073</v>
      </c>
      <c r="B1176" s="1" t="s">
        <v>506</v>
      </c>
      <c r="C1176" s="1" t="s">
        <v>7</v>
      </c>
      <c r="D1176" s="1"/>
      <c r="E1176" s="1"/>
      <c r="F1176" s="62"/>
    </row>
    <row r="1177" spans="1:6" x14ac:dyDescent="0.25">
      <c r="A1177" s="8" t="s">
        <v>25074</v>
      </c>
      <c r="B1177" s="1" t="s">
        <v>510</v>
      </c>
      <c r="C1177" s="1" t="s">
        <v>7</v>
      </c>
      <c r="D1177" s="1"/>
      <c r="E1177" s="1"/>
      <c r="F1177" s="62"/>
    </row>
    <row r="1178" spans="1:6" x14ac:dyDescent="0.25">
      <c r="A1178" s="8" t="s">
        <v>25075</v>
      </c>
      <c r="B1178" s="1" t="s">
        <v>98</v>
      </c>
      <c r="C1178" s="1" t="s">
        <v>7</v>
      </c>
      <c r="D1178" s="1"/>
      <c r="E1178" s="1"/>
      <c r="F1178" s="62"/>
    </row>
    <row r="1179" spans="1:6" x14ac:dyDescent="0.25">
      <c r="A1179" s="8" t="s">
        <v>25076</v>
      </c>
      <c r="B1179" s="1" t="s">
        <v>8914</v>
      </c>
      <c r="C1179" s="1" t="s">
        <v>7</v>
      </c>
      <c r="D1179" s="1"/>
      <c r="E1179" s="1"/>
      <c r="F1179" s="62"/>
    </row>
    <row r="1180" spans="1:6" x14ac:dyDescent="0.25">
      <c r="A1180" s="8" t="s">
        <v>25077</v>
      </c>
      <c r="B1180" s="1" t="s">
        <v>785</v>
      </c>
      <c r="C1180" s="1" t="s">
        <v>7</v>
      </c>
      <c r="D1180" s="1"/>
      <c r="E1180" s="1"/>
      <c r="F1180" s="62"/>
    </row>
    <row r="1181" spans="1:6" ht="15.75" thickBot="1" x14ac:dyDescent="0.3">
      <c r="A1181" s="16" t="s">
        <v>25078</v>
      </c>
      <c r="B1181" s="15" t="s">
        <v>18401</v>
      </c>
      <c r="C1181" s="15" t="s">
        <v>7</v>
      </c>
      <c r="D1181" s="15"/>
      <c r="E1181" s="15"/>
      <c r="F1181" s="65"/>
    </row>
    <row r="1182" spans="1:6" x14ac:dyDescent="0.25">
      <c r="A1182" s="5" t="s">
        <v>25115</v>
      </c>
      <c r="B1182" s="6" t="s">
        <v>25116</v>
      </c>
      <c r="C1182" s="6" t="s">
        <v>1</v>
      </c>
      <c r="D1182" s="6"/>
      <c r="E1182" s="6"/>
      <c r="F1182" s="61"/>
    </row>
    <row r="1183" spans="1:6" x14ac:dyDescent="0.25">
      <c r="A1183" s="8" t="s">
        <v>25117</v>
      </c>
      <c r="B1183" s="1" t="s">
        <v>25118</v>
      </c>
      <c r="C1183" s="1" t="s">
        <v>7</v>
      </c>
      <c r="D1183" s="1"/>
      <c r="E1183" s="1"/>
      <c r="F1183" s="62"/>
    </row>
    <row r="1184" spans="1:6" x14ac:dyDescent="0.25">
      <c r="A1184" s="8" t="s">
        <v>25119</v>
      </c>
      <c r="B1184" s="1" t="s">
        <v>10871</v>
      </c>
      <c r="C1184" s="1" t="s">
        <v>7</v>
      </c>
      <c r="D1184" s="1"/>
      <c r="E1184" s="1"/>
      <c r="F1184" s="62"/>
    </row>
    <row r="1185" spans="1:6" x14ac:dyDescent="0.25">
      <c r="A1185" s="8" t="s">
        <v>25120</v>
      </c>
      <c r="B1185" s="1" t="s">
        <v>25121</v>
      </c>
      <c r="C1185" s="1" t="s">
        <v>16478</v>
      </c>
      <c r="D1185" s="1"/>
      <c r="E1185" s="1"/>
      <c r="F1185" s="62"/>
    </row>
    <row r="1186" spans="1:6" x14ac:dyDescent="0.25">
      <c r="A1186" s="8" t="s">
        <v>25122</v>
      </c>
      <c r="B1186" s="1" t="s">
        <v>24988</v>
      </c>
      <c r="C1186" s="1" t="s">
        <v>7</v>
      </c>
      <c r="D1186" s="1"/>
      <c r="E1186" s="1"/>
      <c r="F1186" s="62"/>
    </row>
    <row r="1187" spans="1:6" x14ac:dyDescent="0.25">
      <c r="A1187" s="8" t="s">
        <v>25123</v>
      </c>
      <c r="B1187" s="1" t="s">
        <v>3136</v>
      </c>
      <c r="C1187" s="1" t="s">
        <v>7</v>
      </c>
      <c r="D1187" s="1"/>
      <c r="E1187" s="1"/>
      <c r="F1187" s="62"/>
    </row>
    <row r="1188" spans="1:6" x14ac:dyDescent="0.25">
      <c r="A1188" s="8" t="s">
        <v>25124</v>
      </c>
      <c r="B1188" s="1" t="s">
        <v>25125</v>
      </c>
      <c r="C1188" s="1" t="s">
        <v>7</v>
      </c>
      <c r="D1188" s="1"/>
      <c r="E1188" s="1"/>
      <c r="F1188" s="62"/>
    </row>
    <row r="1189" spans="1:6" x14ac:dyDescent="0.25">
      <c r="A1189" s="8" t="s">
        <v>25126</v>
      </c>
      <c r="B1189" s="1" t="s">
        <v>17177</v>
      </c>
      <c r="C1189" s="1" t="s">
        <v>7</v>
      </c>
      <c r="D1189" s="1"/>
      <c r="E1189" s="1"/>
      <c r="F1189" s="62"/>
    </row>
    <row r="1190" spans="1:6" x14ac:dyDescent="0.25">
      <c r="A1190" s="8" t="s">
        <v>25127</v>
      </c>
      <c r="B1190" s="1" t="s">
        <v>25128</v>
      </c>
      <c r="C1190" s="1" t="s">
        <v>7</v>
      </c>
      <c r="D1190" s="1"/>
      <c r="E1190" s="1"/>
      <c r="F1190" s="62"/>
    </row>
    <row r="1191" spans="1:6" x14ac:dyDescent="0.25">
      <c r="A1191" s="8" t="s">
        <v>25129</v>
      </c>
      <c r="B1191" s="1" t="s">
        <v>524</v>
      </c>
      <c r="C1191" s="1" t="s">
        <v>7</v>
      </c>
      <c r="D1191" s="1"/>
      <c r="E1191" s="1"/>
      <c r="F1191" s="62"/>
    </row>
    <row r="1192" spans="1:6" x14ac:dyDescent="0.25">
      <c r="A1192" s="8" t="s">
        <v>25130</v>
      </c>
      <c r="B1192" s="1" t="s">
        <v>25131</v>
      </c>
      <c r="C1192" s="1" t="s">
        <v>7</v>
      </c>
      <c r="D1192" s="1"/>
      <c r="E1192" s="1"/>
      <c r="F1192" s="62"/>
    </row>
    <row r="1193" spans="1:6" x14ac:dyDescent="0.25">
      <c r="A1193" s="8" t="s">
        <v>25132</v>
      </c>
      <c r="B1193" s="1" t="s">
        <v>19652</v>
      </c>
      <c r="C1193" s="1" t="s">
        <v>7</v>
      </c>
      <c r="D1193" s="1"/>
      <c r="E1193" s="1"/>
      <c r="F1193" s="62"/>
    </row>
    <row r="1194" spans="1:6" x14ac:dyDescent="0.25">
      <c r="A1194" s="8" t="s">
        <v>25133</v>
      </c>
      <c r="B1194" s="1" t="s">
        <v>25134</v>
      </c>
      <c r="C1194" s="1" t="s">
        <v>7</v>
      </c>
      <c r="D1194" s="1"/>
      <c r="E1194" s="1"/>
      <c r="F1194" s="62"/>
    </row>
    <row r="1195" spans="1:6" x14ac:dyDescent="0.25">
      <c r="A1195" s="8" t="s">
        <v>25135</v>
      </c>
      <c r="B1195" s="1" t="s">
        <v>10860</v>
      </c>
      <c r="C1195" s="1" t="s">
        <v>16478</v>
      </c>
      <c r="D1195" s="1"/>
      <c r="E1195" s="1"/>
      <c r="F1195" s="62"/>
    </row>
    <row r="1196" spans="1:6" x14ac:dyDescent="0.25">
      <c r="A1196" s="8" t="s">
        <v>25136</v>
      </c>
      <c r="B1196" s="1" t="s">
        <v>17069</v>
      </c>
      <c r="C1196" s="1" t="s">
        <v>16478</v>
      </c>
      <c r="D1196" s="1"/>
      <c r="E1196" s="1"/>
      <c r="F1196" s="62"/>
    </row>
    <row r="1197" spans="1:6" x14ac:dyDescent="0.25">
      <c r="A1197" s="8" t="s">
        <v>25137</v>
      </c>
      <c r="B1197" s="1" t="s">
        <v>17351</v>
      </c>
      <c r="C1197" s="1" t="s">
        <v>7</v>
      </c>
      <c r="D1197" s="1"/>
      <c r="E1197" s="1"/>
      <c r="F1197" s="62"/>
    </row>
    <row r="1198" spans="1:6" x14ac:dyDescent="0.25">
      <c r="A1198" s="8" t="s">
        <v>25138</v>
      </c>
      <c r="B1198" s="1" t="s">
        <v>10706</v>
      </c>
      <c r="C1198" s="1" t="s">
        <v>7</v>
      </c>
      <c r="D1198" s="1"/>
      <c r="E1198" s="1"/>
      <c r="F1198" s="62"/>
    </row>
    <row r="1199" spans="1:6" x14ac:dyDescent="0.25">
      <c r="A1199" s="8" t="s">
        <v>25139</v>
      </c>
      <c r="B1199" s="1" t="s">
        <v>10698</v>
      </c>
      <c r="C1199" s="1" t="s">
        <v>7</v>
      </c>
      <c r="D1199" s="1"/>
      <c r="E1199" s="1"/>
      <c r="F1199" s="62"/>
    </row>
    <row r="1200" spans="1:6" x14ac:dyDescent="0.25">
      <c r="A1200" s="8" t="s">
        <v>25140</v>
      </c>
      <c r="B1200" s="1" t="s">
        <v>1385</v>
      </c>
      <c r="C1200" s="1" t="s">
        <v>7</v>
      </c>
      <c r="D1200" s="1"/>
      <c r="E1200" s="1"/>
      <c r="F1200" s="62"/>
    </row>
    <row r="1201" spans="1:6" x14ac:dyDescent="0.25">
      <c r="A1201" s="8" t="s">
        <v>25141</v>
      </c>
      <c r="B1201" s="1" t="s">
        <v>10655</v>
      </c>
      <c r="C1201" s="1" t="s">
        <v>7</v>
      </c>
      <c r="D1201" s="1"/>
      <c r="E1201" s="1"/>
      <c r="F1201" s="62"/>
    </row>
    <row r="1202" spans="1:6" x14ac:dyDescent="0.25">
      <c r="A1202" s="8" t="s">
        <v>25142</v>
      </c>
      <c r="B1202" s="1" t="s">
        <v>10659</v>
      </c>
      <c r="C1202" s="1" t="s">
        <v>7</v>
      </c>
      <c r="D1202" s="1"/>
      <c r="E1202" s="1"/>
      <c r="F1202" s="62"/>
    </row>
    <row r="1203" spans="1:6" x14ac:dyDescent="0.25">
      <c r="A1203" s="8" t="s">
        <v>25143</v>
      </c>
      <c r="B1203" s="1" t="s">
        <v>25144</v>
      </c>
      <c r="C1203" s="1" t="s">
        <v>16478</v>
      </c>
      <c r="D1203" s="1"/>
      <c r="E1203" s="1"/>
      <c r="F1203" s="62"/>
    </row>
    <row r="1204" spans="1:6" x14ac:dyDescent="0.25">
      <c r="A1204" s="8" t="s">
        <v>25145</v>
      </c>
      <c r="B1204" s="1" t="s">
        <v>2390</v>
      </c>
      <c r="C1204" s="1" t="s">
        <v>16478</v>
      </c>
      <c r="D1204" s="1"/>
      <c r="E1204" s="1"/>
      <c r="F1204" s="62"/>
    </row>
    <row r="1205" spans="1:6" x14ac:dyDescent="0.25">
      <c r="A1205" s="8" t="s">
        <v>25146</v>
      </c>
      <c r="B1205" s="1" t="s">
        <v>25147</v>
      </c>
      <c r="C1205" s="1" t="s">
        <v>7</v>
      </c>
      <c r="D1205" s="1"/>
      <c r="E1205" s="1"/>
      <c r="F1205" s="62"/>
    </row>
    <row r="1206" spans="1:6" x14ac:dyDescent="0.25">
      <c r="A1206" s="8" t="s">
        <v>25148</v>
      </c>
      <c r="B1206" s="1" t="s">
        <v>10867</v>
      </c>
      <c r="C1206" s="1" t="s">
        <v>7</v>
      </c>
      <c r="D1206" s="1"/>
      <c r="E1206" s="1"/>
      <c r="F1206" s="62"/>
    </row>
    <row r="1207" spans="1:6" x14ac:dyDescent="0.25">
      <c r="A1207" s="8" t="s">
        <v>25149</v>
      </c>
      <c r="B1207" s="1" t="s">
        <v>10788</v>
      </c>
      <c r="C1207" s="1" t="s">
        <v>7</v>
      </c>
      <c r="D1207" s="1"/>
      <c r="E1207" s="1"/>
      <c r="F1207" s="62"/>
    </row>
    <row r="1208" spans="1:6" x14ac:dyDescent="0.25">
      <c r="A1208" s="8" t="s">
        <v>25150</v>
      </c>
      <c r="B1208" s="1" t="s">
        <v>10790</v>
      </c>
      <c r="C1208" s="1" t="s">
        <v>7</v>
      </c>
      <c r="D1208" s="1"/>
      <c r="E1208" s="1"/>
      <c r="F1208" s="62"/>
    </row>
    <row r="1209" spans="1:6" ht="15.75" thickBot="1" x14ac:dyDescent="0.3">
      <c r="A1209" s="10" t="s">
        <v>25151</v>
      </c>
      <c r="B1209" s="11" t="s">
        <v>16775</v>
      </c>
      <c r="C1209" s="11" t="s">
        <v>7</v>
      </c>
      <c r="D1209" s="11"/>
      <c r="E1209" s="11"/>
      <c r="F1209" s="63"/>
    </row>
    <row r="1210" spans="1:6" x14ac:dyDescent="0.25">
      <c r="A1210" s="13" t="s">
        <v>25152</v>
      </c>
      <c r="B1210" s="2" t="s">
        <v>25153</v>
      </c>
      <c r="C1210" s="2" t="s">
        <v>1</v>
      </c>
      <c r="D1210" s="2"/>
      <c r="E1210" s="2"/>
      <c r="F1210" s="64"/>
    </row>
    <row r="1211" spans="1:6" x14ac:dyDescent="0.25">
      <c r="A1211" s="8" t="s">
        <v>25154</v>
      </c>
      <c r="B1211" s="1" t="s">
        <v>25155</v>
      </c>
      <c r="C1211" s="1" t="s">
        <v>7</v>
      </c>
      <c r="D1211" s="1"/>
      <c r="E1211" s="1"/>
      <c r="F1211" s="62"/>
    </row>
    <row r="1212" spans="1:6" x14ac:dyDescent="0.25">
      <c r="A1212" s="8" t="s">
        <v>25156</v>
      </c>
      <c r="B1212" s="1" t="s">
        <v>24993</v>
      </c>
      <c r="C1212" s="1" t="s">
        <v>7</v>
      </c>
      <c r="D1212" s="1"/>
      <c r="E1212" s="1"/>
      <c r="F1212" s="62"/>
    </row>
    <row r="1213" spans="1:6" x14ac:dyDescent="0.25">
      <c r="A1213" s="8" t="s">
        <v>25157</v>
      </c>
      <c r="B1213" s="1" t="s">
        <v>25158</v>
      </c>
      <c r="C1213" s="1" t="s">
        <v>7</v>
      </c>
      <c r="D1213" s="1"/>
      <c r="E1213" s="1"/>
      <c r="F1213" s="62"/>
    </row>
    <row r="1214" spans="1:6" x14ac:dyDescent="0.25">
      <c r="A1214" s="8" t="s">
        <v>25159</v>
      </c>
      <c r="B1214" s="1" t="s">
        <v>25160</v>
      </c>
      <c r="C1214" s="1" t="s">
        <v>7</v>
      </c>
      <c r="D1214" s="1"/>
      <c r="E1214" s="1"/>
      <c r="F1214" s="62"/>
    </row>
    <row r="1215" spans="1:6" x14ac:dyDescent="0.25">
      <c r="A1215" s="8" t="s">
        <v>25161</v>
      </c>
      <c r="B1215" s="1" t="s">
        <v>12452</v>
      </c>
      <c r="C1215" s="1" t="s">
        <v>7</v>
      </c>
      <c r="D1215" s="1"/>
      <c r="E1215" s="1"/>
      <c r="F1215" s="62"/>
    </row>
    <row r="1216" spans="1:6" x14ac:dyDescent="0.25">
      <c r="A1216" s="8" t="s">
        <v>25162</v>
      </c>
      <c r="B1216" s="1" t="s">
        <v>25163</v>
      </c>
      <c r="C1216" s="1" t="s">
        <v>7</v>
      </c>
      <c r="D1216" s="1"/>
      <c r="E1216" s="1"/>
      <c r="F1216" s="62"/>
    </row>
    <row r="1217" spans="1:6" x14ac:dyDescent="0.25">
      <c r="A1217" s="8" t="s">
        <v>25164</v>
      </c>
      <c r="B1217" s="1" t="s">
        <v>25165</v>
      </c>
      <c r="C1217" s="1" t="s">
        <v>7</v>
      </c>
      <c r="D1217" s="1"/>
      <c r="E1217" s="1"/>
      <c r="F1217" s="62"/>
    </row>
    <row r="1218" spans="1:6" x14ac:dyDescent="0.25">
      <c r="A1218" s="8" t="s">
        <v>25166</v>
      </c>
      <c r="B1218" s="1" t="s">
        <v>16800</v>
      </c>
      <c r="C1218" s="1" t="s">
        <v>7</v>
      </c>
      <c r="D1218" s="1"/>
      <c r="E1218" s="1"/>
      <c r="F1218" s="62"/>
    </row>
    <row r="1219" spans="1:6" x14ac:dyDescent="0.25">
      <c r="A1219" s="8" t="s">
        <v>25167</v>
      </c>
      <c r="B1219" s="1" t="s">
        <v>17109</v>
      </c>
      <c r="C1219" s="1" t="s">
        <v>7</v>
      </c>
      <c r="D1219" s="1"/>
      <c r="E1219" s="1"/>
      <c r="F1219" s="62"/>
    </row>
    <row r="1220" spans="1:6" x14ac:dyDescent="0.25">
      <c r="A1220" s="8" t="s">
        <v>25168</v>
      </c>
      <c r="B1220" s="1" t="s">
        <v>25169</v>
      </c>
      <c r="C1220" s="1" t="s">
        <v>7</v>
      </c>
      <c r="D1220" s="1"/>
      <c r="E1220" s="1"/>
      <c r="F1220" s="62"/>
    </row>
    <row r="1221" spans="1:6" x14ac:dyDescent="0.25">
      <c r="A1221" s="8" t="s">
        <v>25170</v>
      </c>
      <c r="B1221" s="1" t="s">
        <v>25171</v>
      </c>
      <c r="C1221" s="1" t="s">
        <v>7</v>
      </c>
      <c r="D1221" s="1"/>
      <c r="E1221" s="1"/>
      <c r="F1221" s="62"/>
    </row>
    <row r="1222" spans="1:6" x14ac:dyDescent="0.25">
      <c r="A1222" s="8" t="s">
        <v>25172</v>
      </c>
      <c r="B1222" s="1" t="s">
        <v>17280</v>
      </c>
      <c r="C1222" s="1" t="s">
        <v>16478</v>
      </c>
      <c r="D1222" s="1"/>
      <c r="E1222" s="1"/>
      <c r="F1222" s="62"/>
    </row>
    <row r="1223" spans="1:6" x14ac:dyDescent="0.25">
      <c r="A1223" s="8" t="s">
        <v>25173</v>
      </c>
      <c r="B1223" s="1" t="s">
        <v>13955</v>
      </c>
      <c r="C1223" s="1" t="s">
        <v>7</v>
      </c>
      <c r="D1223" s="1"/>
      <c r="E1223" s="1"/>
      <c r="F1223" s="62"/>
    </row>
    <row r="1224" spans="1:6" x14ac:dyDescent="0.25">
      <c r="A1224" s="8" t="s">
        <v>25174</v>
      </c>
      <c r="B1224" s="1" t="s">
        <v>10860</v>
      </c>
      <c r="C1224" s="1" t="s">
        <v>16478</v>
      </c>
      <c r="D1224" s="1"/>
      <c r="E1224" s="1"/>
      <c r="F1224" s="62"/>
    </row>
    <row r="1225" spans="1:6" x14ac:dyDescent="0.25">
      <c r="A1225" s="8" t="s">
        <v>25175</v>
      </c>
      <c r="B1225" s="1" t="s">
        <v>17069</v>
      </c>
      <c r="C1225" s="1" t="s">
        <v>16478</v>
      </c>
      <c r="D1225" s="1"/>
      <c r="E1225" s="1"/>
      <c r="F1225" s="62"/>
    </row>
    <row r="1226" spans="1:6" x14ac:dyDescent="0.25">
      <c r="A1226" s="8" t="s">
        <v>25176</v>
      </c>
      <c r="B1226" s="1" t="s">
        <v>17351</v>
      </c>
      <c r="C1226" s="1" t="s">
        <v>7</v>
      </c>
      <c r="D1226" s="1"/>
      <c r="E1226" s="1"/>
      <c r="F1226" s="62"/>
    </row>
    <row r="1227" spans="1:6" x14ac:dyDescent="0.25">
      <c r="A1227" s="8" t="s">
        <v>25177</v>
      </c>
      <c r="B1227" s="1" t="s">
        <v>10706</v>
      </c>
      <c r="C1227" s="1" t="s">
        <v>7</v>
      </c>
      <c r="D1227" s="1"/>
      <c r="E1227" s="1"/>
      <c r="F1227" s="62"/>
    </row>
    <row r="1228" spans="1:6" x14ac:dyDescent="0.25">
      <c r="A1228" s="8" t="s">
        <v>25178</v>
      </c>
      <c r="B1228" s="1" t="s">
        <v>10698</v>
      </c>
      <c r="C1228" s="1" t="s">
        <v>7</v>
      </c>
      <c r="D1228" s="1"/>
      <c r="E1228" s="1"/>
      <c r="F1228" s="62"/>
    </row>
    <row r="1229" spans="1:6" x14ac:dyDescent="0.25">
      <c r="A1229" s="8" t="s">
        <v>25179</v>
      </c>
      <c r="B1229" s="1" t="s">
        <v>10653</v>
      </c>
      <c r="C1229" s="1" t="s">
        <v>7</v>
      </c>
      <c r="D1229" s="1"/>
      <c r="E1229" s="1"/>
      <c r="F1229" s="62"/>
    </row>
    <row r="1230" spans="1:6" x14ac:dyDescent="0.25">
      <c r="A1230" s="8" t="s">
        <v>25180</v>
      </c>
      <c r="B1230" s="1" t="s">
        <v>10659</v>
      </c>
      <c r="C1230" s="1" t="s">
        <v>7</v>
      </c>
      <c r="D1230" s="1"/>
      <c r="E1230" s="1"/>
      <c r="F1230" s="62"/>
    </row>
    <row r="1231" spans="1:6" x14ac:dyDescent="0.25">
      <c r="A1231" s="8" t="s">
        <v>25181</v>
      </c>
      <c r="B1231" s="1" t="s">
        <v>1915</v>
      </c>
      <c r="C1231" s="1" t="s">
        <v>7</v>
      </c>
      <c r="D1231" s="1"/>
      <c r="E1231" s="1"/>
      <c r="F1231" s="62"/>
    </row>
    <row r="1232" spans="1:6" x14ac:dyDescent="0.25">
      <c r="A1232" s="8" t="s">
        <v>25182</v>
      </c>
      <c r="B1232" s="1" t="s">
        <v>25144</v>
      </c>
      <c r="C1232" s="1" t="s">
        <v>16478</v>
      </c>
      <c r="D1232" s="1"/>
      <c r="E1232" s="1"/>
      <c r="F1232" s="62"/>
    </row>
    <row r="1233" spans="1:6" x14ac:dyDescent="0.25">
      <c r="A1233" s="8" t="s">
        <v>25183</v>
      </c>
      <c r="B1233" s="1" t="s">
        <v>2390</v>
      </c>
      <c r="C1233" s="1" t="s">
        <v>16478</v>
      </c>
      <c r="D1233" s="1"/>
      <c r="E1233" s="1"/>
      <c r="F1233" s="62"/>
    </row>
    <row r="1234" spans="1:6" x14ac:dyDescent="0.25">
      <c r="A1234" s="8" t="s">
        <v>25184</v>
      </c>
      <c r="B1234" s="1" t="s">
        <v>10867</v>
      </c>
      <c r="C1234" s="1" t="s">
        <v>7</v>
      </c>
      <c r="D1234" s="1"/>
      <c r="E1234" s="1"/>
      <c r="F1234" s="62"/>
    </row>
    <row r="1235" spans="1:6" x14ac:dyDescent="0.25">
      <c r="A1235" s="8" t="s">
        <v>25185</v>
      </c>
      <c r="B1235" s="1" t="s">
        <v>10788</v>
      </c>
      <c r="C1235" s="1" t="s">
        <v>7</v>
      </c>
      <c r="D1235" s="1"/>
      <c r="E1235" s="1"/>
      <c r="F1235" s="62"/>
    </row>
    <row r="1236" spans="1:6" x14ac:dyDescent="0.25">
      <c r="A1236" s="8" t="s">
        <v>25186</v>
      </c>
      <c r="B1236" s="1" t="s">
        <v>11057</v>
      </c>
      <c r="C1236" s="1" t="s">
        <v>7</v>
      </c>
      <c r="D1236" s="1"/>
      <c r="E1236" s="1"/>
      <c r="F1236" s="62"/>
    </row>
    <row r="1237" spans="1:6" x14ac:dyDescent="0.25">
      <c r="A1237" s="8" t="s">
        <v>25187</v>
      </c>
      <c r="B1237" s="1" t="s">
        <v>10790</v>
      </c>
      <c r="C1237" s="1" t="s">
        <v>7</v>
      </c>
      <c r="D1237" s="1"/>
      <c r="E1237" s="1"/>
      <c r="F1237" s="62"/>
    </row>
    <row r="1238" spans="1:6" ht="15.75" thickBot="1" x14ac:dyDescent="0.3">
      <c r="A1238" s="10" t="s">
        <v>25188</v>
      </c>
      <c r="B1238" s="11" t="s">
        <v>16775</v>
      </c>
      <c r="C1238" s="11" t="s">
        <v>7</v>
      </c>
      <c r="D1238" s="11"/>
      <c r="E1238" s="11"/>
      <c r="F1238" s="63"/>
    </row>
  </sheetData>
  <autoFilter ref="A1:F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6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1.57031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  <col min="7" max="7" width="5.42578125" bestFit="1" customWidth="1"/>
    <col min="8" max="8" width="4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71" t="s">
        <v>24179</v>
      </c>
      <c r="H1">
        <f>COUNTA(A:A)-1</f>
        <v>675</v>
      </c>
    </row>
    <row r="2" spans="1:8" x14ac:dyDescent="0.25">
      <c r="A2" s="5" t="s">
        <v>25202</v>
      </c>
      <c r="B2" s="6" t="s">
        <v>25203</v>
      </c>
      <c r="C2" s="6" t="s">
        <v>1</v>
      </c>
      <c r="D2" s="6"/>
      <c r="E2" s="6"/>
      <c r="F2" s="7"/>
    </row>
    <row r="3" spans="1:8" x14ac:dyDescent="0.25">
      <c r="A3" s="8" t="s">
        <v>25204</v>
      </c>
      <c r="B3" s="1" t="s">
        <v>10832</v>
      </c>
      <c r="C3" s="1" t="s">
        <v>4</v>
      </c>
      <c r="D3" s="1"/>
      <c r="E3" s="1"/>
      <c r="F3" s="9"/>
    </row>
    <row r="4" spans="1:8" x14ac:dyDescent="0.25">
      <c r="A4" s="8" t="s">
        <v>25205</v>
      </c>
      <c r="B4" s="1" t="s">
        <v>10834</v>
      </c>
      <c r="C4" s="1" t="s">
        <v>7</v>
      </c>
      <c r="D4" s="1"/>
      <c r="E4" s="1"/>
      <c r="F4" s="9"/>
    </row>
    <row r="5" spans="1:8" x14ac:dyDescent="0.25">
      <c r="A5" s="8" t="s">
        <v>25206</v>
      </c>
      <c r="B5" s="1" t="s">
        <v>10836</v>
      </c>
      <c r="C5" s="1" t="s">
        <v>14</v>
      </c>
      <c r="D5" s="1"/>
      <c r="E5" s="1"/>
      <c r="F5" s="9"/>
    </row>
    <row r="6" spans="1:8" x14ac:dyDescent="0.25">
      <c r="A6" s="8" t="s">
        <v>25207</v>
      </c>
      <c r="B6" s="1" t="s">
        <v>10838</v>
      </c>
      <c r="C6" s="1" t="s">
        <v>7</v>
      </c>
      <c r="D6" s="1"/>
      <c r="E6" s="1"/>
      <c r="F6" s="9"/>
    </row>
    <row r="7" spans="1:8" x14ac:dyDescent="0.25">
      <c r="A7" s="8" t="s">
        <v>25208</v>
      </c>
      <c r="B7" s="1" t="s">
        <v>10840</v>
      </c>
      <c r="C7" s="1" t="s">
        <v>4</v>
      </c>
      <c r="D7" s="1"/>
      <c r="E7" s="1"/>
      <c r="F7" s="9"/>
    </row>
    <row r="8" spans="1:8" x14ac:dyDescent="0.25">
      <c r="A8" s="8" t="s">
        <v>25209</v>
      </c>
      <c r="B8" s="1" t="s">
        <v>13335</v>
      </c>
      <c r="C8" s="1" t="s">
        <v>4</v>
      </c>
      <c r="D8" s="1"/>
      <c r="E8" s="1"/>
      <c r="F8" s="9"/>
    </row>
    <row r="9" spans="1:8" x14ac:dyDescent="0.25">
      <c r="A9" s="8" t="s">
        <v>25210</v>
      </c>
      <c r="B9" s="1" t="s">
        <v>10844</v>
      </c>
      <c r="C9" s="1" t="s">
        <v>14</v>
      </c>
      <c r="D9" s="1"/>
      <c r="E9" s="1"/>
      <c r="F9" s="9"/>
    </row>
    <row r="10" spans="1:8" x14ac:dyDescent="0.25">
      <c r="A10" s="8" t="s">
        <v>25211</v>
      </c>
      <c r="B10" s="1" t="s">
        <v>25212</v>
      </c>
      <c r="C10" s="1" t="s">
        <v>7</v>
      </c>
      <c r="D10" s="1"/>
      <c r="E10" s="1"/>
      <c r="F10" s="9"/>
    </row>
    <row r="11" spans="1:8" x14ac:dyDescent="0.25">
      <c r="A11" s="8" t="s">
        <v>25213</v>
      </c>
      <c r="B11" s="1" t="s">
        <v>10846</v>
      </c>
      <c r="C11" s="1" t="s">
        <v>7</v>
      </c>
      <c r="D11" s="1"/>
      <c r="E11" s="1"/>
      <c r="F11" s="9"/>
    </row>
    <row r="12" spans="1:8" x14ac:dyDescent="0.25">
      <c r="A12" s="8" t="s">
        <v>25214</v>
      </c>
      <c r="B12" s="1" t="s">
        <v>10848</v>
      </c>
      <c r="C12" s="1" t="s">
        <v>7</v>
      </c>
      <c r="D12" s="1"/>
      <c r="E12" s="1"/>
      <c r="F12" s="9"/>
    </row>
    <row r="13" spans="1:8" x14ac:dyDescent="0.25">
      <c r="A13" s="8" t="s">
        <v>25215</v>
      </c>
      <c r="B13" s="1" t="s">
        <v>25216</v>
      </c>
      <c r="C13" s="1" t="s">
        <v>7</v>
      </c>
      <c r="D13" s="1"/>
      <c r="E13" s="1"/>
      <c r="F13" s="9"/>
    </row>
    <row r="14" spans="1:8" x14ac:dyDescent="0.25">
      <c r="A14" s="8" t="s">
        <v>25217</v>
      </c>
      <c r="B14" s="1" t="s">
        <v>25218</v>
      </c>
      <c r="C14" s="1" t="s">
        <v>7</v>
      </c>
      <c r="D14" s="1"/>
      <c r="E14" s="1"/>
      <c r="F14" s="9"/>
    </row>
    <row r="15" spans="1:8" x14ac:dyDescent="0.25">
      <c r="A15" s="8" t="s">
        <v>25219</v>
      </c>
      <c r="B15" s="1" t="s">
        <v>23</v>
      </c>
      <c r="C15" s="1" t="s">
        <v>7</v>
      </c>
      <c r="D15" s="1"/>
      <c r="E15" s="1"/>
      <c r="F15" s="9"/>
    </row>
    <row r="16" spans="1:8" x14ac:dyDescent="0.25">
      <c r="A16" s="8" t="s">
        <v>25220</v>
      </c>
      <c r="B16" s="1" t="s">
        <v>25221</v>
      </c>
      <c r="C16" s="1" t="s">
        <v>7</v>
      </c>
      <c r="D16" s="1"/>
      <c r="E16" s="1"/>
      <c r="F16" s="9"/>
    </row>
    <row r="17" spans="1:6" x14ac:dyDescent="0.25">
      <c r="A17" s="8" t="s">
        <v>25222</v>
      </c>
      <c r="B17" s="1" t="s">
        <v>25223</v>
      </c>
      <c r="C17" s="1" t="s">
        <v>27</v>
      </c>
      <c r="D17" s="1"/>
      <c r="E17" s="1"/>
      <c r="F17" s="9"/>
    </row>
    <row r="18" spans="1:6" x14ac:dyDescent="0.25">
      <c r="A18" s="8" t="s">
        <v>25224</v>
      </c>
      <c r="B18" s="1" t="s">
        <v>10850</v>
      </c>
      <c r="C18" s="1" t="s">
        <v>7</v>
      </c>
      <c r="D18" s="1"/>
      <c r="E18" s="1"/>
      <c r="F18" s="9"/>
    </row>
    <row r="19" spans="1:6" x14ac:dyDescent="0.25">
      <c r="A19" s="8" t="s">
        <v>25225</v>
      </c>
      <c r="B19" s="1" t="s">
        <v>25226</v>
      </c>
      <c r="C19" s="1" t="s">
        <v>7</v>
      </c>
      <c r="D19" s="1"/>
      <c r="E19" s="1"/>
      <c r="F19" s="9"/>
    </row>
    <row r="20" spans="1:6" x14ac:dyDescent="0.25">
      <c r="A20" s="8" t="s">
        <v>25227</v>
      </c>
      <c r="B20" s="1" t="s">
        <v>25228</v>
      </c>
      <c r="C20" s="1" t="s">
        <v>7</v>
      </c>
      <c r="D20" s="1"/>
      <c r="E20" s="1"/>
      <c r="F20" s="9"/>
    </row>
    <row r="21" spans="1:6" x14ac:dyDescent="0.25">
      <c r="A21" s="8" t="s">
        <v>25229</v>
      </c>
      <c r="B21" s="1" t="s">
        <v>21014</v>
      </c>
      <c r="C21" s="1" t="s">
        <v>27</v>
      </c>
      <c r="D21" s="1"/>
      <c r="E21" s="1"/>
      <c r="F21" s="9"/>
    </row>
    <row r="22" spans="1:6" x14ac:dyDescent="0.25">
      <c r="A22" s="8" t="s">
        <v>25230</v>
      </c>
      <c r="B22" s="1" t="s">
        <v>10852</v>
      </c>
      <c r="C22" s="1" t="s">
        <v>7</v>
      </c>
      <c r="D22" s="1"/>
      <c r="E22" s="1"/>
      <c r="F22" s="9"/>
    </row>
    <row r="23" spans="1:6" x14ac:dyDescent="0.25">
      <c r="A23" s="8" t="s">
        <v>25231</v>
      </c>
      <c r="B23" s="1" t="s">
        <v>25232</v>
      </c>
      <c r="C23" s="1" t="s">
        <v>7</v>
      </c>
      <c r="D23" s="1"/>
      <c r="E23" s="1"/>
      <c r="F23" s="9"/>
    </row>
    <row r="24" spans="1:6" x14ac:dyDescent="0.25">
      <c r="A24" s="8" t="s">
        <v>25233</v>
      </c>
      <c r="B24" s="1" t="s">
        <v>25234</v>
      </c>
      <c r="C24" s="1" t="s">
        <v>27</v>
      </c>
      <c r="D24" s="1"/>
      <c r="E24" s="1"/>
      <c r="F24" s="9"/>
    </row>
    <row r="25" spans="1:6" x14ac:dyDescent="0.25">
      <c r="A25" s="8" t="s">
        <v>25235</v>
      </c>
      <c r="B25" s="1" t="s">
        <v>25236</v>
      </c>
      <c r="C25" s="1" t="s">
        <v>7</v>
      </c>
      <c r="D25" s="1"/>
      <c r="E25" s="1"/>
      <c r="F25" s="9"/>
    </row>
    <row r="26" spans="1:6" x14ac:dyDescent="0.25">
      <c r="A26" s="8" t="s">
        <v>25237</v>
      </c>
      <c r="B26" s="1" t="s">
        <v>44</v>
      </c>
      <c r="C26" s="1" t="s">
        <v>7</v>
      </c>
      <c r="D26" s="1"/>
      <c r="E26" s="1"/>
      <c r="F26" s="9"/>
    </row>
    <row r="27" spans="1:6" x14ac:dyDescent="0.25">
      <c r="A27" s="8" t="s">
        <v>25238</v>
      </c>
      <c r="B27" s="1" t="s">
        <v>25239</v>
      </c>
      <c r="C27" s="1" t="s">
        <v>7</v>
      </c>
      <c r="D27" s="1"/>
      <c r="E27" s="1"/>
      <c r="F27" s="9"/>
    </row>
    <row r="28" spans="1:6" x14ac:dyDescent="0.25">
      <c r="A28" s="8" t="s">
        <v>25240</v>
      </c>
      <c r="B28" s="1" t="s">
        <v>25241</v>
      </c>
      <c r="C28" s="1" t="s">
        <v>7</v>
      </c>
      <c r="D28" s="1"/>
      <c r="E28" s="1"/>
      <c r="F28" s="9"/>
    </row>
    <row r="29" spans="1:6" x14ac:dyDescent="0.25">
      <c r="A29" s="8" t="s">
        <v>25242</v>
      </c>
      <c r="B29" s="1" t="s">
        <v>48</v>
      </c>
      <c r="C29" s="1" t="s">
        <v>27</v>
      </c>
      <c r="D29" s="1"/>
      <c r="E29" s="1"/>
      <c r="F29" s="9"/>
    </row>
    <row r="30" spans="1:6" x14ac:dyDescent="0.25">
      <c r="A30" s="8" t="s">
        <v>25243</v>
      </c>
      <c r="B30" s="1" t="s">
        <v>25244</v>
      </c>
      <c r="C30" s="1" t="s">
        <v>7</v>
      </c>
      <c r="D30" s="1"/>
      <c r="E30" s="1"/>
      <c r="F30" s="9"/>
    </row>
    <row r="31" spans="1:6" x14ac:dyDescent="0.25">
      <c r="A31" s="8" t="s">
        <v>25245</v>
      </c>
      <c r="B31" s="1" t="s">
        <v>25246</v>
      </c>
      <c r="C31" s="1" t="s">
        <v>27</v>
      </c>
      <c r="D31" s="1"/>
      <c r="E31" s="1"/>
      <c r="F31" s="9"/>
    </row>
    <row r="32" spans="1:6" x14ac:dyDescent="0.25">
      <c r="A32" s="8" t="s">
        <v>25247</v>
      </c>
      <c r="B32" s="1" t="s">
        <v>25248</v>
      </c>
      <c r="C32" s="1" t="s">
        <v>7</v>
      </c>
      <c r="D32" s="1"/>
      <c r="E32" s="1"/>
      <c r="F32" s="9"/>
    </row>
    <row r="33" spans="1:6" x14ac:dyDescent="0.25">
      <c r="A33" s="8" t="s">
        <v>25249</v>
      </c>
      <c r="B33" s="1" t="s">
        <v>25250</v>
      </c>
      <c r="C33" s="1" t="s">
        <v>7</v>
      </c>
      <c r="D33" s="1"/>
      <c r="E33" s="1"/>
      <c r="F33" s="9"/>
    </row>
    <row r="34" spans="1:6" x14ac:dyDescent="0.25">
      <c r="A34" s="8" t="s">
        <v>25251</v>
      </c>
      <c r="B34" s="1" t="s">
        <v>25252</v>
      </c>
      <c r="C34" s="1" t="s">
        <v>7</v>
      </c>
      <c r="D34" s="1"/>
      <c r="E34" s="1"/>
      <c r="F34" s="9"/>
    </row>
    <row r="35" spans="1:6" x14ac:dyDescent="0.25">
      <c r="A35" s="8" t="s">
        <v>25253</v>
      </c>
      <c r="B35" s="1" t="s">
        <v>25254</v>
      </c>
      <c r="C35" s="1" t="s">
        <v>7</v>
      </c>
      <c r="D35" s="1"/>
      <c r="E35" s="1"/>
      <c r="F35" s="9"/>
    </row>
    <row r="36" spans="1:6" x14ac:dyDescent="0.25">
      <c r="A36" s="8" t="s">
        <v>25255</v>
      </c>
      <c r="B36" s="1" t="s">
        <v>25256</v>
      </c>
      <c r="C36" s="1" t="s">
        <v>7</v>
      </c>
      <c r="D36" s="1"/>
      <c r="E36" s="1"/>
      <c r="F36" s="9"/>
    </row>
    <row r="37" spans="1:6" x14ac:dyDescent="0.25">
      <c r="A37" s="8" t="s">
        <v>25257</v>
      </c>
      <c r="B37" s="1" t="s">
        <v>25258</v>
      </c>
      <c r="C37" s="1" t="s">
        <v>7</v>
      </c>
      <c r="D37" s="1"/>
      <c r="E37" s="1"/>
      <c r="F37" s="9"/>
    </row>
    <row r="38" spans="1:6" x14ac:dyDescent="0.25">
      <c r="A38" s="8" t="s">
        <v>25259</v>
      </c>
      <c r="B38" s="1" t="s">
        <v>25260</v>
      </c>
      <c r="C38" s="1" t="s">
        <v>7</v>
      </c>
      <c r="D38" s="1"/>
      <c r="E38" s="1"/>
      <c r="F38" s="9"/>
    </row>
    <row r="39" spans="1:6" x14ac:dyDescent="0.25">
      <c r="A39" s="8" t="s">
        <v>25261</v>
      </c>
      <c r="B39" s="1" t="s">
        <v>25262</v>
      </c>
      <c r="C39" s="1" t="s">
        <v>7</v>
      </c>
      <c r="D39" s="1"/>
      <c r="E39" s="1"/>
      <c r="F39" s="9"/>
    </row>
    <row r="40" spans="1:6" x14ac:dyDescent="0.25">
      <c r="A40" s="8" t="s">
        <v>25263</v>
      </c>
      <c r="B40" s="1" t="s">
        <v>10855</v>
      </c>
      <c r="C40" s="1" t="s">
        <v>7</v>
      </c>
      <c r="D40" s="1"/>
      <c r="E40" s="1"/>
      <c r="F40" s="9"/>
    </row>
    <row r="41" spans="1:6" x14ac:dyDescent="0.25">
      <c r="A41" s="8" t="s">
        <v>25264</v>
      </c>
      <c r="B41" s="1" t="s">
        <v>733</v>
      </c>
      <c r="C41" s="1" t="s">
        <v>7</v>
      </c>
      <c r="D41" s="1"/>
      <c r="E41" s="1"/>
      <c r="F41" s="9"/>
    </row>
    <row r="42" spans="1:6" x14ac:dyDescent="0.25">
      <c r="A42" s="8" t="s">
        <v>25265</v>
      </c>
      <c r="B42" s="1" t="s">
        <v>25266</v>
      </c>
      <c r="C42" s="1" t="s">
        <v>7</v>
      </c>
      <c r="D42" s="1"/>
      <c r="E42" s="1"/>
      <c r="F42" s="9"/>
    </row>
    <row r="43" spans="1:6" x14ac:dyDescent="0.25">
      <c r="A43" s="8" t="s">
        <v>25267</v>
      </c>
      <c r="B43" s="1" t="s">
        <v>25268</v>
      </c>
      <c r="C43" s="1" t="s">
        <v>7</v>
      </c>
      <c r="D43" s="1"/>
      <c r="E43" s="1"/>
      <c r="F43" s="9"/>
    </row>
    <row r="44" spans="1:6" x14ac:dyDescent="0.25">
      <c r="A44" s="8" t="s">
        <v>25269</v>
      </c>
      <c r="B44" s="1" t="s">
        <v>25270</v>
      </c>
      <c r="C44" s="1" t="s">
        <v>7</v>
      </c>
      <c r="D44" s="1"/>
      <c r="E44" s="1"/>
      <c r="F44" s="9"/>
    </row>
    <row r="45" spans="1:6" x14ac:dyDescent="0.25">
      <c r="A45" s="8" t="s">
        <v>25271</v>
      </c>
      <c r="B45" s="1" t="s">
        <v>25272</v>
      </c>
      <c r="C45" s="1" t="s">
        <v>7</v>
      </c>
      <c r="D45" s="1"/>
      <c r="E45" s="1"/>
      <c r="F45" s="9"/>
    </row>
    <row r="46" spans="1:6" x14ac:dyDescent="0.25">
      <c r="A46" s="8" t="s">
        <v>25273</v>
      </c>
      <c r="B46" s="1" t="s">
        <v>25274</v>
      </c>
      <c r="C46" s="1" t="s">
        <v>7</v>
      </c>
      <c r="D46" s="1"/>
      <c r="E46" s="1"/>
      <c r="F46" s="9"/>
    </row>
    <row r="47" spans="1:6" x14ac:dyDescent="0.25">
      <c r="A47" s="8" t="s">
        <v>25275</v>
      </c>
      <c r="B47" s="1" t="s">
        <v>10857</v>
      </c>
      <c r="C47" s="1" t="s">
        <v>27</v>
      </c>
      <c r="D47" s="1"/>
      <c r="E47" s="1"/>
      <c r="F47" s="9"/>
    </row>
    <row r="48" spans="1:6" x14ac:dyDescent="0.25">
      <c r="A48" s="8" t="s">
        <v>25276</v>
      </c>
      <c r="B48" s="1" t="s">
        <v>25277</v>
      </c>
      <c r="C48" s="1" t="s">
        <v>7</v>
      </c>
      <c r="D48" s="1"/>
      <c r="E48" s="1"/>
      <c r="F48" s="9"/>
    </row>
    <row r="49" spans="1:6" x14ac:dyDescent="0.25">
      <c r="A49" s="8" t="s">
        <v>25278</v>
      </c>
      <c r="B49" s="1" t="s">
        <v>25279</v>
      </c>
      <c r="C49" s="1" t="s">
        <v>7</v>
      </c>
      <c r="D49" s="1"/>
      <c r="E49" s="1"/>
      <c r="F49" s="9"/>
    </row>
    <row r="50" spans="1:6" x14ac:dyDescent="0.25">
      <c r="A50" s="8" t="s">
        <v>25280</v>
      </c>
      <c r="B50" s="1" t="s">
        <v>25281</v>
      </c>
      <c r="C50" s="1" t="s">
        <v>7</v>
      </c>
      <c r="D50" s="1"/>
      <c r="E50" s="1"/>
      <c r="F50" s="9"/>
    </row>
    <row r="51" spans="1:6" x14ac:dyDescent="0.25">
      <c r="A51" s="8" t="s">
        <v>25282</v>
      </c>
      <c r="B51" s="1" t="s">
        <v>82</v>
      </c>
      <c r="C51" s="1" t="s">
        <v>7</v>
      </c>
      <c r="D51" s="1"/>
      <c r="E51" s="1"/>
      <c r="F51" s="9"/>
    </row>
    <row r="52" spans="1:6" x14ac:dyDescent="0.25">
      <c r="A52" s="8" t="s">
        <v>25283</v>
      </c>
      <c r="B52" s="1" t="s">
        <v>84</v>
      </c>
      <c r="C52" s="1" t="s">
        <v>7</v>
      </c>
      <c r="D52" s="1"/>
      <c r="E52" s="1"/>
      <c r="F52" s="9"/>
    </row>
    <row r="53" spans="1:6" x14ac:dyDescent="0.25">
      <c r="A53" s="8" t="s">
        <v>25284</v>
      </c>
      <c r="B53" s="1" t="s">
        <v>86</v>
      </c>
      <c r="C53" s="1" t="s">
        <v>7</v>
      </c>
      <c r="D53" s="1"/>
      <c r="E53" s="1"/>
      <c r="F53" s="9"/>
    </row>
    <row r="54" spans="1:6" x14ac:dyDescent="0.25">
      <c r="A54" s="8" t="s">
        <v>25285</v>
      </c>
      <c r="B54" s="1" t="s">
        <v>10860</v>
      </c>
      <c r="C54" s="1" t="s">
        <v>14</v>
      </c>
      <c r="D54" s="1"/>
      <c r="E54" s="1"/>
      <c r="F54" s="9"/>
    </row>
    <row r="55" spans="1:6" x14ac:dyDescent="0.25">
      <c r="A55" s="8" t="s">
        <v>25286</v>
      </c>
      <c r="B55" s="1" t="s">
        <v>90</v>
      </c>
      <c r="C55" s="1" t="s">
        <v>14</v>
      </c>
      <c r="D55" s="1"/>
      <c r="E55" s="1"/>
      <c r="F55" s="9"/>
    </row>
    <row r="56" spans="1:6" x14ac:dyDescent="0.25">
      <c r="A56" s="8" t="s">
        <v>25287</v>
      </c>
      <c r="B56" s="1" t="s">
        <v>10863</v>
      </c>
      <c r="C56" s="1" t="s">
        <v>7</v>
      </c>
      <c r="D56" s="1"/>
      <c r="E56" s="1"/>
      <c r="F56" s="9"/>
    </row>
    <row r="57" spans="1:6" x14ac:dyDescent="0.25">
      <c r="A57" s="8" t="s">
        <v>25288</v>
      </c>
      <c r="B57" s="1" t="s">
        <v>25289</v>
      </c>
      <c r="C57" s="1" t="s">
        <v>7</v>
      </c>
      <c r="D57" s="1"/>
      <c r="E57" s="1"/>
      <c r="F57" s="9"/>
    </row>
    <row r="58" spans="1:6" x14ac:dyDescent="0.25">
      <c r="A58" s="8" t="s">
        <v>25290</v>
      </c>
      <c r="B58" s="1" t="s">
        <v>739</v>
      </c>
      <c r="C58" s="1" t="s">
        <v>7</v>
      </c>
      <c r="D58" s="1"/>
      <c r="E58" s="1"/>
      <c r="F58" s="9"/>
    </row>
    <row r="59" spans="1:6" x14ac:dyDescent="0.25">
      <c r="A59" s="8" t="s">
        <v>25291</v>
      </c>
      <c r="B59" s="1" t="s">
        <v>96</v>
      </c>
      <c r="C59" s="1" t="s">
        <v>27</v>
      </c>
      <c r="D59" s="1"/>
      <c r="E59" s="1"/>
      <c r="F59" s="9"/>
    </row>
    <row r="60" spans="1:6" x14ac:dyDescent="0.25">
      <c r="A60" s="8" t="s">
        <v>25292</v>
      </c>
      <c r="B60" s="1" t="s">
        <v>10867</v>
      </c>
      <c r="C60" s="1" t="s">
        <v>14</v>
      </c>
      <c r="D60" s="1"/>
      <c r="E60" s="1"/>
      <c r="F60" s="9"/>
    </row>
    <row r="61" spans="1:6" x14ac:dyDescent="0.25">
      <c r="A61" s="8" t="s">
        <v>25293</v>
      </c>
      <c r="B61" s="1" t="s">
        <v>10869</v>
      </c>
      <c r="C61" s="1" t="s">
        <v>14</v>
      </c>
      <c r="D61" s="1"/>
      <c r="E61" s="1"/>
      <c r="F61" s="9"/>
    </row>
    <row r="62" spans="1:6" x14ac:dyDescent="0.25">
      <c r="A62" s="8" t="s">
        <v>25294</v>
      </c>
      <c r="B62" s="1" t="s">
        <v>25295</v>
      </c>
      <c r="C62" s="1" t="s">
        <v>7</v>
      </c>
      <c r="D62" s="1"/>
      <c r="E62" s="1"/>
      <c r="F62" s="9"/>
    </row>
    <row r="63" spans="1:6" x14ac:dyDescent="0.25">
      <c r="A63" s="8" t="s">
        <v>25296</v>
      </c>
      <c r="B63" s="1" t="s">
        <v>25297</v>
      </c>
      <c r="C63" s="1" t="s">
        <v>27</v>
      </c>
      <c r="D63" s="1"/>
      <c r="E63" s="1"/>
      <c r="F63" s="9"/>
    </row>
    <row r="64" spans="1:6" x14ac:dyDescent="0.25">
      <c r="A64" s="8" t="s">
        <v>25298</v>
      </c>
      <c r="B64" s="1" t="s">
        <v>10871</v>
      </c>
      <c r="C64" s="1" t="s">
        <v>14</v>
      </c>
      <c r="D64" s="1"/>
      <c r="E64" s="1"/>
      <c r="F64" s="9"/>
    </row>
    <row r="65" spans="1:6" x14ac:dyDescent="0.25">
      <c r="A65" s="8" t="s">
        <v>25299</v>
      </c>
      <c r="B65" s="1" t="s">
        <v>108</v>
      </c>
      <c r="C65" s="1" t="s">
        <v>7</v>
      </c>
      <c r="D65" s="1"/>
      <c r="E65" s="1"/>
      <c r="F65" s="9"/>
    </row>
    <row r="66" spans="1:6" x14ac:dyDescent="0.25">
      <c r="A66" s="8" t="s">
        <v>25300</v>
      </c>
      <c r="B66" s="1" t="s">
        <v>10873</v>
      </c>
      <c r="C66" s="1" t="s">
        <v>7</v>
      </c>
      <c r="D66" s="1"/>
      <c r="E66" s="1"/>
      <c r="F66" s="9"/>
    </row>
    <row r="67" spans="1:6" x14ac:dyDescent="0.25">
      <c r="A67" s="8" t="s">
        <v>25301</v>
      </c>
      <c r="B67" s="1" t="s">
        <v>25302</v>
      </c>
      <c r="C67" s="1" t="s">
        <v>27</v>
      </c>
      <c r="D67" s="1"/>
      <c r="E67" s="1"/>
      <c r="F67" s="9"/>
    </row>
    <row r="68" spans="1:6" x14ac:dyDescent="0.25">
      <c r="A68" s="8" t="s">
        <v>25303</v>
      </c>
      <c r="B68" s="1" t="s">
        <v>10877</v>
      </c>
      <c r="C68" s="1" t="s">
        <v>14</v>
      </c>
      <c r="D68" s="1"/>
      <c r="E68" s="1"/>
      <c r="F68" s="9"/>
    </row>
    <row r="69" spans="1:6" x14ac:dyDescent="0.25">
      <c r="A69" s="8" t="s">
        <v>25304</v>
      </c>
      <c r="B69" s="1" t="s">
        <v>21012</v>
      </c>
      <c r="C69" s="1" t="s">
        <v>27</v>
      </c>
      <c r="D69" s="1"/>
      <c r="E69" s="1"/>
      <c r="F69" s="9"/>
    </row>
    <row r="70" spans="1:6" x14ac:dyDescent="0.25">
      <c r="A70" s="8" t="s">
        <v>25305</v>
      </c>
      <c r="B70" s="1" t="s">
        <v>10879</v>
      </c>
      <c r="C70" s="1" t="s">
        <v>27</v>
      </c>
      <c r="D70" s="1"/>
      <c r="E70" s="1"/>
      <c r="F70" s="9"/>
    </row>
    <row r="71" spans="1:6" x14ac:dyDescent="0.25">
      <c r="A71" s="8" t="s">
        <v>25306</v>
      </c>
      <c r="B71" s="1" t="s">
        <v>116</v>
      </c>
      <c r="C71" s="1" t="s">
        <v>7</v>
      </c>
      <c r="D71" s="1"/>
      <c r="E71" s="1"/>
      <c r="F71" s="9"/>
    </row>
    <row r="72" spans="1:6" x14ac:dyDescent="0.25">
      <c r="A72" s="8" t="s">
        <v>25307</v>
      </c>
      <c r="B72" s="1" t="s">
        <v>10882</v>
      </c>
      <c r="C72" s="1" t="s">
        <v>4</v>
      </c>
      <c r="D72" s="1"/>
      <c r="E72" s="1"/>
      <c r="F72" s="9"/>
    </row>
    <row r="73" spans="1:6" x14ac:dyDescent="0.25">
      <c r="A73" s="8" t="s">
        <v>25308</v>
      </c>
      <c r="B73" s="1" t="s">
        <v>10884</v>
      </c>
      <c r="C73" s="1" t="s">
        <v>27</v>
      </c>
      <c r="D73" s="1"/>
      <c r="E73" s="1"/>
      <c r="F73" s="9"/>
    </row>
    <row r="74" spans="1:6" x14ac:dyDescent="0.25">
      <c r="A74" s="8" t="s">
        <v>25309</v>
      </c>
      <c r="B74" s="1" t="s">
        <v>25310</v>
      </c>
      <c r="C74" s="1" t="s">
        <v>7</v>
      </c>
      <c r="D74" s="1"/>
      <c r="E74" s="1"/>
      <c r="F74" s="9"/>
    </row>
    <row r="75" spans="1:6" x14ac:dyDescent="0.25">
      <c r="A75" s="8" t="s">
        <v>25311</v>
      </c>
      <c r="B75" s="1" t="s">
        <v>743</v>
      </c>
      <c r="C75" s="1" t="s">
        <v>7</v>
      </c>
      <c r="D75" s="1"/>
      <c r="E75" s="1"/>
      <c r="F75" s="9"/>
    </row>
    <row r="76" spans="1:6" x14ac:dyDescent="0.25">
      <c r="A76" s="8" t="s">
        <v>25312</v>
      </c>
      <c r="B76" s="1" t="s">
        <v>25313</v>
      </c>
      <c r="C76" s="1" t="s">
        <v>7</v>
      </c>
      <c r="D76" s="1"/>
      <c r="E76" s="1"/>
      <c r="F76" s="9"/>
    </row>
    <row r="77" spans="1:6" x14ac:dyDescent="0.25">
      <c r="A77" s="8" t="s">
        <v>25314</v>
      </c>
      <c r="B77" s="1" t="s">
        <v>25315</v>
      </c>
      <c r="C77" s="1" t="s">
        <v>7</v>
      </c>
      <c r="D77" s="1"/>
      <c r="E77" s="1"/>
      <c r="F77" s="9"/>
    </row>
    <row r="78" spans="1:6" x14ac:dyDescent="0.25">
      <c r="A78" s="8" t="s">
        <v>25316</v>
      </c>
      <c r="B78" s="1" t="s">
        <v>25317</v>
      </c>
      <c r="C78" s="1" t="s">
        <v>7</v>
      </c>
      <c r="D78" s="1"/>
      <c r="E78" s="1"/>
      <c r="F78" s="9"/>
    </row>
    <row r="79" spans="1:6" x14ac:dyDescent="0.25">
      <c r="A79" s="8" t="s">
        <v>25318</v>
      </c>
      <c r="B79" s="1" t="s">
        <v>25319</v>
      </c>
      <c r="C79" s="1" t="s">
        <v>7</v>
      </c>
      <c r="D79" s="1"/>
      <c r="E79" s="1"/>
      <c r="F79" s="9"/>
    </row>
    <row r="80" spans="1:6" x14ac:dyDescent="0.25">
      <c r="A80" s="8" t="s">
        <v>25320</v>
      </c>
      <c r="B80" s="1" t="s">
        <v>21009</v>
      </c>
      <c r="C80" s="1" t="s">
        <v>27</v>
      </c>
      <c r="D80" s="1"/>
      <c r="E80" s="1"/>
      <c r="F80" s="9"/>
    </row>
    <row r="81" spans="1:6" x14ac:dyDescent="0.25">
      <c r="A81" s="8" t="s">
        <v>25321</v>
      </c>
      <c r="B81" s="1" t="s">
        <v>130</v>
      </c>
      <c r="C81" s="1" t="s">
        <v>7</v>
      </c>
      <c r="D81" s="1"/>
      <c r="E81" s="1"/>
      <c r="F81" s="9"/>
    </row>
    <row r="82" spans="1:6" x14ac:dyDescent="0.25">
      <c r="A82" s="8" t="s">
        <v>25322</v>
      </c>
      <c r="B82" s="1" t="s">
        <v>25323</v>
      </c>
      <c r="C82" s="1" t="s">
        <v>7</v>
      </c>
      <c r="D82" s="1"/>
      <c r="E82" s="1"/>
      <c r="F82" s="9"/>
    </row>
    <row r="83" spans="1:6" x14ac:dyDescent="0.25">
      <c r="A83" s="8" t="s">
        <v>25324</v>
      </c>
      <c r="B83" s="1" t="s">
        <v>25325</v>
      </c>
      <c r="C83" s="1" t="s">
        <v>7</v>
      </c>
      <c r="D83" s="1"/>
      <c r="E83" s="1"/>
      <c r="F83" s="9"/>
    </row>
    <row r="84" spans="1:6" x14ac:dyDescent="0.25">
      <c r="A84" s="8" t="s">
        <v>25326</v>
      </c>
      <c r="B84" s="1" t="s">
        <v>134</v>
      </c>
      <c r="C84" s="1" t="s">
        <v>7</v>
      </c>
      <c r="D84" s="1"/>
      <c r="E84" s="1"/>
      <c r="F84" s="9"/>
    </row>
    <row r="85" spans="1:6" x14ac:dyDescent="0.25">
      <c r="A85" s="8" t="s">
        <v>25327</v>
      </c>
      <c r="B85" s="1" t="s">
        <v>25328</v>
      </c>
      <c r="C85" s="1" t="s">
        <v>7</v>
      </c>
      <c r="D85" s="1"/>
      <c r="E85" s="1"/>
      <c r="F85" s="9"/>
    </row>
    <row r="86" spans="1:6" x14ac:dyDescent="0.25">
      <c r="A86" s="8" t="s">
        <v>25329</v>
      </c>
      <c r="B86" s="1" t="s">
        <v>25330</v>
      </c>
      <c r="C86" s="1" t="s">
        <v>7</v>
      </c>
      <c r="D86" s="1"/>
      <c r="E86" s="1"/>
      <c r="F86" s="9"/>
    </row>
    <row r="87" spans="1:6" x14ac:dyDescent="0.25">
      <c r="A87" s="8" t="s">
        <v>25331</v>
      </c>
      <c r="B87" s="1" t="s">
        <v>140</v>
      </c>
      <c r="C87" s="1" t="s">
        <v>7</v>
      </c>
      <c r="D87" s="1"/>
      <c r="E87" s="1"/>
      <c r="F87" s="9"/>
    </row>
    <row r="88" spans="1:6" x14ac:dyDescent="0.25">
      <c r="A88" s="8" t="s">
        <v>25332</v>
      </c>
      <c r="B88" s="1" t="s">
        <v>25333</v>
      </c>
      <c r="C88" s="1" t="s">
        <v>27</v>
      </c>
      <c r="D88" s="1"/>
      <c r="E88" s="1"/>
      <c r="F88" s="9"/>
    </row>
    <row r="89" spans="1:6" x14ac:dyDescent="0.25">
      <c r="A89" s="8" t="s">
        <v>25334</v>
      </c>
      <c r="B89" s="1" t="s">
        <v>25335</v>
      </c>
      <c r="C89" s="1" t="s">
        <v>7</v>
      </c>
      <c r="D89" s="1"/>
      <c r="E89" s="1"/>
      <c r="F89" s="9"/>
    </row>
    <row r="90" spans="1:6" x14ac:dyDescent="0.25">
      <c r="A90" s="8" t="s">
        <v>25336</v>
      </c>
      <c r="B90" s="1" t="s">
        <v>25337</v>
      </c>
      <c r="C90" s="1" t="s">
        <v>7</v>
      </c>
      <c r="D90" s="1"/>
      <c r="E90" s="1"/>
      <c r="F90" s="9"/>
    </row>
    <row r="91" spans="1:6" x14ac:dyDescent="0.25">
      <c r="A91" s="8" t="s">
        <v>25338</v>
      </c>
      <c r="B91" s="1" t="s">
        <v>25339</v>
      </c>
      <c r="C91" s="1" t="s">
        <v>7</v>
      </c>
      <c r="D91" s="1"/>
      <c r="E91" s="1"/>
      <c r="F91" s="9"/>
    </row>
    <row r="92" spans="1:6" x14ac:dyDescent="0.25">
      <c r="A92" s="8" t="s">
        <v>25340</v>
      </c>
      <c r="B92" s="1" t="s">
        <v>25341</v>
      </c>
      <c r="C92" s="1" t="s">
        <v>7</v>
      </c>
      <c r="D92" s="1"/>
      <c r="E92" s="1"/>
      <c r="F92" s="9"/>
    </row>
    <row r="93" spans="1:6" x14ac:dyDescent="0.25">
      <c r="A93" s="8" t="s">
        <v>25342</v>
      </c>
      <c r="B93" s="1" t="s">
        <v>25343</v>
      </c>
      <c r="C93" s="1" t="s">
        <v>7</v>
      </c>
      <c r="D93" s="1"/>
      <c r="E93" s="1"/>
      <c r="F93" s="9"/>
    </row>
    <row r="94" spans="1:6" x14ac:dyDescent="0.25">
      <c r="A94" s="8" t="s">
        <v>25344</v>
      </c>
      <c r="B94" s="1" t="s">
        <v>25345</v>
      </c>
      <c r="C94" s="1" t="s">
        <v>7</v>
      </c>
      <c r="D94" s="1"/>
      <c r="E94" s="1"/>
      <c r="F94" s="9"/>
    </row>
    <row r="95" spans="1:6" x14ac:dyDescent="0.25">
      <c r="A95" s="8" t="s">
        <v>25346</v>
      </c>
      <c r="B95" s="1" t="s">
        <v>25347</v>
      </c>
      <c r="C95" s="1" t="s">
        <v>7</v>
      </c>
      <c r="D95" s="1"/>
      <c r="E95" s="1"/>
      <c r="F95" s="9"/>
    </row>
    <row r="96" spans="1:6" x14ac:dyDescent="0.25">
      <c r="A96" s="8" t="s">
        <v>25348</v>
      </c>
      <c r="B96" s="1" t="s">
        <v>25349</v>
      </c>
      <c r="C96" s="1" t="s">
        <v>7</v>
      </c>
      <c r="D96" s="1"/>
      <c r="E96" s="1"/>
      <c r="F96" s="9"/>
    </row>
    <row r="97" spans="1:6" x14ac:dyDescent="0.25">
      <c r="A97" s="8" t="s">
        <v>25350</v>
      </c>
      <c r="B97" s="1" t="s">
        <v>10886</v>
      </c>
      <c r="C97" s="1" t="s">
        <v>27</v>
      </c>
      <c r="D97" s="1"/>
      <c r="E97" s="1"/>
      <c r="F97" s="9"/>
    </row>
    <row r="98" spans="1:6" x14ac:dyDescent="0.25">
      <c r="A98" s="8" t="s">
        <v>25351</v>
      </c>
      <c r="B98" s="1" t="s">
        <v>25352</v>
      </c>
      <c r="C98" s="1" t="s">
        <v>7</v>
      </c>
      <c r="D98" s="1"/>
      <c r="E98" s="1"/>
      <c r="F98" s="9"/>
    </row>
    <row r="99" spans="1:6" x14ac:dyDescent="0.25">
      <c r="A99" s="8" t="s">
        <v>25353</v>
      </c>
      <c r="B99" s="1" t="s">
        <v>25354</v>
      </c>
      <c r="C99" s="1" t="s">
        <v>7</v>
      </c>
      <c r="D99" s="1"/>
      <c r="E99" s="1"/>
      <c r="F99" s="9"/>
    </row>
    <row r="100" spans="1:6" x14ac:dyDescent="0.25">
      <c r="A100" s="8" t="s">
        <v>25355</v>
      </c>
      <c r="B100" s="1" t="s">
        <v>25356</v>
      </c>
      <c r="C100" s="1" t="s">
        <v>7</v>
      </c>
      <c r="D100" s="1"/>
      <c r="E100" s="1"/>
      <c r="F100" s="9"/>
    </row>
    <row r="101" spans="1:6" x14ac:dyDescent="0.25">
      <c r="A101" s="8" t="s">
        <v>25357</v>
      </c>
      <c r="B101" s="1" t="s">
        <v>21005</v>
      </c>
      <c r="C101" s="1" t="s">
        <v>27</v>
      </c>
      <c r="D101" s="1"/>
      <c r="E101" s="1"/>
      <c r="F101" s="9"/>
    </row>
    <row r="102" spans="1:6" x14ac:dyDescent="0.25">
      <c r="A102" s="8" t="s">
        <v>25358</v>
      </c>
      <c r="B102" s="1" t="s">
        <v>21007</v>
      </c>
      <c r="C102" s="1" t="s">
        <v>27</v>
      </c>
      <c r="D102" s="1"/>
      <c r="E102" s="1"/>
      <c r="F102" s="9"/>
    </row>
    <row r="103" spans="1:6" x14ac:dyDescent="0.25">
      <c r="A103" s="8" t="s">
        <v>25359</v>
      </c>
      <c r="B103" s="1" t="s">
        <v>10888</v>
      </c>
      <c r="C103" s="1" t="s">
        <v>14</v>
      </c>
      <c r="D103" s="1"/>
      <c r="E103" s="1"/>
      <c r="F103" s="9"/>
    </row>
    <row r="104" spans="1:6" x14ac:dyDescent="0.25">
      <c r="A104" s="8" t="s">
        <v>25360</v>
      </c>
      <c r="B104" s="1" t="s">
        <v>25361</v>
      </c>
      <c r="C104" s="1" t="s">
        <v>27</v>
      </c>
      <c r="D104" s="1"/>
      <c r="E104" s="1"/>
      <c r="F104" s="9"/>
    </row>
    <row r="105" spans="1:6" x14ac:dyDescent="0.25">
      <c r="A105" s="8" t="s">
        <v>25362</v>
      </c>
      <c r="B105" s="1" t="s">
        <v>25363</v>
      </c>
      <c r="C105" s="1" t="s">
        <v>7</v>
      </c>
      <c r="D105" s="1"/>
      <c r="E105" s="1"/>
      <c r="F105" s="9"/>
    </row>
    <row r="106" spans="1:6" x14ac:dyDescent="0.25">
      <c r="A106" s="8" t="s">
        <v>25364</v>
      </c>
      <c r="B106" s="1" t="s">
        <v>25365</v>
      </c>
      <c r="C106" s="1" t="s">
        <v>7</v>
      </c>
      <c r="D106" s="1"/>
      <c r="E106" s="1"/>
      <c r="F106" s="9"/>
    </row>
    <row r="107" spans="1:6" x14ac:dyDescent="0.25">
      <c r="A107" s="8" t="s">
        <v>25366</v>
      </c>
      <c r="B107" s="1" t="s">
        <v>25367</v>
      </c>
      <c r="C107" s="1" t="s">
        <v>7</v>
      </c>
      <c r="D107" s="1"/>
      <c r="E107" s="1"/>
      <c r="F107" s="9"/>
    </row>
    <row r="108" spans="1:6" x14ac:dyDescent="0.25">
      <c r="A108" s="8" t="s">
        <v>25368</v>
      </c>
      <c r="B108" s="1" t="s">
        <v>10890</v>
      </c>
      <c r="C108" s="1" t="s">
        <v>27</v>
      </c>
      <c r="D108" s="1"/>
      <c r="E108" s="1"/>
      <c r="F108" s="9"/>
    </row>
    <row r="109" spans="1:6" x14ac:dyDescent="0.25">
      <c r="A109" s="8" t="s">
        <v>25369</v>
      </c>
      <c r="B109" s="1" t="s">
        <v>25370</v>
      </c>
      <c r="C109" s="1" t="s">
        <v>27</v>
      </c>
      <c r="D109" s="1"/>
      <c r="E109" s="1"/>
      <c r="F109" s="9"/>
    </row>
    <row r="110" spans="1:6" x14ac:dyDescent="0.25">
      <c r="A110" s="8" t="s">
        <v>25371</v>
      </c>
      <c r="B110" s="1" t="s">
        <v>10892</v>
      </c>
      <c r="C110" s="1" t="s">
        <v>14</v>
      </c>
      <c r="D110" s="1"/>
      <c r="E110" s="1"/>
      <c r="F110" s="9"/>
    </row>
    <row r="111" spans="1:6" x14ac:dyDescent="0.25">
      <c r="A111" s="8" t="s">
        <v>25372</v>
      </c>
      <c r="B111" s="1" t="s">
        <v>25373</v>
      </c>
      <c r="C111" s="1" t="s">
        <v>7</v>
      </c>
      <c r="D111" s="1"/>
      <c r="E111" s="1"/>
      <c r="F111" s="9"/>
    </row>
    <row r="112" spans="1:6" x14ac:dyDescent="0.25">
      <c r="A112" s="8" t="s">
        <v>25374</v>
      </c>
      <c r="B112" s="1" t="s">
        <v>719</v>
      </c>
      <c r="C112" s="1" t="s">
        <v>27</v>
      </c>
      <c r="D112" s="1"/>
      <c r="E112" s="1"/>
      <c r="F112" s="9"/>
    </row>
    <row r="113" spans="1:6" x14ac:dyDescent="0.25">
      <c r="A113" s="8" t="s">
        <v>25375</v>
      </c>
      <c r="B113" s="1" t="s">
        <v>25376</v>
      </c>
      <c r="C113" s="1" t="s">
        <v>7</v>
      </c>
      <c r="D113" s="1"/>
      <c r="E113" s="1"/>
      <c r="F113" s="9"/>
    </row>
    <row r="114" spans="1:6" x14ac:dyDescent="0.25">
      <c r="A114" s="8" t="s">
        <v>25377</v>
      </c>
      <c r="B114" s="1" t="s">
        <v>25378</v>
      </c>
      <c r="C114" s="1" t="s">
        <v>7</v>
      </c>
      <c r="D114" s="1"/>
      <c r="E114" s="1"/>
      <c r="F114" s="9"/>
    </row>
    <row r="115" spans="1:6" x14ac:dyDescent="0.25">
      <c r="A115" s="8" t="s">
        <v>25379</v>
      </c>
      <c r="B115" s="1" t="s">
        <v>25380</v>
      </c>
      <c r="C115" s="1" t="s">
        <v>7</v>
      </c>
      <c r="D115" s="1"/>
      <c r="E115" s="1"/>
      <c r="F115" s="9"/>
    </row>
    <row r="116" spans="1:6" x14ac:dyDescent="0.25">
      <c r="A116" s="8" t="s">
        <v>25381</v>
      </c>
      <c r="B116" s="1" t="s">
        <v>25382</v>
      </c>
      <c r="C116" s="1" t="s">
        <v>7</v>
      </c>
      <c r="D116" s="1"/>
      <c r="E116" s="1"/>
      <c r="F116" s="9"/>
    </row>
    <row r="117" spans="1:6" x14ac:dyDescent="0.25">
      <c r="A117" s="8" t="s">
        <v>25383</v>
      </c>
      <c r="B117" s="1" t="s">
        <v>25384</v>
      </c>
      <c r="C117" s="1" t="s">
        <v>7</v>
      </c>
      <c r="D117" s="1"/>
      <c r="E117" s="1"/>
      <c r="F117" s="9"/>
    </row>
    <row r="118" spans="1:6" x14ac:dyDescent="0.25">
      <c r="A118" s="8" t="s">
        <v>25385</v>
      </c>
      <c r="B118" s="1" t="s">
        <v>25386</v>
      </c>
      <c r="C118" s="1" t="s">
        <v>7</v>
      </c>
      <c r="D118" s="1"/>
      <c r="E118" s="1"/>
      <c r="F118" s="9"/>
    </row>
    <row r="119" spans="1:6" x14ac:dyDescent="0.25">
      <c r="A119" s="8" t="s">
        <v>25387</v>
      </c>
      <c r="B119" s="1" t="s">
        <v>25388</v>
      </c>
      <c r="C119" s="1" t="s">
        <v>7</v>
      </c>
      <c r="D119" s="1"/>
      <c r="E119" s="1"/>
      <c r="F119" s="9"/>
    </row>
    <row r="120" spans="1:6" x14ac:dyDescent="0.25">
      <c r="A120" s="8" t="s">
        <v>25389</v>
      </c>
      <c r="B120" s="1" t="s">
        <v>198</v>
      </c>
      <c r="C120" s="1" t="s">
        <v>4</v>
      </c>
      <c r="D120" s="1"/>
      <c r="E120" s="1"/>
      <c r="F120" s="9"/>
    </row>
    <row r="121" spans="1:6" x14ac:dyDescent="0.25">
      <c r="A121" s="8" t="s">
        <v>25390</v>
      </c>
      <c r="B121" s="1" t="s">
        <v>10896</v>
      </c>
      <c r="C121" s="1" t="s">
        <v>27</v>
      </c>
      <c r="D121" s="1"/>
      <c r="E121" s="1"/>
      <c r="F121" s="9"/>
    </row>
    <row r="122" spans="1:6" x14ac:dyDescent="0.25">
      <c r="A122" s="8" t="s">
        <v>25391</v>
      </c>
      <c r="B122" s="1" t="s">
        <v>10898</v>
      </c>
      <c r="C122" s="1" t="s">
        <v>4</v>
      </c>
      <c r="D122" s="1"/>
      <c r="E122" s="1"/>
      <c r="F122" s="9"/>
    </row>
    <row r="123" spans="1:6" x14ac:dyDescent="0.25">
      <c r="A123" s="8" t="s">
        <v>25392</v>
      </c>
      <c r="B123" s="1" t="s">
        <v>10900</v>
      </c>
      <c r="C123" s="1" t="s">
        <v>4</v>
      </c>
      <c r="D123" s="1"/>
      <c r="E123" s="1"/>
      <c r="F123" s="9"/>
    </row>
    <row r="124" spans="1:6" x14ac:dyDescent="0.25">
      <c r="A124" s="8" t="s">
        <v>25393</v>
      </c>
      <c r="B124" s="1" t="s">
        <v>10902</v>
      </c>
      <c r="C124" s="1" t="s">
        <v>4</v>
      </c>
      <c r="D124" s="1"/>
      <c r="E124" s="1"/>
      <c r="F124" s="9"/>
    </row>
    <row r="125" spans="1:6" x14ac:dyDescent="0.25">
      <c r="A125" s="8" t="s">
        <v>25394</v>
      </c>
      <c r="B125" s="1" t="s">
        <v>10904</v>
      </c>
      <c r="C125" s="1" t="s">
        <v>4</v>
      </c>
      <c r="D125" s="1"/>
      <c r="E125" s="1"/>
      <c r="F125" s="9"/>
    </row>
    <row r="126" spans="1:6" x14ac:dyDescent="0.25">
      <c r="A126" s="8" t="s">
        <v>25395</v>
      </c>
      <c r="B126" s="1" t="s">
        <v>10906</v>
      </c>
      <c r="C126" s="1" t="s">
        <v>4</v>
      </c>
      <c r="D126" s="1"/>
      <c r="E126" s="1"/>
      <c r="F126" s="9"/>
    </row>
    <row r="127" spans="1:6" ht="15.75" thickBot="1" x14ac:dyDescent="0.3">
      <c r="A127" s="10" t="s">
        <v>25396</v>
      </c>
      <c r="B127" s="11" t="s">
        <v>10875</v>
      </c>
      <c r="C127" s="11" t="s">
        <v>1</v>
      </c>
      <c r="D127" s="11"/>
      <c r="E127" s="11"/>
      <c r="F127" s="12"/>
    </row>
    <row r="128" spans="1:6" x14ac:dyDescent="0.25">
      <c r="A128" s="13" t="s">
        <v>25397</v>
      </c>
      <c r="B128" s="2" t="s">
        <v>10772</v>
      </c>
      <c r="C128" s="2" t="s">
        <v>1</v>
      </c>
      <c r="D128" s="2"/>
      <c r="E128" s="2"/>
      <c r="F128" s="14"/>
    </row>
    <row r="129" spans="1:6" x14ac:dyDescent="0.25">
      <c r="A129" s="8" t="s">
        <v>25398</v>
      </c>
      <c r="B129" s="1" t="s">
        <v>10651</v>
      </c>
      <c r="C129" s="1" t="s">
        <v>7</v>
      </c>
      <c r="D129" s="1"/>
      <c r="E129" s="1"/>
      <c r="F129" s="9"/>
    </row>
    <row r="130" spans="1:6" x14ac:dyDescent="0.25">
      <c r="A130" s="8" t="s">
        <v>25399</v>
      </c>
      <c r="B130" s="1" t="s">
        <v>10653</v>
      </c>
      <c r="C130" s="1" t="s">
        <v>4</v>
      </c>
      <c r="D130" s="1"/>
      <c r="E130" s="1"/>
      <c r="F130" s="9"/>
    </row>
    <row r="131" spans="1:6" x14ac:dyDescent="0.25">
      <c r="A131" s="8" t="s">
        <v>25400</v>
      </c>
      <c r="B131" s="1" t="s">
        <v>10655</v>
      </c>
      <c r="C131" s="1" t="s">
        <v>14</v>
      </c>
      <c r="D131" s="1"/>
      <c r="E131" s="1"/>
      <c r="F131" s="9"/>
    </row>
    <row r="132" spans="1:6" x14ac:dyDescent="0.25">
      <c r="A132" s="8" t="s">
        <v>25401</v>
      </c>
      <c r="B132" s="1" t="s">
        <v>25402</v>
      </c>
      <c r="C132" s="1" t="s">
        <v>7</v>
      </c>
      <c r="D132" s="1"/>
      <c r="E132" s="1"/>
      <c r="F132" s="9"/>
    </row>
    <row r="133" spans="1:6" x14ac:dyDescent="0.25">
      <c r="A133" s="8" t="s">
        <v>25403</v>
      </c>
      <c r="B133" s="1" t="s">
        <v>10659</v>
      </c>
      <c r="C133" s="1" t="s">
        <v>7</v>
      </c>
      <c r="D133" s="1"/>
      <c r="E133" s="1"/>
      <c r="F133" s="9"/>
    </row>
    <row r="134" spans="1:6" x14ac:dyDescent="0.25">
      <c r="A134" s="8" t="s">
        <v>25404</v>
      </c>
      <c r="B134" s="1" t="s">
        <v>10661</v>
      </c>
      <c r="C134" s="1" t="s">
        <v>4</v>
      </c>
      <c r="D134" s="1"/>
      <c r="E134" s="1"/>
      <c r="F134" s="9"/>
    </row>
    <row r="135" spans="1:6" x14ac:dyDescent="0.25">
      <c r="A135" s="8" t="s">
        <v>25405</v>
      </c>
      <c r="B135" s="1" t="s">
        <v>25406</v>
      </c>
      <c r="C135" s="1" t="s">
        <v>7</v>
      </c>
      <c r="D135" s="1"/>
      <c r="E135" s="1"/>
      <c r="F135" s="9"/>
    </row>
    <row r="136" spans="1:6" x14ac:dyDescent="0.25">
      <c r="A136" s="8" t="s">
        <v>25407</v>
      </c>
      <c r="B136" s="1" t="s">
        <v>10663</v>
      </c>
      <c r="C136" s="1" t="s">
        <v>7</v>
      </c>
      <c r="D136" s="1"/>
      <c r="E136" s="1"/>
      <c r="F136" s="9"/>
    </row>
    <row r="137" spans="1:6" x14ac:dyDescent="0.25">
      <c r="A137" s="8" t="s">
        <v>25408</v>
      </c>
      <c r="B137" s="1" t="s">
        <v>25409</v>
      </c>
      <c r="C137" s="1" t="s">
        <v>7</v>
      </c>
      <c r="D137" s="1"/>
      <c r="E137" s="1"/>
      <c r="F137" s="9"/>
    </row>
    <row r="138" spans="1:6" x14ac:dyDescent="0.25">
      <c r="A138" s="8" t="s">
        <v>25410</v>
      </c>
      <c r="B138" s="1" t="s">
        <v>520</v>
      </c>
      <c r="C138" s="1" t="s">
        <v>27</v>
      </c>
      <c r="D138" s="1"/>
      <c r="E138" s="1"/>
      <c r="F138" s="9"/>
    </row>
    <row r="139" spans="1:6" x14ac:dyDescent="0.25">
      <c r="A139" s="8" t="s">
        <v>25411</v>
      </c>
      <c r="B139" s="1" t="s">
        <v>25412</v>
      </c>
      <c r="C139" s="1" t="s">
        <v>7</v>
      </c>
      <c r="D139" s="1"/>
      <c r="E139" s="1"/>
      <c r="F139" s="9"/>
    </row>
    <row r="140" spans="1:6" x14ac:dyDescent="0.25">
      <c r="A140" s="8" t="s">
        <v>25413</v>
      </c>
      <c r="B140" s="1" t="s">
        <v>524</v>
      </c>
      <c r="C140" s="1" t="s">
        <v>14</v>
      </c>
      <c r="D140" s="1"/>
      <c r="E140" s="1"/>
      <c r="F140" s="9"/>
    </row>
    <row r="141" spans="1:6" x14ac:dyDescent="0.25">
      <c r="A141" s="8" t="s">
        <v>25414</v>
      </c>
      <c r="B141" s="1" t="s">
        <v>25415</v>
      </c>
      <c r="C141" s="1" t="s">
        <v>7</v>
      </c>
      <c r="D141" s="1"/>
      <c r="E141" s="1"/>
      <c r="F141" s="9"/>
    </row>
    <row r="142" spans="1:6" x14ac:dyDescent="0.25">
      <c r="A142" s="8" t="s">
        <v>25416</v>
      </c>
      <c r="B142" s="1" t="s">
        <v>25417</v>
      </c>
      <c r="C142" s="1" t="s">
        <v>7</v>
      </c>
      <c r="D142" s="1"/>
      <c r="E142" s="1"/>
      <c r="F142" s="9"/>
    </row>
    <row r="143" spans="1:6" x14ac:dyDescent="0.25">
      <c r="A143" s="8" t="s">
        <v>25418</v>
      </c>
      <c r="B143" s="1" t="s">
        <v>530</v>
      </c>
      <c r="C143" s="1" t="s">
        <v>7</v>
      </c>
      <c r="D143" s="1"/>
      <c r="E143" s="1"/>
      <c r="F143" s="9"/>
    </row>
    <row r="144" spans="1:6" x14ac:dyDescent="0.25">
      <c r="A144" s="8" t="s">
        <v>25419</v>
      </c>
      <c r="B144" s="1" t="s">
        <v>532</v>
      </c>
      <c r="C144" s="1" t="s">
        <v>7</v>
      </c>
      <c r="D144" s="1"/>
      <c r="E144" s="1"/>
      <c r="F144" s="9"/>
    </row>
    <row r="145" spans="1:6" x14ac:dyDescent="0.25">
      <c r="A145" s="8" t="s">
        <v>25420</v>
      </c>
      <c r="B145" s="1" t="s">
        <v>25421</v>
      </c>
      <c r="C145" s="1" t="s">
        <v>7</v>
      </c>
      <c r="D145" s="1"/>
      <c r="E145" s="1"/>
      <c r="F145" s="9"/>
    </row>
    <row r="146" spans="1:6" x14ac:dyDescent="0.25">
      <c r="A146" s="8" t="s">
        <v>25422</v>
      </c>
      <c r="B146" s="1" t="s">
        <v>25423</v>
      </c>
      <c r="C146" s="1" t="s">
        <v>7</v>
      </c>
      <c r="D146" s="1"/>
      <c r="E146" s="1"/>
      <c r="F146" s="9"/>
    </row>
    <row r="147" spans="1:6" x14ac:dyDescent="0.25">
      <c r="A147" s="8" t="s">
        <v>25424</v>
      </c>
      <c r="B147" s="1" t="s">
        <v>538</v>
      </c>
      <c r="C147" s="1" t="s">
        <v>7</v>
      </c>
      <c r="D147" s="1"/>
      <c r="E147" s="1"/>
      <c r="F147" s="9"/>
    </row>
    <row r="148" spans="1:6" x14ac:dyDescent="0.25">
      <c r="A148" s="8" t="s">
        <v>25425</v>
      </c>
      <c r="B148" s="1" t="s">
        <v>25426</v>
      </c>
      <c r="C148" s="1" t="s">
        <v>7</v>
      </c>
      <c r="D148" s="1"/>
      <c r="E148" s="1"/>
      <c r="F148" s="9"/>
    </row>
    <row r="149" spans="1:6" x14ac:dyDescent="0.25">
      <c r="A149" s="8" t="s">
        <v>25427</v>
      </c>
      <c r="B149" s="1" t="s">
        <v>25428</v>
      </c>
      <c r="C149" s="1" t="s">
        <v>7</v>
      </c>
      <c r="D149" s="1"/>
      <c r="E149" s="1"/>
      <c r="F149" s="9"/>
    </row>
    <row r="150" spans="1:6" x14ac:dyDescent="0.25">
      <c r="A150" s="8" t="s">
        <v>25429</v>
      </c>
      <c r="B150" s="1" t="s">
        <v>25430</v>
      </c>
      <c r="C150" s="1" t="s">
        <v>7</v>
      </c>
      <c r="D150" s="1"/>
      <c r="E150" s="1"/>
      <c r="F150" s="9"/>
    </row>
    <row r="151" spans="1:6" x14ac:dyDescent="0.25">
      <c r="A151" s="8" t="s">
        <v>25431</v>
      </c>
      <c r="B151" s="1" t="s">
        <v>25432</v>
      </c>
      <c r="C151" s="1" t="s">
        <v>7</v>
      </c>
      <c r="D151" s="1"/>
      <c r="E151" s="1"/>
      <c r="F151" s="9"/>
    </row>
    <row r="152" spans="1:6" x14ac:dyDescent="0.25">
      <c r="A152" s="8" t="s">
        <v>25433</v>
      </c>
      <c r="B152" s="1" t="s">
        <v>10669</v>
      </c>
      <c r="C152" s="1" t="s">
        <v>27</v>
      </c>
      <c r="D152" s="1"/>
      <c r="E152" s="1"/>
      <c r="F152" s="9"/>
    </row>
    <row r="153" spans="1:6" x14ac:dyDescent="0.25">
      <c r="A153" s="8" t="s">
        <v>25434</v>
      </c>
      <c r="B153" s="1" t="s">
        <v>25435</v>
      </c>
      <c r="C153" s="1" t="s">
        <v>7</v>
      </c>
      <c r="D153" s="1"/>
      <c r="E153" s="1"/>
      <c r="F153" s="9"/>
    </row>
    <row r="154" spans="1:6" x14ac:dyDescent="0.25">
      <c r="A154" s="8" t="s">
        <v>25436</v>
      </c>
      <c r="B154" s="1" t="s">
        <v>10671</v>
      </c>
      <c r="C154" s="1" t="s">
        <v>14</v>
      </c>
      <c r="D154" s="1"/>
      <c r="E154" s="1"/>
      <c r="F154" s="9"/>
    </row>
    <row r="155" spans="1:6" x14ac:dyDescent="0.25">
      <c r="A155" s="8" t="s">
        <v>25437</v>
      </c>
      <c r="B155" s="1" t="s">
        <v>25438</v>
      </c>
      <c r="C155" s="1" t="s">
        <v>7</v>
      </c>
      <c r="D155" s="1"/>
      <c r="E155" s="1"/>
      <c r="F155" s="9"/>
    </row>
    <row r="156" spans="1:6" x14ac:dyDescent="0.25">
      <c r="A156" s="8" t="s">
        <v>25439</v>
      </c>
      <c r="B156" s="1" t="s">
        <v>10673</v>
      </c>
      <c r="C156" s="1" t="s">
        <v>7</v>
      </c>
      <c r="D156" s="1"/>
      <c r="E156" s="1"/>
      <c r="F156" s="9"/>
    </row>
    <row r="157" spans="1:6" x14ac:dyDescent="0.25">
      <c r="A157" s="8" t="s">
        <v>25440</v>
      </c>
      <c r="B157" s="1" t="s">
        <v>10675</v>
      </c>
      <c r="C157" s="1" t="s">
        <v>4</v>
      </c>
      <c r="D157" s="1"/>
      <c r="E157" s="1"/>
      <c r="F157" s="9"/>
    </row>
    <row r="158" spans="1:6" x14ac:dyDescent="0.25">
      <c r="A158" s="8" t="s">
        <v>25441</v>
      </c>
      <c r="B158" s="1" t="s">
        <v>10677</v>
      </c>
      <c r="C158" s="1" t="s">
        <v>7</v>
      </c>
      <c r="D158" s="1"/>
      <c r="E158" s="1"/>
      <c r="F158" s="9"/>
    </row>
    <row r="159" spans="1:6" x14ac:dyDescent="0.25">
      <c r="A159" s="8" t="s">
        <v>25442</v>
      </c>
      <c r="B159" s="1" t="s">
        <v>10679</v>
      </c>
      <c r="C159" s="1" t="s">
        <v>7</v>
      </c>
      <c r="D159" s="1"/>
      <c r="E159" s="1"/>
      <c r="F159" s="9"/>
    </row>
    <row r="160" spans="1:6" x14ac:dyDescent="0.25">
      <c r="A160" s="8" t="s">
        <v>25443</v>
      </c>
      <c r="B160" s="1" t="s">
        <v>25444</v>
      </c>
      <c r="C160" s="1" t="s">
        <v>7</v>
      </c>
      <c r="D160" s="1"/>
      <c r="E160" s="1"/>
      <c r="F160" s="9"/>
    </row>
    <row r="161" spans="1:6" x14ac:dyDescent="0.25">
      <c r="A161" s="8" t="s">
        <v>25445</v>
      </c>
      <c r="B161" s="1" t="s">
        <v>10681</v>
      </c>
      <c r="C161" s="1" t="s">
        <v>7</v>
      </c>
      <c r="D161" s="1"/>
      <c r="E161" s="1"/>
      <c r="F161" s="9"/>
    </row>
    <row r="162" spans="1:6" x14ac:dyDescent="0.25">
      <c r="A162" s="8" t="s">
        <v>25446</v>
      </c>
      <c r="B162" s="1" t="s">
        <v>10683</v>
      </c>
      <c r="C162" s="1" t="s">
        <v>7</v>
      </c>
      <c r="D162" s="1"/>
      <c r="E162" s="1"/>
      <c r="F162" s="9"/>
    </row>
    <row r="163" spans="1:6" x14ac:dyDescent="0.25">
      <c r="A163" s="8" t="s">
        <v>25447</v>
      </c>
      <c r="B163" s="1" t="s">
        <v>10685</v>
      </c>
      <c r="C163" s="1" t="s">
        <v>7</v>
      </c>
      <c r="D163" s="1"/>
      <c r="E163" s="1"/>
      <c r="F163" s="9"/>
    </row>
    <row r="164" spans="1:6" x14ac:dyDescent="0.25">
      <c r="A164" s="8" t="s">
        <v>25448</v>
      </c>
      <c r="B164" s="1" t="s">
        <v>10687</v>
      </c>
      <c r="C164" s="1" t="s">
        <v>4</v>
      </c>
      <c r="D164" s="1"/>
      <c r="E164" s="1"/>
      <c r="F164" s="9"/>
    </row>
    <row r="165" spans="1:6" x14ac:dyDescent="0.25">
      <c r="A165" s="8" t="s">
        <v>25449</v>
      </c>
      <c r="B165" s="1" t="s">
        <v>10689</v>
      </c>
      <c r="C165" s="1" t="s">
        <v>7</v>
      </c>
      <c r="D165" s="1"/>
      <c r="E165" s="1"/>
      <c r="F165" s="9"/>
    </row>
    <row r="166" spans="1:6" x14ac:dyDescent="0.25">
      <c r="A166" s="8" t="s">
        <v>25450</v>
      </c>
      <c r="B166" s="1" t="s">
        <v>576</v>
      </c>
      <c r="C166" s="1" t="s">
        <v>14</v>
      </c>
      <c r="D166" s="1"/>
      <c r="E166" s="1"/>
      <c r="F166" s="9"/>
    </row>
    <row r="167" spans="1:6" x14ac:dyDescent="0.25">
      <c r="A167" s="8" t="s">
        <v>25451</v>
      </c>
      <c r="B167" s="1" t="s">
        <v>10692</v>
      </c>
      <c r="C167" s="1" t="s">
        <v>4</v>
      </c>
      <c r="D167" s="1"/>
      <c r="E167" s="1"/>
      <c r="F167" s="9"/>
    </row>
    <row r="168" spans="1:6" x14ac:dyDescent="0.25">
      <c r="A168" s="8" t="s">
        <v>25452</v>
      </c>
      <c r="B168" s="1" t="s">
        <v>25453</v>
      </c>
      <c r="C168" s="1" t="s">
        <v>7</v>
      </c>
      <c r="D168" s="1"/>
      <c r="E168" s="1"/>
      <c r="F168" s="9"/>
    </row>
    <row r="169" spans="1:6" x14ac:dyDescent="0.25">
      <c r="A169" s="8" t="s">
        <v>25454</v>
      </c>
      <c r="B169" s="1" t="s">
        <v>10694</v>
      </c>
      <c r="C169" s="1" t="s">
        <v>7</v>
      </c>
      <c r="D169" s="1"/>
      <c r="E169" s="1"/>
      <c r="F169" s="9"/>
    </row>
    <row r="170" spans="1:6" x14ac:dyDescent="0.25">
      <c r="A170" s="8" t="s">
        <v>25455</v>
      </c>
      <c r="B170" s="1" t="s">
        <v>10696</v>
      </c>
      <c r="C170" s="1" t="s">
        <v>7</v>
      </c>
      <c r="D170" s="1"/>
      <c r="E170" s="1"/>
      <c r="F170" s="9"/>
    </row>
    <row r="171" spans="1:6" x14ac:dyDescent="0.25">
      <c r="A171" s="8" t="s">
        <v>25456</v>
      </c>
      <c r="B171" s="1" t="s">
        <v>10698</v>
      </c>
      <c r="C171" s="1" t="s">
        <v>27</v>
      </c>
      <c r="D171" s="1"/>
      <c r="E171" s="1"/>
      <c r="F171" s="9"/>
    </row>
    <row r="172" spans="1:6" x14ac:dyDescent="0.25">
      <c r="A172" s="8" t="s">
        <v>25457</v>
      </c>
      <c r="B172" s="1" t="s">
        <v>10700</v>
      </c>
      <c r="C172" s="1" t="s">
        <v>7</v>
      </c>
      <c r="D172" s="1"/>
      <c r="E172" s="1"/>
      <c r="F172" s="9"/>
    </row>
    <row r="173" spans="1:6" x14ac:dyDescent="0.25">
      <c r="A173" s="8" t="s">
        <v>25458</v>
      </c>
      <c r="B173" s="1" t="s">
        <v>10702</v>
      </c>
      <c r="C173" s="1" t="s">
        <v>4</v>
      </c>
      <c r="D173" s="1"/>
      <c r="E173" s="1"/>
      <c r="F173" s="9"/>
    </row>
    <row r="174" spans="1:6" x14ac:dyDescent="0.25">
      <c r="A174" s="8" t="s">
        <v>25459</v>
      </c>
      <c r="B174" s="1" t="s">
        <v>10704</v>
      </c>
      <c r="C174" s="1" t="s">
        <v>7</v>
      </c>
      <c r="D174" s="1"/>
      <c r="E174" s="1"/>
      <c r="F174" s="9"/>
    </row>
    <row r="175" spans="1:6" x14ac:dyDescent="0.25">
      <c r="A175" s="8" t="s">
        <v>25460</v>
      </c>
      <c r="B175" s="1" t="s">
        <v>10706</v>
      </c>
      <c r="C175" s="1" t="s">
        <v>4</v>
      </c>
      <c r="D175" s="1"/>
      <c r="E175" s="1"/>
      <c r="F175" s="9"/>
    </row>
    <row r="176" spans="1:6" x14ac:dyDescent="0.25">
      <c r="A176" s="8" t="s">
        <v>25461</v>
      </c>
      <c r="B176" s="1" t="s">
        <v>10708</v>
      </c>
      <c r="C176" s="1" t="s">
        <v>14</v>
      </c>
      <c r="D176" s="1"/>
      <c r="E176" s="1"/>
      <c r="F176" s="9"/>
    </row>
    <row r="177" spans="1:6" x14ac:dyDescent="0.25">
      <c r="A177" s="8" t="s">
        <v>25462</v>
      </c>
      <c r="B177" s="1" t="s">
        <v>10710</v>
      </c>
      <c r="C177" s="1" t="s">
        <v>14</v>
      </c>
      <c r="D177" s="1"/>
      <c r="E177" s="1"/>
      <c r="F177" s="9"/>
    </row>
    <row r="178" spans="1:6" x14ac:dyDescent="0.25">
      <c r="A178" s="8" t="s">
        <v>25463</v>
      </c>
      <c r="B178" s="1" t="s">
        <v>25464</v>
      </c>
      <c r="C178" s="1" t="s">
        <v>7</v>
      </c>
      <c r="D178" s="1"/>
      <c r="E178" s="1"/>
      <c r="F178" s="9"/>
    </row>
    <row r="179" spans="1:6" x14ac:dyDescent="0.25">
      <c r="A179" s="8" t="s">
        <v>25465</v>
      </c>
      <c r="B179" s="1" t="s">
        <v>13406</v>
      </c>
      <c r="C179" s="1" t="s">
        <v>14</v>
      </c>
      <c r="D179" s="1"/>
      <c r="E179" s="1"/>
      <c r="F179" s="9"/>
    </row>
    <row r="180" spans="1:6" x14ac:dyDescent="0.25">
      <c r="A180" s="8" t="s">
        <v>25466</v>
      </c>
      <c r="B180" s="1" t="s">
        <v>604</v>
      </c>
      <c r="C180" s="1" t="s">
        <v>7</v>
      </c>
      <c r="D180" s="1"/>
      <c r="E180" s="1"/>
      <c r="F180" s="9"/>
    </row>
    <row r="181" spans="1:6" x14ac:dyDescent="0.25">
      <c r="A181" s="8" t="s">
        <v>25467</v>
      </c>
      <c r="B181" s="1" t="s">
        <v>25468</v>
      </c>
      <c r="C181" s="1" t="s">
        <v>7</v>
      </c>
      <c r="D181" s="1"/>
      <c r="E181" s="1"/>
      <c r="F181" s="9"/>
    </row>
    <row r="182" spans="1:6" x14ac:dyDescent="0.25">
      <c r="A182" s="8" t="s">
        <v>25469</v>
      </c>
      <c r="B182" s="1" t="s">
        <v>10712</v>
      </c>
      <c r="C182" s="1" t="s">
        <v>27</v>
      </c>
      <c r="D182" s="1"/>
      <c r="E182" s="1"/>
      <c r="F182" s="9"/>
    </row>
    <row r="183" spans="1:6" x14ac:dyDescent="0.25">
      <c r="A183" s="8" t="s">
        <v>25470</v>
      </c>
      <c r="B183" s="1" t="s">
        <v>10714</v>
      </c>
      <c r="C183" s="1" t="s">
        <v>7</v>
      </c>
      <c r="D183" s="1"/>
      <c r="E183" s="1"/>
      <c r="F183" s="9"/>
    </row>
    <row r="184" spans="1:6" x14ac:dyDescent="0.25">
      <c r="A184" s="8" t="s">
        <v>25471</v>
      </c>
      <c r="B184" s="1" t="s">
        <v>25472</v>
      </c>
      <c r="C184" s="1" t="s">
        <v>7</v>
      </c>
      <c r="D184" s="1"/>
      <c r="E184" s="1"/>
      <c r="F184" s="9"/>
    </row>
    <row r="185" spans="1:6" x14ac:dyDescent="0.25">
      <c r="A185" s="8" t="s">
        <v>25473</v>
      </c>
      <c r="B185" s="1" t="s">
        <v>25474</v>
      </c>
      <c r="C185" s="1" t="s">
        <v>7</v>
      </c>
      <c r="D185" s="1"/>
      <c r="E185" s="1"/>
      <c r="F185" s="9"/>
    </row>
    <row r="186" spans="1:6" x14ac:dyDescent="0.25">
      <c r="A186" s="8" t="s">
        <v>25475</v>
      </c>
      <c r="B186" s="1" t="s">
        <v>25476</v>
      </c>
      <c r="C186" s="1" t="s">
        <v>7</v>
      </c>
      <c r="D186" s="1"/>
      <c r="E186" s="1"/>
      <c r="F186" s="9"/>
    </row>
    <row r="187" spans="1:6" x14ac:dyDescent="0.25">
      <c r="A187" s="8" t="s">
        <v>25477</v>
      </c>
      <c r="B187" s="1" t="s">
        <v>25478</v>
      </c>
      <c r="C187" s="1" t="s">
        <v>7</v>
      </c>
      <c r="D187" s="1"/>
      <c r="E187" s="1"/>
      <c r="F187" s="9"/>
    </row>
    <row r="188" spans="1:6" x14ac:dyDescent="0.25">
      <c r="A188" s="8" t="s">
        <v>25479</v>
      </c>
      <c r="B188" s="1" t="s">
        <v>10716</v>
      </c>
      <c r="C188" s="1" t="s">
        <v>7</v>
      </c>
      <c r="D188" s="1"/>
      <c r="E188" s="1"/>
      <c r="F188" s="9"/>
    </row>
    <row r="189" spans="1:6" x14ac:dyDescent="0.25">
      <c r="A189" s="8" t="s">
        <v>25480</v>
      </c>
      <c r="B189" s="1" t="s">
        <v>10718</v>
      </c>
      <c r="C189" s="1" t="s">
        <v>4</v>
      </c>
      <c r="D189" s="1"/>
      <c r="E189" s="1"/>
      <c r="F189" s="9"/>
    </row>
    <row r="190" spans="1:6" x14ac:dyDescent="0.25">
      <c r="A190" s="8" t="s">
        <v>25481</v>
      </c>
      <c r="B190" s="1" t="s">
        <v>25482</v>
      </c>
      <c r="C190" s="1" t="s">
        <v>7</v>
      </c>
      <c r="D190" s="1"/>
      <c r="E190" s="1"/>
      <c r="F190" s="9"/>
    </row>
    <row r="191" spans="1:6" x14ac:dyDescent="0.25">
      <c r="A191" s="8" t="s">
        <v>25483</v>
      </c>
      <c r="B191" s="1" t="s">
        <v>25484</v>
      </c>
      <c r="C191" s="1" t="s">
        <v>7</v>
      </c>
      <c r="D191" s="1"/>
      <c r="E191" s="1"/>
      <c r="F191" s="9"/>
    </row>
    <row r="192" spans="1:6" x14ac:dyDescent="0.25">
      <c r="A192" s="8" t="s">
        <v>25485</v>
      </c>
      <c r="B192" s="1" t="s">
        <v>25486</v>
      </c>
      <c r="C192" s="1" t="s">
        <v>7</v>
      </c>
      <c r="D192" s="1"/>
      <c r="E192" s="1"/>
      <c r="F192" s="9"/>
    </row>
    <row r="193" spans="1:6" x14ac:dyDescent="0.25">
      <c r="A193" s="8" t="s">
        <v>25487</v>
      </c>
      <c r="B193" s="1" t="s">
        <v>25488</v>
      </c>
      <c r="C193" s="1" t="s">
        <v>7</v>
      </c>
      <c r="D193" s="1"/>
      <c r="E193" s="1"/>
      <c r="F193" s="9"/>
    </row>
    <row r="194" spans="1:6" x14ac:dyDescent="0.25">
      <c r="A194" s="8" t="s">
        <v>25489</v>
      </c>
      <c r="B194" s="1" t="s">
        <v>25490</v>
      </c>
      <c r="C194" s="1" t="s">
        <v>7</v>
      </c>
      <c r="D194" s="1"/>
      <c r="E194" s="1"/>
      <c r="F194" s="9"/>
    </row>
    <row r="195" spans="1:6" x14ac:dyDescent="0.25">
      <c r="A195" s="8" t="s">
        <v>25491</v>
      </c>
      <c r="B195" s="1" t="s">
        <v>25492</v>
      </c>
      <c r="C195" s="1" t="s">
        <v>7</v>
      </c>
      <c r="D195" s="1"/>
      <c r="E195" s="1"/>
      <c r="F195" s="9"/>
    </row>
    <row r="196" spans="1:6" x14ac:dyDescent="0.25">
      <c r="A196" s="8" t="s">
        <v>25493</v>
      </c>
      <c r="B196" s="1" t="s">
        <v>25494</v>
      </c>
      <c r="C196" s="1" t="s">
        <v>7</v>
      </c>
      <c r="D196" s="1"/>
      <c r="E196" s="1"/>
      <c r="F196" s="9"/>
    </row>
    <row r="197" spans="1:6" x14ac:dyDescent="0.25">
      <c r="A197" s="8" t="s">
        <v>25495</v>
      </c>
      <c r="B197" s="1" t="s">
        <v>25496</v>
      </c>
      <c r="C197" s="1" t="s">
        <v>7</v>
      </c>
      <c r="D197" s="1"/>
      <c r="E197" s="1"/>
      <c r="F197" s="9"/>
    </row>
    <row r="198" spans="1:6" x14ac:dyDescent="0.25">
      <c r="A198" s="8" t="s">
        <v>25497</v>
      </c>
      <c r="B198" s="1" t="s">
        <v>640</v>
      </c>
      <c r="C198" s="1" t="s">
        <v>7</v>
      </c>
      <c r="D198" s="1"/>
      <c r="E198" s="1"/>
      <c r="F198" s="9"/>
    </row>
    <row r="199" spans="1:6" x14ac:dyDescent="0.25">
      <c r="A199" s="8" t="s">
        <v>25498</v>
      </c>
      <c r="B199" s="1" t="s">
        <v>642</v>
      </c>
      <c r="C199" s="1" t="s">
        <v>27</v>
      </c>
      <c r="D199" s="1"/>
      <c r="E199" s="1"/>
      <c r="F199" s="9"/>
    </row>
    <row r="200" spans="1:6" x14ac:dyDescent="0.25">
      <c r="A200" s="8" t="s">
        <v>25499</v>
      </c>
      <c r="B200" s="1" t="s">
        <v>10721</v>
      </c>
      <c r="C200" s="1" t="s">
        <v>4</v>
      </c>
      <c r="D200" s="1"/>
      <c r="E200" s="1"/>
      <c r="F200" s="9"/>
    </row>
    <row r="201" spans="1:6" x14ac:dyDescent="0.25">
      <c r="A201" s="8" t="s">
        <v>25500</v>
      </c>
      <c r="B201" s="1" t="s">
        <v>10723</v>
      </c>
      <c r="C201" s="1" t="s">
        <v>4</v>
      </c>
      <c r="D201" s="1"/>
      <c r="E201" s="1"/>
      <c r="F201" s="9"/>
    </row>
    <row r="202" spans="1:6" x14ac:dyDescent="0.25">
      <c r="A202" s="8" t="s">
        <v>25501</v>
      </c>
      <c r="B202" s="1" t="s">
        <v>648</v>
      </c>
      <c r="C202" s="1" t="s">
        <v>7</v>
      </c>
      <c r="D202" s="1"/>
      <c r="E202" s="1"/>
      <c r="F202" s="9"/>
    </row>
    <row r="203" spans="1:6" x14ac:dyDescent="0.25">
      <c r="A203" s="8" t="s">
        <v>25502</v>
      </c>
      <c r="B203" s="1" t="s">
        <v>650</v>
      </c>
      <c r="C203" s="1" t="s">
        <v>27</v>
      </c>
      <c r="D203" s="1"/>
      <c r="E203" s="1"/>
      <c r="F203" s="9"/>
    </row>
    <row r="204" spans="1:6" x14ac:dyDescent="0.25">
      <c r="A204" s="8" t="s">
        <v>25503</v>
      </c>
      <c r="B204" s="1" t="s">
        <v>10726</v>
      </c>
      <c r="C204" s="1" t="s">
        <v>14</v>
      </c>
      <c r="D204" s="1"/>
      <c r="E204" s="1"/>
      <c r="F204" s="9"/>
    </row>
    <row r="205" spans="1:6" x14ac:dyDescent="0.25">
      <c r="A205" s="8" t="s">
        <v>25504</v>
      </c>
      <c r="B205" s="1" t="s">
        <v>10728</v>
      </c>
      <c r="C205" s="1" t="s">
        <v>27</v>
      </c>
      <c r="D205" s="1"/>
      <c r="E205" s="1"/>
      <c r="F205" s="9"/>
    </row>
    <row r="206" spans="1:6" x14ac:dyDescent="0.25">
      <c r="A206" s="8" t="s">
        <v>25505</v>
      </c>
      <c r="B206" s="1" t="s">
        <v>10730</v>
      </c>
      <c r="C206" s="1" t="s">
        <v>14</v>
      </c>
      <c r="D206" s="1"/>
      <c r="E206" s="1"/>
      <c r="F206" s="9"/>
    </row>
    <row r="207" spans="1:6" x14ac:dyDescent="0.25">
      <c r="A207" s="8" t="s">
        <v>25506</v>
      </c>
      <c r="B207" s="1" t="s">
        <v>10732</v>
      </c>
      <c r="C207" s="1" t="s">
        <v>27</v>
      </c>
      <c r="D207" s="1"/>
      <c r="E207" s="1"/>
      <c r="F207" s="9"/>
    </row>
    <row r="208" spans="1:6" x14ac:dyDescent="0.25">
      <c r="A208" s="8" t="s">
        <v>25507</v>
      </c>
      <c r="B208" s="1" t="s">
        <v>10734</v>
      </c>
      <c r="C208" s="1" t="s">
        <v>27</v>
      </c>
      <c r="D208" s="1"/>
      <c r="E208" s="1"/>
      <c r="F208" s="9"/>
    </row>
    <row r="209" spans="1:6" x14ac:dyDescent="0.25">
      <c r="A209" s="8" t="s">
        <v>25508</v>
      </c>
      <c r="B209" s="1" t="s">
        <v>10736</v>
      </c>
      <c r="C209" s="1" t="s">
        <v>27</v>
      </c>
      <c r="D209" s="1"/>
      <c r="E209" s="1"/>
      <c r="F209" s="9"/>
    </row>
    <row r="210" spans="1:6" x14ac:dyDescent="0.25">
      <c r="A210" s="8" t="s">
        <v>25509</v>
      </c>
      <c r="B210" s="1" t="s">
        <v>10738</v>
      </c>
      <c r="C210" s="1" t="s">
        <v>7</v>
      </c>
      <c r="D210" s="1"/>
      <c r="E210" s="1"/>
      <c r="F210" s="9"/>
    </row>
    <row r="211" spans="1:6" x14ac:dyDescent="0.25">
      <c r="A211" s="8" t="s">
        <v>25510</v>
      </c>
      <c r="B211" s="1" t="s">
        <v>10740</v>
      </c>
      <c r="C211" s="1" t="s">
        <v>27</v>
      </c>
      <c r="D211" s="1"/>
      <c r="E211" s="1"/>
      <c r="F211" s="9"/>
    </row>
    <row r="212" spans="1:6" x14ac:dyDescent="0.25">
      <c r="A212" s="8" t="s">
        <v>25511</v>
      </c>
      <c r="B212" s="1" t="s">
        <v>25512</v>
      </c>
      <c r="C212" s="1" t="s">
        <v>7</v>
      </c>
      <c r="D212" s="1"/>
      <c r="E212" s="1"/>
      <c r="F212" s="9"/>
    </row>
    <row r="213" spans="1:6" x14ac:dyDescent="0.25">
      <c r="A213" s="8" t="s">
        <v>25513</v>
      </c>
      <c r="B213" s="1" t="s">
        <v>10742</v>
      </c>
      <c r="C213" s="1" t="s">
        <v>27</v>
      </c>
      <c r="D213" s="1"/>
      <c r="E213" s="1"/>
      <c r="F213" s="9"/>
    </row>
    <row r="214" spans="1:6" x14ac:dyDescent="0.25">
      <c r="A214" s="8" t="s">
        <v>25514</v>
      </c>
      <c r="B214" s="1" t="s">
        <v>10744</v>
      </c>
      <c r="C214" s="1" t="s">
        <v>27</v>
      </c>
      <c r="D214" s="1"/>
      <c r="E214" s="1"/>
      <c r="F214" s="9"/>
    </row>
    <row r="215" spans="1:6" x14ac:dyDescent="0.25">
      <c r="A215" s="8" t="s">
        <v>25515</v>
      </c>
      <c r="B215" s="1" t="s">
        <v>17369</v>
      </c>
      <c r="C215" s="1" t="s">
        <v>7</v>
      </c>
      <c r="D215" s="1"/>
      <c r="E215" s="1"/>
      <c r="F215" s="9"/>
    </row>
    <row r="216" spans="1:6" x14ac:dyDescent="0.25">
      <c r="A216" s="8" t="s">
        <v>25516</v>
      </c>
      <c r="B216" s="1" t="s">
        <v>10746</v>
      </c>
      <c r="C216" s="1" t="s">
        <v>27</v>
      </c>
      <c r="D216" s="1"/>
      <c r="E216" s="1"/>
      <c r="F216" s="9"/>
    </row>
    <row r="217" spans="1:6" x14ac:dyDescent="0.25">
      <c r="A217" s="8" t="s">
        <v>25517</v>
      </c>
      <c r="B217" s="1" t="s">
        <v>25518</v>
      </c>
      <c r="C217" s="1" t="s">
        <v>7</v>
      </c>
      <c r="D217" s="1"/>
      <c r="E217" s="1"/>
      <c r="F217" s="9"/>
    </row>
    <row r="218" spans="1:6" x14ac:dyDescent="0.25">
      <c r="A218" s="8" t="s">
        <v>25519</v>
      </c>
      <c r="B218" s="1" t="s">
        <v>10748</v>
      </c>
      <c r="C218" s="1" t="s">
        <v>27</v>
      </c>
      <c r="D218" s="1"/>
      <c r="E218" s="1"/>
      <c r="F218" s="9"/>
    </row>
    <row r="219" spans="1:6" x14ac:dyDescent="0.25">
      <c r="A219" s="8" t="s">
        <v>25520</v>
      </c>
      <c r="B219" s="1" t="s">
        <v>10750</v>
      </c>
      <c r="C219" s="1" t="s">
        <v>27</v>
      </c>
      <c r="D219" s="1"/>
      <c r="E219" s="1"/>
      <c r="F219" s="9"/>
    </row>
    <row r="220" spans="1:6" x14ac:dyDescent="0.25">
      <c r="A220" s="8" t="s">
        <v>25521</v>
      </c>
      <c r="B220" s="1" t="s">
        <v>10752</v>
      </c>
      <c r="C220" s="1" t="s">
        <v>7</v>
      </c>
      <c r="D220" s="1"/>
      <c r="E220" s="1"/>
      <c r="F220" s="9"/>
    </row>
    <row r="221" spans="1:6" x14ac:dyDescent="0.25">
      <c r="A221" s="8" t="s">
        <v>25522</v>
      </c>
      <c r="B221" s="1" t="s">
        <v>10754</v>
      </c>
      <c r="C221" s="1" t="s">
        <v>7</v>
      </c>
      <c r="D221" s="1"/>
      <c r="E221" s="1"/>
      <c r="F221" s="9"/>
    </row>
    <row r="222" spans="1:6" x14ac:dyDescent="0.25">
      <c r="A222" s="8" t="s">
        <v>25523</v>
      </c>
      <c r="B222" s="1" t="s">
        <v>10756</v>
      </c>
      <c r="C222" s="1" t="s">
        <v>27</v>
      </c>
      <c r="D222" s="1"/>
      <c r="E222" s="1"/>
      <c r="F222" s="9"/>
    </row>
    <row r="223" spans="1:6" x14ac:dyDescent="0.25">
      <c r="A223" s="8" t="s">
        <v>25524</v>
      </c>
      <c r="B223" s="1" t="s">
        <v>690</v>
      </c>
      <c r="C223" s="1" t="s">
        <v>7</v>
      </c>
      <c r="D223" s="1"/>
      <c r="E223" s="1"/>
      <c r="F223" s="9"/>
    </row>
    <row r="224" spans="1:6" x14ac:dyDescent="0.25">
      <c r="A224" s="8" t="s">
        <v>25525</v>
      </c>
      <c r="B224" s="1" t="s">
        <v>10759</v>
      </c>
      <c r="C224" s="1" t="s">
        <v>7</v>
      </c>
      <c r="D224" s="1"/>
      <c r="E224" s="1"/>
      <c r="F224" s="9"/>
    </row>
    <row r="225" spans="1:6" x14ac:dyDescent="0.25">
      <c r="A225" s="8" t="s">
        <v>25526</v>
      </c>
      <c r="B225" s="1" t="s">
        <v>694</v>
      </c>
      <c r="C225" s="1" t="s">
        <v>7</v>
      </c>
      <c r="D225" s="1"/>
      <c r="E225" s="1"/>
      <c r="F225" s="9"/>
    </row>
    <row r="226" spans="1:6" x14ac:dyDescent="0.25">
      <c r="A226" s="8" t="s">
        <v>25527</v>
      </c>
      <c r="B226" s="1" t="s">
        <v>10762</v>
      </c>
      <c r="C226" s="1" t="s">
        <v>7</v>
      </c>
      <c r="D226" s="1"/>
      <c r="E226" s="1"/>
      <c r="F226" s="9"/>
    </row>
    <row r="227" spans="1:6" x14ac:dyDescent="0.25">
      <c r="A227" s="8" t="s">
        <v>25528</v>
      </c>
      <c r="B227" s="1" t="s">
        <v>10764</v>
      </c>
      <c r="C227" s="1" t="s">
        <v>7</v>
      </c>
      <c r="D227" s="1"/>
      <c r="E227" s="1"/>
      <c r="F227" s="9"/>
    </row>
    <row r="228" spans="1:6" x14ac:dyDescent="0.25">
      <c r="A228" s="8" t="s">
        <v>25529</v>
      </c>
      <c r="B228" s="1" t="s">
        <v>10766</v>
      </c>
      <c r="C228" s="1" t="s">
        <v>7</v>
      </c>
      <c r="D228" s="1"/>
      <c r="E228" s="1"/>
      <c r="F228" s="9"/>
    </row>
    <row r="229" spans="1:6" x14ac:dyDescent="0.25">
      <c r="A229" s="8" t="s">
        <v>25530</v>
      </c>
      <c r="B229" s="1" t="s">
        <v>10768</v>
      </c>
      <c r="C229" s="1" t="s">
        <v>7</v>
      </c>
      <c r="D229" s="1"/>
      <c r="E229" s="1"/>
      <c r="F229" s="9"/>
    </row>
    <row r="230" spans="1:6" x14ac:dyDescent="0.25">
      <c r="A230" s="8" t="s">
        <v>25531</v>
      </c>
      <c r="B230" s="1" t="s">
        <v>10770</v>
      </c>
      <c r="C230" s="1" t="s">
        <v>14</v>
      </c>
      <c r="D230" s="1"/>
      <c r="E230" s="1"/>
      <c r="F230" s="9"/>
    </row>
    <row r="231" spans="1:6" ht="15.75" thickBot="1" x14ac:dyDescent="0.3">
      <c r="A231" s="10" t="s">
        <v>25532</v>
      </c>
      <c r="B231" s="11" t="s">
        <v>25533</v>
      </c>
      <c r="C231" s="11" t="s">
        <v>1</v>
      </c>
      <c r="D231" s="11"/>
      <c r="E231" s="11"/>
      <c r="F231" s="12"/>
    </row>
    <row r="232" spans="1:6" x14ac:dyDescent="0.25">
      <c r="A232" s="13" t="s">
        <v>25534</v>
      </c>
      <c r="B232" s="2" t="s">
        <v>10772</v>
      </c>
      <c r="C232" s="2" t="s">
        <v>1</v>
      </c>
      <c r="D232" s="2"/>
      <c r="E232" s="2"/>
      <c r="F232" s="14"/>
    </row>
    <row r="233" spans="1:6" x14ac:dyDescent="0.25">
      <c r="A233" s="8" t="s">
        <v>25535</v>
      </c>
      <c r="B233" s="1" t="s">
        <v>10651</v>
      </c>
      <c r="C233" s="1" t="s">
        <v>7</v>
      </c>
      <c r="D233" s="1"/>
      <c r="E233" s="1"/>
      <c r="F233" s="9"/>
    </row>
    <row r="234" spans="1:6" x14ac:dyDescent="0.25">
      <c r="A234" s="8" t="s">
        <v>25536</v>
      </c>
      <c r="B234" s="1" t="s">
        <v>10653</v>
      </c>
      <c r="C234" s="1" t="s">
        <v>4</v>
      </c>
      <c r="D234" s="1"/>
      <c r="E234" s="1"/>
      <c r="F234" s="9"/>
    </row>
    <row r="235" spans="1:6" x14ac:dyDescent="0.25">
      <c r="A235" s="8" t="s">
        <v>25537</v>
      </c>
      <c r="B235" s="1" t="s">
        <v>10655</v>
      </c>
      <c r="C235" s="1" t="s">
        <v>14</v>
      </c>
      <c r="D235" s="1"/>
      <c r="E235" s="1"/>
      <c r="F235" s="9"/>
    </row>
    <row r="236" spans="1:6" x14ac:dyDescent="0.25">
      <c r="A236" s="8" t="s">
        <v>25538</v>
      </c>
      <c r="B236" s="1" t="s">
        <v>25402</v>
      </c>
      <c r="C236" s="1" t="s">
        <v>7</v>
      </c>
      <c r="D236" s="1"/>
      <c r="E236" s="1"/>
      <c r="F236" s="9"/>
    </row>
    <row r="237" spans="1:6" x14ac:dyDescent="0.25">
      <c r="A237" s="8" t="s">
        <v>25539</v>
      </c>
      <c r="B237" s="1" t="s">
        <v>10659</v>
      </c>
      <c r="C237" s="1" t="s">
        <v>7</v>
      </c>
      <c r="D237" s="1"/>
      <c r="E237" s="1"/>
      <c r="F237" s="9"/>
    </row>
    <row r="238" spans="1:6" x14ac:dyDescent="0.25">
      <c r="A238" s="8" t="s">
        <v>25540</v>
      </c>
      <c r="B238" s="1" t="s">
        <v>10661</v>
      </c>
      <c r="C238" s="1" t="s">
        <v>4</v>
      </c>
      <c r="D238" s="1"/>
      <c r="E238" s="1"/>
      <c r="F238" s="9"/>
    </row>
    <row r="239" spans="1:6" x14ac:dyDescent="0.25">
      <c r="A239" s="8" t="s">
        <v>25541</v>
      </c>
      <c r="B239" s="1" t="s">
        <v>25406</v>
      </c>
      <c r="C239" s="1" t="s">
        <v>7</v>
      </c>
      <c r="D239" s="1"/>
      <c r="E239" s="1"/>
      <c r="F239" s="9"/>
    </row>
    <row r="240" spans="1:6" x14ac:dyDescent="0.25">
      <c r="A240" s="8" t="s">
        <v>25542</v>
      </c>
      <c r="B240" s="1" t="s">
        <v>10663</v>
      </c>
      <c r="C240" s="1" t="s">
        <v>7</v>
      </c>
      <c r="D240" s="1"/>
      <c r="E240" s="1"/>
      <c r="F240" s="9"/>
    </row>
    <row r="241" spans="1:6" x14ac:dyDescent="0.25">
      <c r="A241" s="8" t="s">
        <v>25543</v>
      </c>
      <c r="B241" s="1" t="s">
        <v>25409</v>
      </c>
      <c r="C241" s="1" t="s">
        <v>7</v>
      </c>
      <c r="D241" s="1"/>
      <c r="E241" s="1"/>
      <c r="F241" s="9"/>
    </row>
    <row r="242" spans="1:6" x14ac:dyDescent="0.25">
      <c r="A242" s="8" t="s">
        <v>25544</v>
      </c>
      <c r="B242" s="1" t="s">
        <v>520</v>
      </c>
      <c r="C242" s="1" t="s">
        <v>27</v>
      </c>
      <c r="D242" s="1"/>
      <c r="E242" s="1"/>
      <c r="F242" s="9"/>
    </row>
    <row r="243" spans="1:6" x14ac:dyDescent="0.25">
      <c r="A243" s="8" t="s">
        <v>25545</v>
      </c>
      <c r="B243" s="1" t="s">
        <v>25412</v>
      </c>
      <c r="C243" s="1" t="s">
        <v>7</v>
      </c>
      <c r="D243" s="1"/>
      <c r="E243" s="1"/>
      <c r="F243" s="9"/>
    </row>
    <row r="244" spans="1:6" x14ac:dyDescent="0.25">
      <c r="A244" s="8" t="s">
        <v>25546</v>
      </c>
      <c r="B244" s="1" t="s">
        <v>524</v>
      </c>
      <c r="C244" s="1" t="s">
        <v>14</v>
      </c>
      <c r="D244" s="1"/>
      <c r="E244" s="1"/>
      <c r="F244" s="9"/>
    </row>
    <row r="245" spans="1:6" x14ac:dyDescent="0.25">
      <c r="A245" s="8" t="s">
        <v>25547</v>
      </c>
      <c r="B245" s="1" t="s">
        <v>25415</v>
      </c>
      <c r="C245" s="1" t="s">
        <v>7</v>
      </c>
      <c r="D245" s="1"/>
      <c r="E245" s="1"/>
      <c r="F245" s="9"/>
    </row>
    <row r="246" spans="1:6" x14ac:dyDescent="0.25">
      <c r="A246" s="8" t="s">
        <v>25548</v>
      </c>
      <c r="B246" s="1" t="s">
        <v>25417</v>
      </c>
      <c r="C246" s="1" t="s">
        <v>7</v>
      </c>
      <c r="D246" s="1"/>
      <c r="E246" s="1"/>
      <c r="F246" s="9"/>
    </row>
    <row r="247" spans="1:6" x14ac:dyDescent="0.25">
      <c r="A247" s="8" t="s">
        <v>25549</v>
      </c>
      <c r="B247" s="1" t="s">
        <v>530</v>
      </c>
      <c r="C247" s="1" t="s">
        <v>7</v>
      </c>
      <c r="D247" s="1"/>
      <c r="E247" s="1"/>
      <c r="F247" s="9"/>
    </row>
    <row r="248" spans="1:6" x14ac:dyDescent="0.25">
      <c r="A248" s="8" t="s">
        <v>25550</v>
      </c>
      <c r="B248" s="1" t="s">
        <v>532</v>
      </c>
      <c r="C248" s="1" t="s">
        <v>7</v>
      </c>
      <c r="D248" s="1"/>
      <c r="E248" s="1"/>
      <c r="F248" s="9"/>
    </row>
    <row r="249" spans="1:6" x14ac:dyDescent="0.25">
      <c r="A249" s="8" t="s">
        <v>25551</v>
      </c>
      <c r="B249" s="1" t="s">
        <v>25421</v>
      </c>
      <c r="C249" s="1" t="s">
        <v>7</v>
      </c>
      <c r="D249" s="1"/>
      <c r="E249" s="1"/>
      <c r="F249" s="9"/>
    </row>
    <row r="250" spans="1:6" x14ac:dyDescent="0.25">
      <c r="A250" s="8" t="s">
        <v>25552</v>
      </c>
      <c r="B250" s="1" t="s">
        <v>25423</v>
      </c>
      <c r="C250" s="1" t="s">
        <v>7</v>
      </c>
      <c r="D250" s="1"/>
      <c r="E250" s="1"/>
      <c r="F250" s="9"/>
    </row>
    <row r="251" spans="1:6" x14ac:dyDescent="0.25">
      <c r="A251" s="8" t="s">
        <v>25553</v>
      </c>
      <c r="B251" s="1" t="s">
        <v>538</v>
      </c>
      <c r="C251" s="1" t="s">
        <v>7</v>
      </c>
      <c r="D251" s="1"/>
      <c r="E251" s="1"/>
      <c r="F251" s="9"/>
    </row>
    <row r="252" spans="1:6" x14ac:dyDescent="0.25">
      <c r="A252" s="8" t="s">
        <v>25554</v>
      </c>
      <c r="B252" s="1" t="s">
        <v>25426</v>
      </c>
      <c r="C252" s="1" t="s">
        <v>7</v>
      </c>
      <c r="D252" s="1"/>
      <c r="E252" s="1"/>
      <c r="F252" s="9"/>
    </row>
    <row r="253" spans="1:6" x14ac:dyDescent="0.25">
      <c r="A253" s="8" t="s">
        <v>25555</v>
      </c>
      <c r="B253" s="1" t="s">
        <v>25428</v>
      </c>
      <c r="C253" s="1" t="s">
        <v>7</v>
      </c>
      <c r="D253" s="1"/>
      <c r="E253" s="1"/>
      <c r="F253" s="9"/>
    </row>
    <row r="254" spans="1:6" x14ac:dyDescent="0.25">
      <c r="A254" s="8" t="s">
        <v>25556</v>
      </c>
      <c r="B254" s="1" t="s">
        <v>25430</v>
      </c>
      <c r="C254" s="1" t="s">
        <v>7</v>
      </c>
      <c r="D254" s="1"/>
      <c r="E254" s="1"/>
      <c r="F254" s="9"/>
    </row>
    <row r="255" spans="1:6" x14ac:dyDescent="0.25">
      <c r="A255" s="8" t="s">
        <v>25557</v>
      </c>
      <c r="B255" s="1" t="s">
        <v>25432</v>
      </c>
      <c r="C255" s="1" t="s">
        <v>7</v>
      </c>
      <c r="D255" s="1"/>
      <c r="E255" s="1"/>
      <c r="F255" s="9"/>
    </row>
    <row r="256" spans="1:6" x14ac:dyDescent="0.25">
      <c r="A256" s="8" t="s">
        <v>25558</v>
      </c>
      <c r="B256" s="1" t="s">
        <v>10669</v>
      </c>
      <c r="C256" s="1" t="s">
        <v>27</v>
      </c>
      <c r="D256" s="1"/>
      <c r="E256" s="1"/>
      <c r="F256" s="9"/>
    </row>
    <row r="257" spans="1:6" x14ac:dyDescent="0.25">
      <c r="A257" s="8" t="s">
        <v>25559</v>
      </c>
      <c r="B257" s="1" t="s">
        <v>25435</v>
      </c>
      <c r="C257" s="1" t="s">
        <v>7</v>
      </c>
      <c r="D257" s="1"/>
      <c r="E257" s="1"/>
      <c r="F257" s="9"/>
    </row>
    <row r="258" spans="1:6" x14ac:dyDescent="0.25">
      <c r="A258" s="8" t="s">
        <v>25560</v>
      </c>
      <c r="B258" s="1" t="s">
        <v>10671</v>
      </c>
      <c r="C258" s="1" t="s">
        <v>14</v>
      </c>
      <c r="D258" s="1"/>
      <c r="E258" s="1"/>
      <c r="F258" s="9"/>
    </row>
    <row r="259" spans="1:6" x14ac:dyDescent="0.25">
      <c r="A259" s="8" t="s">
        <v>25561</v>
      </c>
      <c r="B259" s="1" t="s">
        <v>25438</v>
      </c>
      <c r="C259" s="1" t="s">
        <v>7</v>
      </c>
      <c r="D259" s="1"/>
      <c r="E259" s="1"/>
      <c r="F259" s="9"/>
    </row>
    <row r="260" spans="1:6" x14ac:dyDescent="0.25">
      <c r="A260" s="8" t="s">
        <v>25562</v>
      </c>
      <c r="B260" s="1" t="s">
        <v>10673</v>
      </c>
      <c r="C260" s="1" t="s">
        <v>7</v>
      </c>
      <c r="D260" s="1"/>
      <c r="E260" s="1"/>
      <c r="F260" s="9"/>
    </row>
    <row r="261" spans="1:6" x14ac:dyDescent="0.25">
      <c r="A261" s="8" t="s">
        <v>25563</v>
      </c>
      <c r="B261" s="1" t="s">
        <v>10675</v>
      </c>
      <c r="C261" s="1" t="s">
        <v>4</v>
      </c>
      <c r="D261" s="1"/>
      <c r="E261" s="1"/>
      <c r="F261" s="9"/>
    </row>
    <row r="262" spans="1:6" x14ac:dyDescent="0.25">
      <c r="A262" s="8" t="s">
        <v>25564</v>
      </c>
      <c r="B262" s="1" t="s">
        <v>10677</v>
      </c>
      <c r="C262" s="1" t="s">
        <v>7</v>
      </c>
      <c r="D262" s="1"/>
      <c r="E262" s="1"/>
      <c r="F262" s="9"/>
    </row>
    <row r="263" spans="1:6" x14ac:dyDescent="0.25">
      <c r="A263" s="8" t="s">
        <v>25565</v>
      </c>
      <c r="B263" s="1" t="s">
        <v>10679</v>
      </c>
      <c r="C263" s="1" t="s">
        <v>7</v>
      </c>
      <c r="D263" s="1"/>
      <c r="E263" s="1"/>
      <c r="F263" s="9"/>
    </row>
    <row r="264" spans="1:6" x14ac:dyDescent="0.25">
      <c r="A264" s="8" t="s">
        <v>25566</v>
      </c>
      <c r="B264" s="1" t="s">
        <v>25444</v>
      </c>
      <c r="C264" s="1" t="s">
        <v>7</v>
      </c>
      <c r="D264" s="1"/>
      <c r="E264" s="1"/>
      <c r="F264" s="9"/>
    </row>
    <row r="265" spans="1:6" x14ac:dyDescent="0.25">
      <c r="A265" s="8" t="s">
        <v>25567</v>
      </c>
      <c r="B265" s="1" t="s">
        <v>10681</v>
      </c>
      <c r="C265" s="1" t="s">
        <v>7</v>
      </c>
      <c r="D265" s="1"/>
      <c r="E265" s="1"/>
      <c r="F265" s="9"/>
    </row>
    <row r="266" spans="1:6" x14ac:dyDescent="0.25">
      <c r="A266" s="8" t="s">
        <v>25568</v>
      </c>
      <c r="B266" s="1" t="s">
        <v>10683</v>
      </c>
      <c r="C266" s="1" t="s">
        <v>7</v>
      </c>
      <c r="D266" s="1"/>
      <c r="E266" s="1"/>
      <c r="F266" s="9"/>
    </row>
    <row r="267" spans="1:6" x14ac:dyDescent="0.25">
      <c r="A267" s="8" t="s">
        <v>25569</v>
      </c>
      <c r="B267" s="1" t="s">
        <v>10685</v>
      </c>
      <c r="C267" s="1" t="s">
        <v>7</v>
      </c>
      <c r="D267" s="1"/>
      <c r="E267" s="1"/>
      <c r="F267" s="9"/>
    </row>
    <row r="268" spans="1:6" x14ac:dyDescent="0.25">
      <c r="A268" s="8" t="s">
        <v>25570</v>
      </c>
      <c r="B268" s="1" t="s">
        <v>10687</v>
      </c>
      <c r="C268" s="1" t="s">
        <v>4</v>
      </c>
      <c r="D268" s="1"/>
      <c r="E268" s="1"/>
      <c r="F268" s="9"/>
    </row>
    <row r="269" spans="1:6" x14ac:dyDescent="0.25">
      <c r="A269" s="8" t="s">
        <v>25571</v>
      </c>
      <c r="B269" s="1" t="s">
        <v>10689</v>
      </c>
      <c r="C269" s="1" t="s">
        <v>7</v>
      </c>
      <c r="D269" s="1"/>
      <c r="E269" s="1"/>
      <c r="F269" s="9"/>
    </row>
    <row r="270" spans="1:6" x14ac:dyDescent="0.25">
      <c r="A270" s="8" t="s">
        <v>25572</v>
      </c>
      <c r="B270" s="1" t="s">
        <v>576</v>
      </c>
      <c r="C270" s="1" t="s">
        <v>14</v>
      </c>
      <c r="D270" s="1"/>
      <c r="E270" s="1"/>
      <c r="F270" s="9"/>
    </row>
    <row r="271" spans="1:6" x14ac:dyDescent="0.25">
      <c r="A271" s="8" t="s">
        <v>25573</v>
      </c>
      <c r="B271" s="1" t="s">
        <v>10692</v>
      </c>
      <c r="C271" s="1" t="s">
        <v>4</v>
      </c>
      <c r="D271" s="1"/>
      <c r="E271" s="1"/>
      <c r="F271" s="9"/>
    </row>
    <row r="272" spans="1:6" x14ac:dyDescent="0.25">
      <c r="A272" s="8" t="s">
        <v>25574</v>
      </c>
      <c r="B272" s="1" t="s">
        <v>25453</v>
      </c>
      <c r="C272" s="1" t="s">
        <v>7</v>
      </c>
      <c r="D272" s="1"/>
      <c r="E272" s="1"/>
      <c r="F272" s="9"/>
    </row>
    <row r="273" spans="1:6" x14ac:dyDescent="0.25">
      <c r="A273" s="8" t="s">
        <v>25575</v>
      </c>
      <c r="B273" s="1" t="s">
        <v>10694</v>
      </c>
      <c r="C273" s="1" t="s">
        <v>7</v>
      </c>
      <c r="D273" s="1"/>
      <c r="E273" s="1"/>
      <c r="F273" s="9"/>
    </row>
    <row r="274" spans="1:6" x14ac:dyDescent="0.25">
      <c r="A274" s="8" t="s">
        <v>25576</v>
      </c>
      <c r="B274" s="1" t="s">
        <v>10696</v>
      </c>
      <c r="C274" s="1" t="s">
        <v>7</v>
      </c>
      <c r="D274" s="1"/>
      <c r="E274" s="1"/>
      <c r="F274" s="9"/>
    </row>
    <row r="275" spans="1:6" x14ac:dyDescent="0.25">
      <c r="A275" s="8" t="s">
        <v>25577</v>
      </c>
      <c r="B275" s="1" t="s">
        <v>10698</v>
      </c>
      <c r="C275" s="1" t="s">
        <v>27</v>
      </c>
      <c r="D275" s="1"/>
      <c r="E275" s="1"/>
      <c r="F275" s="9"/>
    </row>
    <row r="276" spans="1:6" x14ac:dyDescent="0.25">
      <c r="A276" s="8" t="s">
        <v>25578</v>
      </c>
      <c r="B276" s="1" t="s">
        <v>10700</v>
      </c>
      <c r="C276" s="1" t="s">
        <v>7</v>
      </c>
      <c r="D276" s="1"/>
      <c r="E276" s="1"/>
      <c r="F276" s="9"/>
    </row>
    <row r="277" spans="1:6" x14ac:dyDescent="0.25">
      <c r="A277" s="8" t="s">
        <v>25579</v>
      </c>
      <c r="B277" s="1" t="s">
        <v>10702</v>
      </c>
      <c r="C277" s="1" t="s">
        <v>4</v>
      </c>
      <c r="D277" s="1"/>
      <c r="E277" s="1"/>
      <c r="F277" s="9"/>
    </row>
    <row r="278" spans="1:6" x14ac:dyDescent="0.25">
      <c r="A278" s="8" t="s">
        <v>25580</v>
      </c>
      <c r="B278" s="1" t="s">
        <v>10704</v>
      </c>
      <c r="C278" s="1" t="s">
        <v>7</v>
      </c>
      <c r="D278" s="1"/>
      <c r="E278" s="1"/>
      <c r="F278" s="9"/>
    </row>
    <row r="279" spans="1:6" x14ac:dyDescent="0.25">
      <c r="A279" s="8" t="s">
        <v>25581</v>
      </c>
      <c r="B279" s="1" t="s">
        <v>10706</v>
      </c>
      <c r="C279" s="1" t="s">
        <v>4</v>
      </c>
      <c r="D279" s="1"/>
      <c r="E279" s="1"/>
      <c r="F279" s="9"/>
    </row>
    <row r="280" spans="1:6" x14ac:dyDescent="0.25">
      <c r="A280" s="8" t="s">
        <v>25582</v>
      </c>
      <c r="B280" s="1" t="s">
        <v>10708</v>
      </c>
      <c r="C280" s="1" t="s">
        <v>14</v>
      </c>
      <c r="D280" s="1"/>
      <c r="E280" s="1"/>
      <c r="F280" s="9"/>
    </row>
    <row r="281" spans="1:6" x14ac:dyDescent="0.25">
      <c r="A281" s="8" t="s">
        <v>25583</v>
      </c>
      <c r="B281" s="1" t="s">
        <v>10710</v>
      </c>
      <c r="C281" s="1" t="s">
        <v>14</v>
      </c>
      <c r="D281" s="1"/>
      <c r="E281" s="1"/>
      <c r="F281" s="9"/>
    </row>
    <row r="282" spans="1:6" x14ac:dyDescent="0.25">
      <c r="A282" s="8" t="s">
        <v>25584</v>
      </c>
      <c r="B282" s="1" t="s">
        <v>25464</v>
      </c>
      <c r="C282" s="1" t="s">
        <v>7</v>
      </c>
      <c r="D282" s="1"/>
      <c r="E282" s="1"/>
      <c r="F282" s="9"/>
    </row>
    <row r="283" spans="1:6" x14ac:dyDescent="0.25">
      <c r="A283" s="8" t="s">
        <v>25585</v>
      </c>
      <c r="B283" s="1" t="s">
        <v>13406</v>
      </c>
      <c r="C283" s="1" t="s">
        <v>14</v>
      </c>
      <c r="D283" s="1"/>
      <c r="E283" s="1"/>
      <c r="F283" s="9"/>
    </row>
    <row r="284" spans="1:6" x14ac:dyDescent="0.25">
      <c r="A284" s="8" t="s">
        <v>25586</v>
      </c>
      <c r="B284" s="1" t="s">
        <v>604</v>
      </c>
      <c r="C284" s="1" t="s">
        <v>7</v>
      </c>
      <c r="D284" s="1"/>
      <c r="E284" s="1"/>
      <c r="F284" s="9"/>
    </row>
    <row r="285" spans="1:6" x14ac:dyDescent="0.25">
      <c r="A285" s="8" t="s">
        <v>25587</v>
      </c>
      <c r="B285" s="1" t="s">
        <v>25468</v>
      </c>
      <c r="C285" s="1" t="s">
        <v>7</v>
      </c>
      <c r="D285" s="1"/>
      <c r="E285" s="1"/>
      <c r="F285" s="9"/>
    </row>
    <row r="286" spans="1:6" x14ac:dyDescent="0.25">
      <c r="A286" s="8" t="s">
        <v>25588</v>
      </c>
      <c r="B286" s="1" t="s">
        <v>10712</v>
      </c>
      <c r="C286" s="1" t="s">
        <v>27</v>
      </c>
      <c r="D286" s="1"/>
      <c r="E286" s="1"/>
      <c r="F286" s="9"/>
    </row>
    <row r="287" spans="1:6" x14ac:dyDescent="0.25">
      <c r="A287" s="8" t="s">
        <v>25589</v>
      </c>
      <c r="B287" s="1" t="s">
        <v>10714</v>
      </c>
      <c r="C287" s="1" t="s">
        <v>7</v>
      </c>
      <c r="D287" s="1"/>
      <c r="E287" s="1"/>
      <c r="F287" s="9"/>
    </row>
    <row r="288" spans="1:6" x14ac:dyDescent="0.25">
      <c r="A288" s="8" t="s">
        <v>25590</v>
      </c>
      <c r="B288" s="1" t="s">
        <v>25472</v>
      </c>
      <c r="C288" s="1" t="s">
        <v>7</v>
      </c>
      <c r="D288" s="1"/>
      <c r="E288" s="1"/>
      <c r="F288" s="9"/>
    </row>
    <row r="289" spans="1:6" x14ac:dyDescent="0.25">
      <c r="A289" s="8" t="s">
        <v>25591</v>
      </c>
      <c r="B289" s="1" t="s">
        <v>25474</v>
      </c>
      <c r="C289" s="1" t="s">
        <v>7</v>
      </c>
      <c r="D289" s="1"/>
      <c r="E289" s="1"/>
      <c r="F289" s="9"/>
    </row>
    <row r="290" spans="1:6" x14ac:dyDescent="0.25">
      <c r="A290" s="8" t="s">
        <v>25592</v>
      </c>
      <c r="B290" s="1" t="s">
        <v>25476</v>
      </c>
      <c r="C290" s="1" t="s">
        <v>7</v>
      </c>
      <c r="D290" s="1"/>
      <c r="E290" s="1"/>
      <c r="F290" s="9"/>
    </row>
    <row r="291" spans="1:6" x14ac:dyDescent="0.25">
      <c r="A291" s="8" t="s">
        <v>25593</v>
      </c>
      <c r="B291" s="1" t="s">
        <v>25478</v>
      </c>
      <c r="C291" s="1" t="s">
        <v>7</v>
      </c>
      <c r="D291" s="1"/>
      <c r="E291" s="1"/>
      <c r="F291" s="9"/>
    </row>
    <row r="292" spans="1:6" x14ac:dyDescent="0.25">
      <c r="A292" s="8" t="s">
        <v>25594</v>
      </c>
      <c r="B292" s="1" t="s">
        <v>10716</v>
      </c>
      <c r="C292" s="1" t="s">
        <v>7</v>
      </c>
      <c r="D292" s="1"/>
      <c r="E292" s="1"/>
      <c r="F292" s="9"/>
    </row>
    <row r="293" spans="1:6" x14ac:dyDescent="0.25">
      <c r="A293" s="8" t="s">
        <v>25595</v>
      </c>
      <c r="B293" s="1" t="s">
        <v>10718</v>
      </c>
      <c r="C293" s="1" t="s">
        <v>4</v>
      </c>
      <c r="D293" s="1"/>
      <c r="E293" s="1"/>
      <c r="F293" s="9"/>
    </row>
    <row r="294" spans="1:6" x14ac:dyDescent="0.25">
      <c r="A294" s="8" t="s">
        <v>25596</v>
      </c>
      <c r="B294" s="1" t="s">
        <v>25482</v>
      </c>
      <c r="C294" s="1" t="s">
        <v>7</v>
      </c>
      <c r="D294" s="1"/>
      <c r="E294" s="1"/>
      <c r="F294" s="9"/>
    </row>
    <row r="295" spans="1:6" x14ac:dyDescent="0.25">
      <c r="A295" s="8" t="s">
        <v>25597</v>
      </c>
      <c r="B295" s="1" t="s">
        <v>25484</v>
      </c>
      <c r="C295" s="1" t="s">
        <v>7</v>
      </c>
      <c r="D295" s="1"/>
      <c r="E295" s="1"/>
      <c r="F295" s="9"/>
    </row>
    <row r="296" spans="1:6" x14ac:dyDescent="0.25">
      <c r="A296" s="8" t="s">
        <v>25598</v>
      </c>
      <c r="B296" s="1" t="s">
        <v>25486</v>
      </c>
      <c r="C296" s="1" t="s">
        <v>7</v>
      </c>
      <c r="D296" s="1"/>
      <c r="E296" s="1"/>
      <c r="F296" s="9"/>
    </row>
    <row r="297" spans="1:6" x14ac:dyDescent="0.25">
      <c r="A297" s="8" t="s">
        <v>25599</v>
      </c>
      <c r="B297" s="1" t="s">
        <v>25488</v>
      </c>
      <c r="C297" s="1" t="s">
        <v>7</v>
      </c>
      <c r="D297" s="1"/>
      <c r="E297" s="1"/>
      <c r="F297" s="9"/>
    </row>
    <row r="298" spans="1:6" x14ac:dyDescent="0.25">
      <c r="A298" s="8" t="s">
        <v>25600</v>
      </c>
      <c r="B298" s="1" t="s">
        <v>25490</v>
      </c>
      <c r="C298" s="1" t="s">
        <v>7</v>
      </c>
      <c r="D298" s="1"/>
      <c r="E298" s="1"/>
      <c r="F298" s="9"/>
    </row>
    <row r="299" spans="1:6" x14ac:dyDescent="0.25">
      <c r="A299" s="8" t="s">
        <v>25601</v>
      </c>
      <c r="B299" s="1" t="s">
        <v>25492</v>
      </c>
      <c r="C299" s="1" t="s">
        <v>7</v>
      </c>
      <c r="D299" s="1"/>
      <c r="E299" s="1"/>
      <c r="F299" s="9"/>
    </row>
    <row r="300" spans="1:6" x14ac:dyDescent="0.25">
      <c r="A300" s="8" t="s">
        <v>25602</v>
      </c>
      <c r="B300" s="1" t="s">
        <v>25494</v>
      </c>
      <c r="C300" s="1" t="s">
        <v>7</v>
      </c>
      <c r="D300" s="1"/>
      <c r="E300" s="1"/>
      <c r="F300" s="9"/>
    </row>
    <row r="301" spans="1:6" x14ac:dyDescent="0.25">
      <c r="A301" s="8" t="s">
        <v>25603</v>
      </c>
      <c r="B301" s="1" t="s">
        <v>25496</v>
      </c>
      <c r="C301" s="1" t="s">
        <v>7</v>
      </c>
      <c r="D301" s="1"/>
      <c r="E301" s="1"/>
      <c r="F301" s="9"/>
    </row>
    <row r="302" spans="1:6" x14ac:dyDescent="0.25">
      <c r="A302" s="8" t="s">
        <v>25604</v>
      </c>
      <c r="B302" s="1" t="s">
        <v>640</v>
      </c>
      <c r="C302" s="1" t="s">
        <v>7</v>
      </c>
      <c r="D302" s="1"/>
      <c r="E302" s="1"/>
      <c r="F302" s="9"/>
    </row>
    <row r="303" spans="1:6" x14ac:dyDescent="0.25">
      <c r="A303" s="8" t="s">
        <v>25605</v>
      </c>
      <c r="B303" s="1" t="s">
        <v>642</v>
      </c>
      <c r="C303" s="1" t="s">
        <v>27</v>
      </c>
      <c r="D303" s="1"/>
      <c r="E303" s="1"/>
      <c r="F303" s="9"/>
    </row>
    <row r="304" spans="1:6" x14ac:dyDescent="0.25">
      <c r="A304" s="8" t="s">
        <v>25606</v>
      </c>
      <c r="B304" s="1" t="s">
        <v>10721</v>
      </c>
      <c r="C304" s="1" t="s">
        <v>4</v>
      </c>
      <c r="D304" s="1"/>
      <c r="E304" s="1"/>
      <c r="F304" s="9"/>
    </row>
    <row r="305" spans="1:6" x14ac:dyDescent="0.25">
      <c r="A305" s="8" t="s">
        <v>25607</v>
      </c>
      <c r="B305" s="1" t="s">
        <v>10723</v>
      </c>
      <c r="C305" s="1" t="s">
        <v>4</v>
      </c>
      <c r="D305" s="1"/>
      <c r="E305" s="1"/>
      <c r="F305" s="9"/>
    </row>
    <row r="306" spans="1:6" x14ac:dyDescent="0.25">
      <c r="A306" s="8" t="s">
        <v>25608</v>
      </c>
      <c r="B306" s="1" t="s">
        <v>648</v>
      </c>
      <c r="C306" s="1" t="s">
        <v>7</v>
      </c>
      <c r="D306" s="1"/>
      <c r="E306" s="1"/>
      <c r="F306" s="9"/>
    </row>
    <row r="307" spans="1:6" x14ac:dyDescent="0.25">
      <c r="A307" s="8" t="s">
        <v>25609</v>
      </c>
      <c r="B307" s="1" t="s">
        <v>650</v>
      </c>
      <c r="C307" s="1" t="s">
        <v>27</v>
      </c>
      <c r="D307" s="1"/>
      <c r="E307" s="1"/>
      <c r="F307" s="9"/>
    </row>
    <row r="308" spans="1:6" x14ac:dyDescent="0.25">
      <c r="A308" s="8" t="s">
        <v>25610</v>
      </c>
      <c r="B308" s="1" t="s">
        <v>10726</v>
      </c>
      <c r="C308" s="1" t="s">
        <v>14</v>
      </c>
      <c r="D308" s="1"/>
      <c r="E308" s="1"/>
      <c r="F308" s="9"/>
    </row>
    <row r="309" spans="1:6" x14ac:dyDescent="0.25">
      <c r="A309" s="8" t="s">
        <v>25611</v>
      </c>
      <c r="B309" s="1" t="s">
        <v>10728</v>
      </c>
      <c r="C309" s="1" t="s">
        <v>27</v>
      </c>
      <c r="D309" s="1"/>
      <c r="E309" s="1"/>
      <c r="F309" s="9"/>
    </row>
    <row r="310" spans="1:6" x14ac:dyDescent="0.25">
      <c r="A310" s="8" t="s">
        <v>25612</v>
      </c>
      <c r="B310" s="1" t="s">
        <v>10730</v>
      </c>
      <c r="C310" s="1" t="s">
        <v>14</v>
      </c>
      <c r="D310" s="1"/>
      <c r="E310" s="1"/>
      <c r="F310" s="9"/>
    </row>
    <row r="311" spans="1:6" x14ac:dyDescent="0.25">
      <c r="A311" s="8" t="s">
        <v>25613</v>
      </c>
      <c r="B311" s="1" t="s">
        <v>10732</v>
      </c>
      <c r="C311" s="1" t="s">
        <v>27</v>
      </c>
      <c r="D311" s="1"/>
      <c r="E311" s="1"/>
      <c r="F311" s="9"/>
    </row>
    <row r="312" spans="1:6" x14ac:dyDescent="0.25">
      <c r="A312" s="8" t="s">
        <v>25614</v>
      </c>
      <c r="B312" s="1" t="s">
        <v>10734</v>
      </c>
      <c r="C312" s="1" t="s">
        <v>27</v>
      </c>
      <c r="D312" s="1"/>
      <c r="E312" s="1"/>
      <c r="F312" s="9"/>
    </row>
    <row r="313" spans="1:6" x14ac:dyDescent="0.25">
      <c r="A313" s="8" t="s">
        <v>25615</v>
      </c>
      <c r="B313" s="1" t="s">
        <v>10736</v>
      </c>
      <c r="C313" s="1" t="s">
        <v>27</v>
      </c>
      <c r="D313" s="1"/>
      <c r="E313" s="1"/>
      <c r="F313" s="9"/>
    </row>
    <row r="314" spans="1:6" x14ac:dyDescent="0.25">
      <c r="A314" s="8" t="s">
        <v>25616</v>
      </c>
      <c r="B314" s="1" t="s">
        <v>10738</v>
      </c>
      <c r="C314" s="1" t="s">
        <v>7</v>
      </c>
      <c r="D314" s="1"/>
      <c r="E314" s="1"/>
      <c r="F314" s="9"/>
    </row>
    <row r="315" spans="1:6" x14ac:dyDescent="0.25">
      <c r="A315" s="8" t="s">
        <v>25617</v>
      </c>
      <c r="B315" s="1" t="s">
        <v>10740</v>
      </c>
      <c r="C315" s="1" t="s">
        <v>27</v>
      </c>
      <c r="D315" s="1"/>
      <c r="E315" s="1"/>
      <c r="F315" s="9"/>
    </row>
    <row r="316" spans="1:6" x14ac:dyDescent="0.25">
      <c r="A316" s="8" t="s">
        <v>25618</v>
      </c>
      <c r="B316" s="1" t="s">
        <v>25512</v>
      </c>
      <c r="C316" s="1" t="s">
        <v>7</v>
      </c>
      <c r="D316" s="1"/>
      <c r="E316" s="1"/>
      <c r="F316" s="9"/>
    </row>
    <row r="317" spans="1:6" x14ac:dyDescent="0.25">
      <c r="A317" s="8" t="s">
        <v>25619</v>
      </c>
      <c r="B317" s="1" t="s">
        <v>10742</v>
      </c>
      <c r="C317" s="1" t="s">
        <v>27</v>
      </c>
      <c r="D317" s="1"/>
      <c r="E317" s="1"/>
      <c r="F317" s="9"/>
    </row>
    <row r="318" spans="1:6" x14ac:dyDescent="0.25">
      <c r="A318" s="8" t="s">
        <v>25620</v>
      </c>
      <c r="B318" s="1" t="s">
        <v>10744</v>
      </c>
      <c r="C318" s="1" t="s">
        <v>27</v>
      </c>
      <c r="D318" s="1"/>
      <c r="E318" s="1"/>
      <c r="F318" s="9"/>
    </row>
    <row r="319" spans="1:6" x14ac:dyDescent="0.25">
      <c r="A319" s="8" t="s">
        <v>25621</v>
      </c>
      <c r="B319" s="1" t="s">
        <v>17369</v>
      </c>
      <c r="C319" s="1" t="s">
        <v>7</v>
      </c>
      <c r="D319" s="1"/>
      <c r="E319" s="1"/>
      <c r="F319" s="9"/>
    </row>
    <row r="320" spans="1:6" x14ac:dyDescent="0.25">
      <c r="A320" s="8" t="s">
        <v>25622</v>
      </c>
      <c r="B320" s="1" t="s">
        <v>10746</v>
      </c>
      <c r="C320" s="1" t="s">
        <v>27</v>
      </c>
      <c r="D320" s="1"/>
      <c r="E320" s="1"/>
      <c r="F320" s="9"/>
    </row>
    <row r="321" spans="1:6" x14ac:dyDescent="0.25">
      <c r="A321" s="8" t="s">
        <v>25623</v>
      </c>
      <c r="B321" s="1" t="s">
        <v>25518</v>
      </c>
      <c r="C321" s="1" t="s">
        <v>7</v>
      </c>
      <c r="D321" s="1"/>
      <c r="E321" s="1"/>
      <c r="F321" s="9"/>
    </row>
    <row r="322" spans="1:6" x14ac:dyDescent="0.25">
      <c r="A322" s="8" t="s">
        <v>25624</v>
      </c>
      <c r="B322" s="1" t="s">
        <v>10748</v>
      </c>
      <c r="C322" s="1" t="s">
        <v>27</v>
      </c>
      <c r="D322" s="1"/>
      <c r="E322" s="1"/>
      <c r="F322" s="9"/>
    </row>
    <row r="323" spans="1:6" x14ac:dyDescent="0.25">
      <c r="A323" s="8" t="s">
        <v>25625</v>
      </c>
      <c r="B323" s="1" t="s">
        <v>10750</v>
      </c>
      <c r="C323" s="1" t="s">
        <v>27</v>
      </c>
      <c r="D323" s="1"/>
      <c r="E323" s="1"/>
      <c r="F323" s="9"/>
    </row>
    <row r="324" spans="1:6" x14ac:dyDescent="0.25">
      <c r="A324" s="8" t="s">
        <v>25626</v>
      </c>
      <c r="B324" s="1" t="s">
        <v>10752</v>
      </c>
      <c r="C324" s="1" t="s">
        <v>7</v>
      </c>
      <c r="D324" s="1"/>
      <c r="E324" s="1"/>
      <c r="F324" s="9"/>
    </row>
    <row r="325" spans="1:6" x14ac:dyDescent="0.25">
      <c r="A325" s="8" t="s">
        <v>25627</v>
      </c>
      <c r="B325" s="1" t="s">
        <v>10754</v>
      </c>
      <c r="C325" s="1" t="s">
        <v>7</v>
      </c>
      <c r="D325" s="1"/>
      <c r="E325" s="1"/>
      <c r="F325" s="9"/>
    </row>
    <row r="326" spans="1:6" x14ac:dyDescent="0.25">
      <c r="A326" s="8" t="s">
        <v>25628</v>
      </c>
      <c r="B326" s="1" t="s">
        <v>10756</v>
      </c>
      <c r="C326" s="1" t="s">
        <v>27</v>
      </c>
      <c r="D326" s="1"/>
      <c r="E326" s="1"/>
      <c r="F326" s="9"/>
    </row>
    <row r="327" spans="1:6" x14ac:dyDescent="0.25">
      <c r="A327" s="8" t="s">
        <v>25629</v>
      </c>
      <c r="B327" s="1" t="s">
        <v>690</v>
      </c>
      <c r="C327" s="1" t="s">
        <v>7</v>
      </c>
      <c r="D327" s="1"/>
      <c r="E327" s="1"/>
      <c r="F327" s="9"/>
    </row>
    <row r="328" spans="1:6" x14ac:dyDescent="0.25">
      <c r="A328" s="8" t="s">
        <v>25630</v>
      </c>
      <c r="B328" s="1" t="s">
        <v>10759</v>
      </c>
      <c r="C328" s="1" t="s">
        <v>7</v>
      </c>
      <c r="D328" s="1"/>
      <c r="E328" s="1"/>
      <c r="F328" s="9"/>
    </row>
    <row r="329" spans="1:6" x14ac:dyDescent="0.25">
      <c r="A329" s="8" t="s">
        <v>25631</v>
      </c>
      <c r="B329" s="1" t="s">
        <v>694</v>
      </c>
      <c r="C329" s="1" t="s">
        <v>7</v>
      </c>
      <c r="D329" s="1"/>
      <c r="E329" s="1"/>
      <c r="F329" s="9"/>
    </row>
    <row r="330" spans="1:6" x14ac:dyDescent="0.25">
      <c r="A330" s="8" t="s">
        <v>25632</v>
      </c>
      <c r="B330" s="1" t="s">
        <v>10762</v>
      </c>
      <c r="C330" s="1" t="s">
        <v>7</v>
      </c>
      <c r="D330" s="1"/>
      <c r="E330" s="1"/>
      <c r="F330" s="9"/>
    </row>
    <row r="331" spans="1:6" x14ac:dyDescent="0.25">
      <c r="A331" s="8" t="s">
        <v>25633</v>
      </c>
      <c r="B331" s="1" t="s">
        <v>10764</v>
      </c>
      <c r="C331" s="1" t="s">
        <v>7</v>
      </c>
      <c r="D331" s="1"/>
      <c r="E331" s="1"/>
      <c r="F331" s="9"/>
    </row>
    <row r="332" spans="1:6" x14ac:dyDescent="0.25">
      <c r="A332" s="8" t="s">
        <v>25634</v>
      </c>
      <c r="B332" s="1" t="s">
        <v>10766</v>
      </c>
      <c r="C332" s="1" t="s">
        <v>7</v>
      </c>
      <c r="D332" s="1"/>
      <c r="E332" s="1"/>
      <c r="F332" s="9"/>
    </row>
    <row r="333" spans="1:6" x14ac:dyDescent="0.25">
      <c r="A333" s="8" t="s">
        <v>25635</v>
      </c>
      <c r="B333" s="1" t="s">
        <v>10768</v>
      </c>
      <c r="C333" s="1" t="s">
        <v>7</v>
      </c>
      <c r="D333" s="1"/>
      <c r="E333" s="1"/>
      <c r="F333" s="9"/>
    </row>
    <row r="334" spans="1:6" x14ac:dyDescent="0.25">
      <c r="A334" s="8" t="s">
        <v>25636</v>
      </c>
      <c r="B334" s="1" t="s">
        <v>10770</v>
      </c>
      <c r="C334" s="1" t="s">
        <v>14</v>
      </c>
      <c r="D334" s="1"/>
      <c r="E334" s="1"/>
      <c r="F334" s="9"/>
    </row>
    <row r="335" spans="1:6" ht="15.75" thickBot="1" x14ac:dyDescent="0.3">
      <c r="A335" s="10" t="s">
        <v>25637</v>
      </c>
      <c r="B335" s="11" t="s">
        <v>25533</v>
      </c>
      <c r="C335" s="11" t="s">
        <v>1</v>
      </c>
      <c r="D335" s="11"/>
      <c r="E335" s="11"/>
      <c r="F335" s="12"/>
    </row>
    <row r="336" spans="1:6" x14ac:dyDescent="0.25">
      <c r="A336" s="13" t="s">
        <v>25638</v>
      </c>
      <c r="B336" s="2" t="s">
        <v>10772</v>
      </c>
      <c r="C336" s="2" t="s">
        <v>1</v>
      </c>
      <c r="D336" s="2"/>
      <c r="E336" s="2"/>
      <c r="F336" s="14"/>
    </row>
    <row r="337" spans="1:6" x14ac:dyDescent="0.25">
      <c r="A337" s="8" t="s">
        <v>25639</v>
      </c>
      <c r="B337" s="1" t="s">
        <v>10651</v>
      </c>
      <c r="C337" s="1" t="s">
        <v>7</v>
      </c>
      <c r="D337" s="1"/>
      <c r="E337" s="1"/>
      <c r="F337" s="9"/>
    </row>
    <row r="338" spans="1:6" x14ac:dyDescent="0.25">
      <c r="A338" s="8" t="s">
        <v>25640</v>
      </c>
      <c r="B338" s="1" t="s">
        <v>10653</v>
      </c>
      <c r="C338" s="1" t="s">
        <v>4</v>
      </c>
      <c r="D338" s="1"/>
      <c r="E338" s="1"/>
      <c r="F338" s="9"/>
    </row>
    <row r="339" spans="1:6" x14ac:dyDescent="0.25">
      <c r="A339" s="8" t="s">
        <v>25641</v>
      </c>
      <c r="B339" s="1" t="s">
        <v>10655</v>
      </c>
      <c r="C339" s="1" t="s">
        <v>14</v>
      </c>
      <c r="D339" s="1"/>
      <c r="E339" s="1"/>
      <c r="F339" s="9"/>
    </row>
    <row r="340" spans="1:6" x14ac:dyDescent="0.25">
      <c r="A340" s="8" t="s">
        <v>25642</v>
      </c>
      <c r="B340" s="1" t="s">
        <v>25402</v>
      </c>
      <c r="C340" s="1" t="s">
        <v>7</v>
      </c>
      <c r="D340" s="1"/>
      <c r="E340" s="1"/>
      <c r="F340" s="9"/>
    </row>
    <row r="341" spans="1:6" x14ac:dyDescent="0.25">
      <c r="A341" s="8" t="s">
        <v>25643</v>
      </c>
      <c r="B341" s="1" t="s">
        <v>10659</v>
      </c>
      <c r="C341" s="1" t="s">
        <v>7</v>
      </c>
      <c r="D341" s="1"/>
      <c r="E341" s="1"/>
      <c r="F341" s="9"/>
    </row>
    <row r="342" spans="1:6" x14ac:dyDescent="0.25">
      <c r="A342" s="8" t="s">
        <v>25644</v>
      </c>
      <c r="B342" s="1" t="s">
        <v>10661</v>
      </c>
      <c r="C342" s="1" t="s">
        <v>4</v>
      </c>
      <c r="D342" s="1"/>
      <c r="E342" s="1"/>
      <c r="F342" s="9"/>
    </row>
    <row r="343" spans="1:6" x14ac:dyDescent="0.25">
      <c r="A343" s="8" t="s">
        <v>25645</v>
      </c>
      <c r="B343" s="1" t="s">
        <v>25406</v>
      </c>
      <c r="C343" s="1" t="s">
        <v>7</v>
      </c>
      <c r="D343" s="1"/>
      <c r="E343" s="1"/>
      <c r="F343" s="9"/>
    </row>
    <row r="344" spans="1:6" x14ac:dyDescent="0.25">
      <c r="A344" s="8" t="s">
        <v>25646</v>
      </c>
      <c r="B344" s="1" t="s">
        <v>10663</v>
      </c>
      <c r="C344" s="1" t="s">
        <v>7</v>
      </c>
      <c r="D344" s="1"/>
      <c r="E344" s="1"/>
      <c r="F344" s="9"/>
    </row>
    <row r="345" spans="1:6" x14ac:dyDescent="0.25">
      <c r="A345" s="8" t="s">
        <v>25647</v>
      </c>
      <c r="B345" s="1" t="s">
        <v>25409</v>
      </c>
      <c r="C345" s="1" t="s">
        <v>7</v>
      </c>
      <c r="D345" s="1"/>
      <c r="E345" s="1"/>
      <c r="F345" s="9"/>
    </row>
    <row r="346" spans="1:6" x14ac:dyDescent="0.25">
      <c r="A346" s="8" t="s">
        <v>25648</v>
      </c>
      <c r="B346" s="1" t="s">
        <v>520</v>
      </c>
      <c r="C346" s="1" t="s">
        <v>27</v>
      </c>
      <c r="D346" s="1"/>
      <c r="E346" s="1"/>
      <c r="F346" s="9"/>
    </row>
    <row r="347" spans="1:6" x14ac:dyDescent="0.25">
      <c r="A347" s="8" t="s">
        <v>25649</v>
      </c>
      <c r="B347" s="1" t="s">
        <v>25412</v>
      </c>
      <c r="C347" s="1" t="s">
        <v>7</v>
      </c>
      <c r="D347" s="1"/>
      <c r="E347" s="1"/>
      <c r="F347" s="9"/>
    </row>
    <row r="348" spans="1:6" x14ac:dyDescent="0.25">
      <c r="A348" s="8" t="s">
        <v>25650</v>
      </c>
      <c r="B348" s="1" t="s">
        <v>524</v>
      </c>
      <c r="C348" s="1" t="s">
        <v>14</v>
      </c>
      <c r="D348" s="1"/>
      <c r="E348" s="1"/>
      <c r="F348" s="9"/>
    </row>
    <row r="349" spans="1:6" x14ac:dyDescent="0.25">
      <c r="A349" s="8" t="s">
        <v>25651</v>
      </c>
      <c r="B349" s="1" t="s">
        <v>25415</v>
      </c>
      <c r="C349" s="1" t="s">
        <v>7</v>
      </c>
      <c r="D349" s="1"/>
      <c r="E349" s="1"/>
      <c r="F349" s="9"/>
    </row>
    <row r="350" spans="1:6" x14ac:dyDescent="0.25">
      <c r="A350" s="8" t="s">
        <v>25652</v>
      </c>
      <c r="B350" s="1" t="s">
        <v>25417</v>
      </c>
      <c r="C350" s="1" t="s">
        <v>7</v>
      </c>
      <c r="D350" s="1"/>
      <c r="E350" s="1"/>
      <c r="F350" s="9"/>
    </row>
    <row r="351" spans="1:6" x14ac:dyDescent="0.25">
      <c r="A351" s="8" t="s">
        <v>25653</v>
      </c>
      <c r="B351" s="1" t="s">
        <v>530</v>
      </c>
      <c r="C351" s="1" t="s">
        <v>7</v>
      </c>
      <c r="D351" s="1"/>
      <c r="E351" s="1"/>
      <c r="F351" s="9"/>
    </row>
    <row r="352" spans="1:6" x14ac:dyDescent="0.25">
      <c r="A352" s="8" t="s">
        <v>25654</v>
      </c>
      <c r="B352" s="1" t="s">
        <v>532</v>
      </c>
      <c r="C352" s="1" t="s">
        <v>7</v>
      </c>
      <c r="D352" s="1"/>
      <c r="E352" s="1"/>
      <c r="F352" s="9"/>
    </row>
    <row r="353" spans="1:6" x14ac:dyDescent="0.25">
      <c r="A353" s="8" t="s">
        <v>25655</v>
      </c>
      <c r="B353" s="1" t="s">
        <v>25421</v>
      </c>
      <c r="C353" s="1" t="s">
        <v>7</v>
      </c>
      <c r="D353" s="1"/>
      <c r="E353" s="1"/>
      <c r="F353" s="9"/>
    </row>
    <row r="354" spans="1:6" x14ac:dyDescent="0.25">
      <c r="A354" s="8" t="s">
        <v>25656</v>
      </c>
      <c r="B354" s="1" t="s">
        <v>25423</v>
      </c>
      <c r="C354" s="1" t="s">
        <v>7</v>
      </c>
      <c r="D354" s="1"/>
      <c r="E354" s="1"/>
      <c r="F354" s="9"/>
    </row>
    <row r="355" spans="1:6" x14ac:dyDescent="0.25">
      <c r="A355" s="8" t="s">
        <v>25657</v>
      </c>
      <c r="B355" s="1" t="s">
        <v>538</v>
      </c>
      <c r="C355" s="1" t="s">
        <v>7</v>
      </c>
      <c r="D355" s="1"/>
      <c r="E355" s="1"/>
      <c r="F355" s="9"/>
    </row>
    <row r="356" spans="1:6" x14ac:dyDescent="0.25">
      <c r="A356" s="8" t="s">
        <v>25658</v>
      </c>
      <c r="B356" s="1" t="s">
        <v>25426</v>
      </c>
      <c r="C356" s="1" t="s">
        <v>7</v>
      </c>
      <c r="D356" s="1"/>
      <c r="E356" s="1"/>
      <c r="F356" s="9"/>
    </row>
    <row r="357" spans="1:6" x14ac:dyDescent="0.25">
      <c r="A357" s="8" t="s">
        <v>25659</v>
      </c>
      <c r="B357" s="1" t="s">
        <v>25428</v>
      </c>
      <c r="C357" s="1" t="s">
        <v>7</v>
      </c>
      <c r="D357" s="1"/>
      <c r="E357" s="1"/>
      <c r="F357" s="9"/>
    </row>
    <row r="358" spans="1:6" x14ac:dyDescent="0.25">
      <c r="A358" s="8" t="s">
        <v>25660</v>
      </c>
      <c r="B358" s="1" t="s">
        <v>25430</v>
      </c>
      <c r="C358" s="1" t="s">
        <v>7</v>
      </c>
      <c r="D358" s="1"/>
      <c r="E358" s="1"/>
      <c r="F358" s="9"/>
    </row>
    <row r="359" spans="1:6" x14ac:dyDescent="0.25">
      <c r="A359" s="8" t="s">
        <v>25661</v>
      </c>
      <c r="B359" s="1" t="s">
        <v>25432</v>
      </c>
      <c r="C359" s="1" t="s">
        <v>7</v>
      </c>
      <c r="D359" s="1"/>
      <c r="E359" s="1"/>
      <c r="F359" s="9"/>
    </row>
    <row r="360" spans="1:6" x14ac:dyDescent="0.25">
      <c r="A360" s="8" t="s">
        <v>25662</v>
      </c>
      <c r="B360" s="1" t="s">
        <v>10669</v>
      </c>
      <c r="C360" s="1" t="s">
        <v>27</v>
      </c>
      <c r="D360" s="1"/>
      <c r="E360" s="1"/>
      <c r="F360" s="9"/>
    </row>
    <row r="361" spans="1:6" x14ac:dyDescent="0.25">
      <c r="A361" s="8" t="s">
        <v>25663</v>
      </c>
      <c r="B361" s="1" t="s">
        <v>25435</v>
      </c>
      <c r="C361" s="1" t="s">
        <v>7</v>
      </c>
      <c r="D361" s="1"/>
      <c r="E361" s="1"/>
      <c r="F361" s="9"/>
    </row>
    <row r="362" spans="1:6" x14ac:dyDescent="0.25">
      <c r="A362" s="8" t="s">
        <v>25664</v>
      </c>
      <c r="B362" s="1" t="s">
        <v>10671</v>
      </c>
      <c r="C362" s="1" t="s">
        <v>14</v>
      </c>
      <c r="D362" s="1"/>
      <c r="E362" s="1"/>
      <c r="F362" s="9"/>
    </row>
    <row r="363" spans="1:6" x14ac:dyDescent="0.25">
      <c r="A363" s="8" t="s">
        <v>25665</v>
      </c>
      <c r="B363" s="1" t="s">
        <v>25438</v>
      </c>
      <c r="C363" s="1" t="s">
        <v>7</v>
      </c>
      <c r="D363" s="1"/>
      <c r="E363" s="1"/>
      <c r="F363" s="9"/>
    </row>
    <row r="364" spans="1:6" x14ac:dyDescent="0.25">
      <c r="A364" s="8" t="s">
        <v>25666</v>
      </c>
      <c r="B364" s="1" t="s">
        <v>10673</v>
      </c>
      <c r="C364" s="1" t="s">
        <v>7</v>
      </c>
      <c r="D364" s="1"/>
      <c r="E364" s="1"/>
      <c r="F364" s="9"/>
    </row>
    <row r="365" spans="1:6" x14ac:dyDescent="0.25">
      <c r="A365" s="8" t="s">
        <v>25667</v>
      </c>
      <c r="B365" s="1" t="s">
        <v>10675</v>
      </c>
      <c r="C365" s="1" t="s">
        <v>4</v>
      </c>
      <c r="D365" s="1"/>
      <c r="E365" s="1"/>
      <c r="F365" s="9"/>
    </row>
    <row r="366" spans="1:6" x14ac:dyDescent="0.25">
      <c r="A366" s="8" t="s">
        <v>25668</v>
      </c>
      <c r="B366" s="1" t="s">
        <v>10677</v>
      </c>
      <c r="C366" s="1" t="s">
        <v>7</v>
      </c>
      <c r="D366" s="1"/>
      <c r="E366" s="1"/>
      <c r="F366" s="9"/>
    </row>
    <row r="367" spans="1:6" x14ac:dyDescent="0.25">
      <c r="A367" s="8" t="s">
        <v>25669</v>
      </c>
      <c r="B367" s="1" t="s">
        <v>10679</v>
      </c>
      <c r="C367" s="1" t="s">
        <v>7</v>
      </c>
      <c r="D367" s="1"/>
      <c r="E367" s="1"/>
      <c r="F367" s="9"/>
    </row>
    <row r="368" spans="1:6" x14ac:dyDescent="0.25">
      <c r="A368" s="8" t="s">
        <v>25670</v>
      </c>
      <c r="B368" s="1" t="s">
        <v>25444</v>
      </c>
      <c r="C368" s="1" t="s">
        <v>7</v>
      </c>
      <c r="D368" s="1"/>
      <c r="E368" s="1"/>
      <c r="F368" s="9"/>
    </row>
    <row r="369" spans="1:6" x14ac:dyDescent="0.25">
      <c r="A369" s="8" t="s">
        <v>25671</v>
      </c>
      <c r="B369" s="1" t="s">
        <v>10681</v>
      </c>
      <c r="C369" s="1" t="s">
        <v>7</v>
      </c>
      <c r="D369" s="1"/>
      <c r="E369" s="1"/>
      <c r="F369" s="9"/>
    </row>
    <row r="370" spans="1:6" x14ac:dyDescent="0.25">
      <c r="A370" s="8" t="s">
        <v>25672</v>
      </c>
      <c r="B370" s="1" t="s">
        <v>10683</v>
      </c>
      <c r="C370" s="1" t="s">
        <v>7</v>
      </c>
      <c r="D370" s="1"/>
      <c r="E370" s="1"/>
      <c r="F370" s="9"/>
    </row>
    <row r="371" spans="1:6" x14ac:dyDescent="0.25">
      <c r="A371" s="8" t="s">
        <v>25673</v>
      </c>
      <c r="B371" s="1" t="s">
        <v>10685</v>
      </c>
      <c r="C371" s="1" t="s">
        <v>7</v>
      </c>
      <c r="D371" s="1"/>
      <c r="E371" s="1"/>
      <c r="F371" s="9"/>
    </row>
    <row r="372" spans="1:6" x14ac:dyDescent="0.25">
      <c r="A372" s="8" t="s">
        <v>25674</v>
      </c>
      <c r="B372" s="1" t="s">
        <v>10687</v>
      </c>
      <c r="C372" s="1" t="s">
        <v>4</v>
      </c>
      <c r="D372" s="1"/>
      <c r="E372" s="1"/>
      <c r="F372" s="9"/>
    </row>
    <row r="373" spans="1:6" x14ac:dyDescent="0.25">
      <c r="A373" s="8" t="s">
        <v>25675</v>
      </c>
      <c r="B373" s="1" t="s">
        <v>10689</v>
      </c>
      <c r="C373" s="1" t="s">
        <v>7</v>
      </c>
      <c r="D373" s="1"/>
      <c r="E373" s="1"/>
      <c r="F373" s="9"/>
    </row>
    <row r="374" spans="1:6" x14ac:dyDescent="0.25">
      <c r="A374" s="8" t="s">
        <v>25676</v>
      </c>
      <c r="B374" s="1" t="s">
        <v>576</v>
      </c>
      <c r="C374" s="1" t="s">
        <v>14</v>
      </c>
      <c r="D374" s="1"/>
      <c r="E374" s="1"/>
      <c r="F374" s="9"/>
    </row>
    <row r="375" spans="1:6" x14ac:dyDescent="0.25">
      <c r="A375" s="8" t="s">
        <v>25677</v>
      </c>
      <c r="B375" s="1" t="s">
        <v>10692</v>
      </c>
      <c r="C375" s="1" t="s">
        <v>4</v>
      </c>
      <c r="D375" s="1"/>
      <c r="E375" s="1"/>
      <c r="F375" s="9"/>
    </row>
    <row r="376" spans="1:6" x14ac:dyDescent="0.25">
      <c r="A376" s="8" t="s">
        <v>25678</v>
      </c>
      <c r="B376" s="1" t="s">
        <v>25453</v>
      </c>
      <c r="C376" s="1" t="s">
        <v>7</v>
      </c>
      <c r="D376" s="1"/>
      <c r="E376" s="1"/>
      <c r="F376" s="9"/>
    </row>
    <row r="377" spans="1:6" x14ac:dyDescent="0.25">
      <c r="A377" s="8" t="s">
        <v>25679</v>
      </c>
      <c r="B377" s="1" t="s">
        <v>10694</v>
      </c>
      <c r="C377" s="1" t="s">
        <v>7</v>
      </c>
      <c r="D377" s="1"/>
      <c r="E377" s="1"/>
      <c r="F377" s="9"/>
    </row>
    <row r="378" spans="1:6" x14ac:dyDescent="0.25">
      <c r="A378" s="8" t="s">
        <v>25680</v>
      </c>
      <c r="B378" s="1" t="s">
        <v>10696</v>
      </c>
      <c r="C378" s="1" t="s">
        <v>7</v>
      </c>
      <c r="D378" s="1"/>
      <c r="E378" s="1"/>
      <c r="F378" s="9"/>
    </row>
    <row r="379" spans="1:6" x14ac:dyDescent="0.25">
      <c r="A379" s="8" t="s">
        <v>25681</v>
      </c>
      <c r="B379" s="1" t="s">
        <v>10698</v>
      </c>
      <c r="C379" s="1" t="s">
        <v>27</v>
      </c>
      <c r="D379" s="1"/>
      <c r="E379" s="1"/>
      <c r="F379" s="9"/>
    </row>
    <row r="380" spans="1:6" x14ac:dyDescent="0.25">
      <c r="A380" s="8" t="s">
        <v>25682</v>
      </c>
      <c r="B380" s="1" t="s">
        <v>10700</v>
      </c>
      <c r="C380" s="1" t="s">
        <v>7</v>
      </c>
      <c r="D380" s="1"/>
      <c r="E380" s="1"/>
      <c r="F380" s="9"/>
    </row>
    <row r="381" spans="1:6" x14ac:dyDescent="0.25">
      <c r="A381" s="8" t="s">
        <v>25683</v>
      </c>
      <c r="B381" s="1" t="s">
        <v>10702</v>
      </c>
      <c r="C381" s="1" t="s">
        <v>4</v>
      </c>
      <c r="D381" s="1"/>
      <c r="E381" s="1"/>
      <c r="F381" s="9"/>
    </row>
    <row r="382" spans="1:6" x14ac:dyDescent="0.25">
      <c r="A382" s="8" t="s">
        <v>25684</v>
      </c>
      <c r="B382" s="1" t="s">
        <v>10704</v>
      </c>
      <c r="C382" s="1" t="s">
        <v>7</v>
      </c>
      <c r="D382" s="1"/>
      <c r="E382" s="1"/>
      <c r="F382" s="9"/>
    </row>
    <row r="383" spans="1:6" x14ac:dyDescent="0.25">
      <c r="A383" s="8" t="s">
        <v>25685</v>
      </c>
      <c r="B383" s="1" t="s">
        <v>10706</v>
      </c>
      <c r="C383" s="1" t="s">
        <v>4</v>
      </c>
      <c r="D383" s="1"/>
      <c r="E383" s="1"/>
      <c r="F383" s="9"/>
    </row>
    <row r="384" spans="1:6" x14ac:dyDescent="0.25">
      <c r="A384" s="8" t="s">
        <v>25686</v>
      </c>
      <c r="B384" s="1" t="s">
        <v>10708</v>
      </c>
      <c r="C384" s="1" t="s">
        <v>14</v>
      </c>
      <c r="D384" s="1"/>
      <c r="E384" s="1"/>
      <c r="F384" s="9"/>
    </row>
    <row r="385" spans="1:6" x14ac:dyDescent="0.25">
      <c r="A385" s="8" t="s">
        <v>25687</v>
      </c>
      <c r="B385" s="1" t="s">
        <v>10710</v>
      </c>
      <c r="C385" s="1" t="s">
        <v>14</v>
      </c>
      <c r="D385" s="1"/>
      <c r="E385" s="1"/>
      <c r="F385" s="9"/>
    </row>
    <row r="386" spans="1:6" x14ac:dyDescent="0.25">
      <c r="A386" s="8" t="s">
        <v>25688</v>
      </c>
      <c r="B386" s="1" t="s">
        <v>25464</v>
      </c>
      <c r="C386" s="1" t="s">
        <v>7</v>
      </c>
      <c r="D386" s="1"/>
      <c r="E386" s="1"/>
      <c r="F386" s="9"/>
    </row>
    <row r="387" spans="1:6" x14ac:dyDescent="0.25">
      <c r="A387" s="8" t="s">
        <v>25689</v>
      </c>
      <c r="B387" s="1" t="s">
        <v>13406</v>
      </c>
      <c r="C387" s="1" t="s">
        <v>14</v>
      </c>
      <c r="D387" s="1"/>
      <c r="E387" s="1"/>
      <c r="F387" s="9"/>
    </row>
    <row r="388" spans="1:6" x14ac:dyDescent="0.25">
      <c r="A388" s="8" t="s">
        <v>25690</v>
      </c>
      <c r="B388" s="1" t="s">
        <v>604</v>
      </c>
      <c r="C388" s="1" t="s">
        <v>7</v>
      </c>
      <c r="D388" s="1"/>
      <c r="E388" s="1"/>
      <c r="F388" s="9"/>
    </row>
    <row r="389" spans="1:6" x14ac:dyDescent="0.25">
      <c r="A389" s="8" t="s">
        <v>25691</v>
      </c>
      <c r="B389" s="1" t="s">
        <v>25468</v>
      </c>
      <c r="C389" s="1" t="s">
        <v>7</v>
      </c>
      <c r="D389" s="1"/>
      <c r="E389" s="1"/>
      <c r="F389" s="9"/>
    </row>
    <row r="390" spans="1:6" x14ac:dyDescent="0.25">
      <c r="A390" s="8" t="s">
        <v>25692</v>
      </c>
      <c r="B390" s="1" t="s">
        <v>10712</v>
      </c>
      <c r="C390" s="1" t="s">
        <v>27</v>
      </c>
      <c r="D390" s="1"/>
      <c r="E390" s="1"/>
      <c r="F390" s="9"/>
    </row>
    <row r="391" spans="1:6" x14ac:dyDescent="0.25">
      <c r="A391" s="8" t="s">
        <v>25693</v>
      </c>
      <c r="B391" s="1" t="s">
        <v>10714</v>
      </c>
      <c r="C391" s="1" t="s">
        <v>7</v>
      </c>
      <c r="D391" s="1"/>
      <c r="E391" s="1"/>
      <c r="F391" s="9"/>
    </row>
    <row r="392" spans="1:6" x14ac:dyDescent="0.25">
      <c r="A392" s="8" t="s">
        <v>25694</v>
      </c>
      <c r="B392" s="1" t="s">
        <v>25472</v>
      </c>
      <c r="C392" s="1" t="s">
        <v>7</v>
      </c>
      <c r="D392" s="1"/>
      <c r="E392" s="1"/>
      <c r="F392" s="9"/>
    </row>
    <row r="393" spans="1:6" x14ac:dyDescent="0.25">
      <c r="A393" s="8" t="s">
        <v>25695</v>
      </c>
      <c r="B393" s="1" t="s">
        <v>25474</v>
      </c>
      <c r="C393" s="1" t="s">
        <v>7</v>
      </c>
      <c r="D393" s="1"/>
      <c r="E393" s="1"/>
      <c r="F393" s="9"/>
    </row>
    <row r="394" spans="1:6" x14ac:dyDescent="0.25">
      <c r="A394" s="8" t="s">
        <v>25696</v>
      </c>
      <c r="B394" s="1" t="s">
        <v>25476</v>
      </c>
      <c r="C394" s="1" t="s">
        <v>7</v>
      </c>
      <c r="D394" s="1"/>
      <c r="E394" s="1"/>
      <c r="F394" s="9"/>
    </row>
    <row r="395" spans="1:6" x14ac:dyDescent="0.25">
      <c r="A395" s="8" t="s">
        <v>25697</v>
      </c>
      <c r="B395" s="1" t="s">
        <v>25478</v>
      </c>
      <c r="C395" s="1" t="s">
        <v>7</v>
      </c>
      <c r="D395" s="1"/>
      <c r="E395" s="1"/>
      <c r="F395" s="9"/>
    </row>
    <row r="396" spans="1:6" x14ac:dyDescent="0.25">
      <c r="A396" s="8" t="s">
        <v>25698</v>
      </c>
      <c r="B396" s="1" t="s">
        <v>10716</v>
      </c>
      <c r="C396" s="1" t="s">
        <v>7</v>
      </c>
      <c r="D396" s="1"/>
      <c r="E396" s="1"/>
      <c r="F396" s="9"/>
    </row>
    <row r="397" spans="1:6" x14ac:dyDescent="0.25">
      <c r="A397" s="8" t="s">
        <v>25699</v>
      </c>
      <c r="B397" s="1" t="s">
        <v>10718</v>
      </c>
      <c r="C397" s="1" t="s">
        <v>4</v>
      </c>
      <c r="D397" s="1"/>
      <c r="E397" s="1"/>
      <c r="F397" s="9"/>
    </row>
    <row r="398" spans="1:6" x14ac:dyDescent="0.25">
      <c r="A398" s="8" t="s">
        <v>25700</v>
      </c>
      <c r="B398" s="1" t="s">
        <v>25482</v>
      </c>
      <c r="C398" s="1" t="s">
        <v>7</v>
      </c>
      <c r="D398" s="1"/>
      <c r="E398" s="1"/>
      <c r="F398" s="9"/>
    </row>
    <row r="399" spans="1:6" x14ac:dyDescent="0.25">
      <c r="A399" s="8" t="s">
        <v>25701</v>
      </c>
      <c r="B399" s="1" t="s">
        <v>25484</v>
      </c>
      <c r="C399" s="1" t="s">
        <v>7</v>
      </c>
      <c r="D399" s="1"/>
      <c r="E399" s="1"/>
      <c r="F399" s="9"/>
    </row>
    <row r="400" spans="1:6" x14ac:dyDescent="0.25">
      <c r="A400" s="8" t="s">
        <v>25702</v>
      </c>
      <c r="B400" s="1" t="s">
        <v>25486</v>
      </c>
      <c r="C400" s="1" t="s">
        <v>7</v>
      </c>
      <c r="D400" s="1"/>
      <c r="E400" s="1"/>
      <c r="F400" s="9"/>
    </row>
    <row r="401" spans="1:6" x14ac:dyDescent="0.25">
      <c r="A401" s="8" t="s">
        <v>25703</v>
      </c>
      <c r="B401" s="1" t="s">
        <v>25488</v>
      </c>
      <c r="C401" s="1" t="s">
        <v>7</v>
      </c>
      <c r="D401" s="1"/>
      <c r="E401" s="1"/>
      <c r="F401" s="9"/>
    </row>
    <row r="402" spans="1:6" x14ac:dyDescent="0.25">
      <c r="A402" s="8" t="s">
        <v>25704</v>
      </c>
      <c r="B402" s="1" t="s">
        <v>25490</v>
      </c>
      <c r="C402" s="1" t="s">
        <v>7</v>
      </c>
      <c r="D402" s="1"/>
      <c r="E402" s="1"/>
      <c r="F402" s="9"/>
    </row>
    <row r="403" spans="1:6" x14ac:dyDescent="0.25">
      <c r="A403" s="8" t="s">
        <v>25705</v>
      </c>
      <c r="B403" s="1" t="s">
        <v>25492</v>
      </c>
      <c r="C403" s="1" t="s">
        <v>7</v>
      </c>
      <c r="D403" s="1"/>
      <c r="E403" s="1"/>
      <c r="F403" s="9"/>
    </row>
    <row r="404" spans="1:6" x14ac:dyDescent="0.25">
      <c r="A404" s="8" t="s">
        <v>25706</v>
      </c>
      <c r="B404" s="1" t="s">
        <v>25494</v>
      </c>
      <c r="C404" s="1" t="s">
        <v>7</v>
      </c>
      <c r="D404" s="1"/>
      <c r="E404" s="1"/>
      <c r="F404" s="9"/>
    </row>
    <row r="405" spans="1:6" x14ac:dyDescent="0.25">
      <c r="A405" s="8" t="s">
        <v>25707</v>
      </c>
      <c r="B405" s="1" t="s">
        <v>25496</v>
      </c>
      <c r="C405" s="1" t="s">
        <v>7</v>
      </c>
      <c r="D405" s="1"/>
      <c r="E405" s="1"/>
      <c r="F405" s="9"/>
    </row>
    <row r="406" spans="1:6" x14ac:dyDescent="0.25">
      <c r="A406" s="8" t="s">
        <v>25708</v>
      </c>
      <c r="B406" s="1" t="s">
        <v>640</v>
      </c>
      <c r="C406" s="1" t="s">
        <v>7</v>
      </c>
      <c r="D406" s="1"/>
      <c r="E406" s="1"/>
      <c r="F406" s="9"/>
    </row>
    <row r="407" spans="1:6" x14ac:dyDescent="0.25">
      <c r="A407" s="8" t="s">
        <v>25709</v>
      </c>
      <c r="B407" s="1" t="s">
        <v>642</v>
      </c>
      <c r="C407" s="1" t="s">
        <v>27</v>
      </c>
      <c r="D407" s="1"/>
      <c r="E407" s="1"/>
      <c r="F407" s="9"/>
    </row>
    <row r="408" spans="1:6" x14ac:dyDescent="0.25">
      <c r="A408" s="8" t="s">
        <v>25710</v>
      </c>
      <c r="B408" s="1" t="s">
        <v>10721</v>
      </c>
      <c r="C408" s="1" t="s">
        <v>4</v>
      </c>
      <c r="D408" s="1"/>
      <c r="E408" s="1"/>
      <c r="F408" s="9"/>
    </row>
    <row r="409" spans="1:6" x14ac:dyDescent="0.25">
      <c r="A409" s="8" t="s">
        <v>25711</v>
      </c>
      <c r="B409" s="1" t="s">
        <v>10723</v>
      </c>
      <c r="C409" s="1" t="s">
        <v>4</v>
      </c>
      <c r="D409" s="1"/>
      <c r="E409" s="1"/>
      <c r="F409" s="9"/>
    </row>
    <row r="410" spans="1:6" x14ac:dyDescent="0.25">
      <c r="A410" s="8" t="s">
        <v>25712</v>
      </c>
      <c r="B410" s="1" t="s">
        <v>648</v>
      </c>
      <c r="C410" s="1" t="s">
        <v>7</v>
      </c>
      <c r="D410" s="1"/>
      <c r="E410" s="1"/>
      <c r="F410" s="9"/>
    </row>
    <row r="411" spans="1:6" x14ac:dyDescent="0.25">
      <c r="A411" s="8" t="s">
        <v>25713</v>
      </c>
      <c r="B411" s="1" t="s">
        <v>650</v>
      </c>
      <c r="C411" s="1" t="s">
        <v>27</v>
      </c>
      <c r="D411" s="1"/>
      <c r="E411" s="1"/>
      <c r="F411" s="9"/>
    </row>
    <row r="412" spans="1:6" x14ac:dyDescent="0.25">
      <c r="A412" s="8" t="s">
        <v>25714</v>
      </c>
      <c r="B412" s="1" t="s">
        <v>10726</v>
      </c>
      <c r="C412" s="1" t="s">
        <v>14</v>
      </c>
      <c r="D412" s="1"/>
      <c r="E412" s="1"/>
      <c r="F412" s="9"/>
    </row>
    <row r="413" spans="1:6" x14ac:dyDescent="0.25">
      <c r="A413" s="8" t="s">
        <v>25715</v>
      </c>
      <c r="B413" s="1" t="s">
        <v>10728</v>
      </c>
      <c r="C413" s="1" t="s">
        <v>27</v>
      </c>
      <c r="D413" s="1"/>
      <c r="E413" s="1"/>
      <c r="F413" s="9"/>
    </row>
    <row r="414" spans="1:6" x14ac:dyDescent="0.25">
      <c r="A414" s="8" t="s">
        <v>25716</v>
      </c>
      <c r="B414" s="1" t="s">
        <v>10730</v>
      </c>
      <c r="C414" s="1" t="s">
        <v>14</v>
      </c>
      <c r="D414" s="1"/>
      <c r="E414" s="1"/>
      <c r="F414" s="9"/>
    </row>
    <row r="415" spans="1:6" x14ac:dyDescent="0.25">
      <c r="A415" s="8" t="s">
        <v>25717</v>
      </c>
      <c r="B415" s="1" t="s">
        <v>10732</v>
      </c>
      <c r="C415" s="1" t="s">
        <v>27</v>
      </c>
      <c r="D415" s="1"/>
      <c r="E415" s="1"/>
      <c r="F415" s="9"/>
    </row>
    <row r="416" spans="1:6" x14ac:dyDescent="0.25">
      <c r="A416" s="8" t="s">
        <v>25718</v>
      </c>
      <c r="B416" s="1" t="s">
        <v>10734</v>
      </c>
      <c r="C416" s="1" t="s">
        <v>27</v>
      </c>
      <c r="D416" s="1"/>
      <c r="E416" s="1"/>
      <c r="F416" s="9"/>
    </row>
    <row r="417" spans="1:6" x14ac:dyDescent="0.25">
      <c r="A417" s="8" t="s">
        <v>25719</v>
      </c>
      <c r="B417" s="1" t="s">
        <v>10736</v>
      </c>
      <c r="C417" s="1" t="s">
        <v>27</v>
      </c>
      <c r="D417" s="1"/>
      <c r="E417" s="1"/>
      <c r="F417" s="9"/>
    </row>
    <row r="418" spans="1:6" x14ac:dyDescent="0.25">
      <c r="A418" s="8" t="s">
        <v>25720</v>
      </c>
      <c r="B418" s="1" t="s">
        <v>10738</v>
      </c>
      <c r="C418" s="1" t="s">
        <v>7</v>
      </c>
      <c r="D418" s="1"/>
      <c r="E418" s="1"/>
      <c r="F418" s="9"/>
    </row>
    <row r="419" spans="1:6" x14ac:dyDescent="0.25">
      <c r="A419" s="8" t="s">
        <v>25721</v>
      </c>
      <c r="B419" s="1" t="s">
        <v>10740</v>
      </c>
      <c r="C419" s="1" t="s">
        <v>27</v>
      </c>
      <c r="D419" s="1"/>
      <c r="E419" s="1"/>
      <c r="F419" s="9"/>
    </row>
    <row r="420" spans="1:6" x14ac:dyDescent="0.25">
      <c r="A420" s="8" t="s">
        <v>25722</v>
      </c>
      <c r="B420" s="1" t="s">
        <v>25512</v>
      </c>
      <c r="C420" s="1" t="s">
        <v>7</v>
      </c>
      <c r="D420" s="1"/>
      <c r="E420" s="1"/>
      <c r="F420" s="9"/>
    </row>
    <row r="421" spans="1:6" x14ac:dyDescent="0.25">
      <c r="A421" s="8" t="s">
        <v>25723</v>
      </c>
      <c r="B421" s="1" t="s">
        <v>10742</v>
      </c>
      <c r="C421" s="1" t="s">
        <v>27</v>
      </c>
      <c r="D421" s="1"/>
      <c r="E421" s="1"/>
      <c r="F421" s="9"/>
    </row>
    <row r="422" spans="1:6" x14ac:dyDescent="0.25">
      <c r="A422" s="8" t="s">
        <v>25724</v>
      </c>
      <c r="B422" s="1" t="s">
        <v>10744</v>
      </c>
      <c r="C422" s="1" t="s">
        <v>27</v>
      </c>
      <c r="D422" s="1"/>
      <c r="E422" s="1"/>
      <c r="F422" s="9"/>
    </row>
    <row r="423" spans="1:6" x14ac:dyDescent="0.25">
      <c r="A423" s="8" t="s">
        <v>25725</v>
      </c>
      <c r="B423" s="1" t="s">
        <v>17369</v>
      </c>
      <c r="C423" s="1" t="s">
        <v>7</v>
      </c>
      <c r="D423" s="1"/>
      <c r="E423" s="1"/>
      <c r="F423" s="9"/>
    </row>
    <row r="424" spans="1:6" x14ac:dyDescent="0.25">
      <c r="A424" s="8" t="s">
        <v>25726</v>
      </c>
      <c r="B424" s="1" t="s">
        <v>10746</v>
      </c>
      <c r="C424" s="1" t="s">
        <v>27</v>
      </c>
      <c r="D424" s="1"/>
      <c r="E424" s="1"/>
      <c r="F424" s="9"/>
    </row>
    <row r="425" spans="1:6" x14ac:dyDescent="0.25">
      <c r="A425" s="8" t="s">
        <v>25727</v>
      </c>
      <c r="B425" s="1" t="s">
        <v>25518</v>
      </c>
      <c r="C425" s="1" t="s">
        <v>7</v>
      </c>
      <c r="D425" s="1"/>
      <c r="E425" s="1"/>
      <c r="F425" s="9"/>
    </row>
    <row r="426" spans="1:6" x14ac:dyDescent="0.25">
      <c r="A426" s="8" t="s">
        <v>25728</v>
      </c>
      <c r="B426" s="1" t="s">
        <v>10748</v>
      </c>
      <c r="C426" s="1" t="s">
        <v>27</v>
      </c>
      <c r="D426" s="1"/>
      <c r="E426" s="1"/>
      <c r="F426" s="9"/>
    </row>
    <row r="427" spans="1:6" x14ac:dyDescent="0.25">
      <c r="A427" s="8" t="s">
        <v>25729</v>
      </c>
      <c r="B427" s="1" t="s">
        <v>10750</v>
      </c>
      <c r="C427" s="1" t="s">
        <v>27</v>
      </c>
      <c r="D427" s="1"/>
      <c r="E427" s="1"/>
      <c r="F427" s="9"/>
    </row>
    <row r="428" spans="1:6" x14ac:dyDescent="0.25">
      <c r="A428" s="8" t="s">
        <v>25730</v>
      </c>
      <c r="B428" s="1" t="s">
        <v>10752</v>
      </c>
      <c r="C428" s="1" t="s">
        <v>7</v>
      </c>
      <c r="D428" s="1"/>
      <c r="E428" s="1"/>
      <c r="F428" s="9"/>
    </row>
    <row r="429" spans="1:6" x14ac:dyDescent="0.25">
      <c r="A429" s="8" t="s">
        <v>25731</v>
      </c>
      <c r="B429" s="1" t="s">
        <v>10754</v>
      </c>
      <c r="C429" s="1" t="s">
        <v>7</v>
      </c>
      <c r="D429" s="1"/>
      <c r="E429" s="1"/>
      <c r="F429" s="9"/>
    </row>
    <row r="430" spans="1:6" x14ac:dyDescent="0.25">
      <c r="A430" s="8" t="s">
        <v>25732</v>
      </c>
      <c r="B430" s="1" t="s">
        <v>10756</v>
      </c>
      <c r="C430" s="1" t="s">
        <v>27</v>
      </c>
      <c r="D430" s="1"/>
      <c r="E430" s="1"/>
      <c r="F430" s="9"/>
    </row>
    <row r="431" spans="1:6" x14ac:dyDescent="0.25">
      <c r="A431" s="8" t="s">
        <v>25733</v>
      </c>
      <c r="B431" s="1" t="s">
        <v>690</v>
      </c>
      <c r="C431" s="1" t="s">
        <v>7</v>
      </c>
      <c r="D431" s="1"/>
      <c r="E431" s="1"/>
      <c r="F431" s="9"/>
    </row>
    <row r="432" spans="1:6" x14ac:dyDescent="0.25">
      <c r="A432" s="8" t="s">
        <v>25734</v>
      </c>
      <c r="B432" s="1" t="s">
        <v>10759</v>
      </c>
      <c r="C432" s="1" t="s">
        <v>7</v>
      </c>
      <c r="D432" s="1"/>
      <c r="E432" s="1"/>
      <c r="F432" s="9"/>
    </row>
    <row r="433" spans="1:6" x14ac:dyDescent="0.25">
      <c r="A433" s="8" t="s">
        <v>25735</v>
      </c>
      <c r="B433" s="1" t="s">
        <v>694</v>
      </c>
      <c r="C433" s="1" t="s">
        <v>7</v>
      </c>
      <c r="D433" s="1"/>
      <c r="E433" s="1"/>
      <c r="F433" s="9"/>
    </row>
    <row r="434" spans="1:6" x14ac:dyDescent="0.25">
      <c r="A434" s="8" t="s">
        <v>25736</v>
      </c>
      <c r="B434" s="1" t="s">
        <v>10762</v>
      </c>
      <c r="C434" s="1" t="s">
        <v>7</v>
      </c>
      <c r="D434" s="1"/>
      <c r="E434" s="1"/>
      <c r="F434" s="9"/>
    </row>
    <row r="435" spans="1:6" x14ac:dyDescent="0.25">
      <c r="A435" s="8" t="s">
        <v>25737</v>
      </c>
      <c r="B435" s="1" t="s">
        <v>10764</v>
      </c>
      <c r="C435" s="1" t="s">
        <v>7</v>
      </c>
      <c r="D435" s="1"/>
      <c r="E435" s="1"/>
      <c r="F435" s="9"/>
    </row>
    <row r="436" spans="1:6" x14ac:dyDescent="0.25">
      <c r="A436" s="8" t="s">
        <v>25738</v>
      </c>
      <c r="B436" s="1" t="s">
        <v>10766</v>
      </c>
      <c r="C436" s="1" t="s">
        <v>7</v>
      </c>
      <c r="D436" s="1"/>
      <c r="E436" s="1"/>
      <c r="F436" s="9"/>
    </row>
    <row r="437" spans="1:6" x14ac:dyDescent="0.25">
      <c r="A437" s="8" t="s">
        <v>25739</v>
      </c>
      <c r="B437" s="1" t="s">
        <v>10768</v>
      </c>
      <c r="C437" s="1" t="s">
        <v>7</v>
      </c>
      <c r="D437" s="1"/>
      <c r="E437" s="1"/>
      <c r="F437" s="9"/>
    </row>
    <row r="438" spans="1:6" x14ac:dyDescent="0.25">
      <c r="A438" s="8" t="s">
        <v>25740</v>
      </c>
      <c r="B438" s="1" t="s">
        <v>10770</v>
      </c>
      <c r="C438" s="1" t="s">
        <v>14</v>
      </c>
      <c r="D438" s="1"/>
      <c r="E438" s="1"/>
      <c r="F438" s="9"/>
    </row>
    <row r="439" spans="1:6" x14ac:dyDescent="0.25">
      <c r="A439" s="8" t="s">
        <v>25741</v>
      </c>
      <c r="B439" s="1" t="s">
        <v>10873</v>
      </c>
      <c r="C439" s="1" t="s">
        <v>7</v>
      </c>
      <c r="D439" s="1"/>
      <c r="E439" s="1"/>
      <c r="F439" s="9"/>
    </row>
    <row r="440" spans="1:6" x14ac:dyDescent="0.25">
      <c r="A440" s="8" t="s">
        <v>25742</v>
      </c>
      <c r="B440" s="1" t="s">
        <v>10846</v>
      </c>
      <c r="C440" s="1" t="s">
        <v>7</v>
      </c>
      <c r="D440" s="1"/>
      <c r="E440" s="1"/>
      <c r="F440" s="9"/>
    </row>
    <row r="441" spans="1:6" x14ac:dyDescent="0.25">
      <c r="A441" s="8" t="s">
        <v>25743</v>
      </c>
      <c r="B441" s="1" t="s">
        <v>25744</v>
      </c>
      <c r="C441" s="1" t="s">
        <v>7</v>
      </c>
      <c r="D441" s="1"/>
      <c r="E441" s="1"/>
      <c r="F441" s="9"/>
    </row>
    <row r="442" spans="1:6" x14ac:dyDescent="0.25">
      <c r="A442" s="8" t="s">
        <v>25745</v>
      </c>
      <c r="B442" s="1" t="s">
        <v>25746</v>
      </c>
      <c r="C442" s="1" t="s">
        <v>7</v>
      </c>
      <c r="D442" s="1"/>
      <c r="E442" s="1"/>
      <c r="F442" s="9"/>
    </row>
    <row r="443" spans="1:6" x14ac:dyDescent="0.25">
      <c r="A443" s="8" t="s">
        <v>25747</v>
      </c>
      <c r="B443" s="1" t="s">
        <v>10834</v>
      </c>
      <c r="C443" s="1" t="s">
        <v>7</v>
      </c>
      <c r="D443" s="1"/>
      <c r="E443" s="1"/>
      <c r="F443" s="9"/>
    </row>
    <row r="444" spans="1:6" x14ac:dyDescent="0.25">
      <c r="A444" s="8" t="s">
        <v>25748</v>
      </c>
      <c r="B444" s="1" t="s">
        <v>716</v>
      </c>
      <c r="C444" s="1" t="s">
        <v>7</v>
      </c>
      <c r="D444" s="1"/>
      <c r="E444" s="1"/>
      <c r="F444" s="9"/>
    </row>
    <row r="445" spans="1:6" x14ac:dyDescent="0.25">
      <c r="A445" s="8" t="s">
        <v>25749</v>
      </c>
      <c r="B445" s="1" t="s">
        <v>25750</v>
      </c>
      <c r="C445" s="1" t="s">
        <v>7</v>
      </c>
      <c r="D445" s="1"/>
      <c r="E445" s="1"/>
      <c r="F445" s="9"/>
    </row>
    <row r="446" spans="1:6" x14ac:dyDescent="0.25">
      <c r="A446" s="8" t="s">
        <v>25751</v>
      </c>
      <c r="B446" s="1" t="s">
        <v>719</v>
      </c>
      <c r="C446" s="1" t="s">
        <v>7</v>
      </c>
      <c r="D446" s="1"/>
      <c r="E446" s="1"/>
      <c r="F446" s="9"/>
    </row>
    <row r="447" spans="1:6" x14ac:dyDescent="0.25">
      <c r="A447" s="8" t="s">
        <v>25752</v>
      </c>
      <c r="B447" s="1" t="s">
        <v>10836</v>
      </c>
      <c r="C447" s="1" t="s">
        <v>7</v>
      </c>
      <c r="D447" s="1"/>
      <c r="E447" s="1"/>
      <c r="F447" s="9"/>
    </row>
    <row r="448" spans="1:6" x14ac:dyDescent="0.25">
      <c r="A448" s="8" t="s">
        <v>25753</v>
      </c>
      <c r="B448" s="1" t="s">
        <v>25218</v>
      </c>
      <c r="C448" s="1" t="s">
        <v>7</v>
      </c>
      <c r="D448" s="1"/>
      <c r="E448" s="1"/>
      <c r="F448" s="9"/>
    </row>
    <row r="449" spans="1:6" x14ac:dyDescent="0.25">
      <c r="A449" s="8" t="s">
        <v>25754</v>
      </c>
      <c r="B449" s="1" t="s">
        <v>25234</v>
      </c>
      <c r="C449" s="1" t="s">
        <v>7</v>
      </c>
      <c r="D449" s="1"/>
      <c r="E449" s="1"/>
      <c r="F449" s="9"/>
    </row>
    <row r="450" spans="1:6" x14ac:dyDescent="0.25">
      <c r="A450" s="8" t="s">
        <v>25755</v>
      </c>
      <c r="B450" s="1" t="s">
        <v>25239</v>
      </c>
      <c r="C450" s="1" t="s">
        <v>7</v>
      </c>
      <c r="D450" s="1"/>
      <c r="E450" s="1"/>
      <c r="F450" s="9"/>
    </row>
    <row r="451" spans="1:6" x14ac:dyDescent="0.25">
      <c r="A451" s="8" t="s">
        <v>25756</v>
      </c>
      <c r="B451" s="1" t="s">
        <v>25262</v>
      </c>
      <c r="C451" s="1" t="s">
        <v>7</v>
      </c>
      <c r="D451" s="1"/>
      <c r="E451" s="1"/>
      <c r="F451" s="9"/>
    </row>
    <row r="452" spans="1:6" x14ac:dyDescent="0.25">
      <c r="A452" s="8" t="s">
        <v>25757</v>
      </c>
      <c r="B452" s="1" t="s">
        <v>10855</v>
      </c>
      <c r="C452" s="1" t="s">
        <v>7</v>
      </c>
      <c r="D452" s="1"/>
      <c r="E452" s="1"/>
      <c r="F452" s="9"/>
    </row>
    <row r="453" spans="1:6" x14ac:dyDescent="0.25">
      <c r="A453" s="8" t="s">
        <v>25758</v>
      </c>
      <c r="B453" s="1" t="s">
        <v>733</v>
      </c>
      <c r="C453" s="1" t="s">
        <v>7</v>
      </c>
      <c r="D453" s="1"/>
      <c r="E453" s="1"/>
      <c r="F453" s="9"/>
    </row>
    <row r="454" spans="1:6" x14ac:dyDescent="0.25">
      <c r="A454" s="8" t="s">
        <v>25759</v>
      </c>
      <c r="B454" s="1" t="s">
        <v>25274</v>
      </c>
      <c r="C454" s="1" t="s">
        <v>7</v>
      </c>
      <c r="D454" s="1"/>
      <c r="E454" s="1"/>
      <c r="F454" s="9"/>
    </row>
    <row r="455" spans="1:6" x14ac:dyDescent="0.25">
      <c r="A455" s="8" t="s">
        <v>25760</v>
      </c>
      <c r="B455" s="1" t="s">
        <v>25281</v>
      </c>
      <c r="C455" s="1" t="s">
        <v>7</v>
      </c>
      <c r="D455" s="1"/>
      <c r="E455" s="1"/>
      <c r="F455" s="9"/>
    </row>
    <row r="456" spans="1:6" x14ac:dyDescent="0.25">
      <c r="A456" s="8" t="s">
        <v>25761</v>
      </c>
      <c r="B456" s="1" t="s">
        <v>739</v>
      </c>
      <c r="C456" s="1" t="s">
        <v>7</v>
      </c>
      <c r="D456" s="1"/>
      <c r="E456" s="1"/>
      <c r="F456" s="9"/>
    </row>
    <row r="457" spans="1:6" x14ac:dyDescent="0.25">
      <c r="A457" s="8" t="s">
        <v>25762</v>
      </c>
      <c r="B457" s="1" t="s">
        <v>21012</v>
      </c>
      <c r="C457" s="1" t="s">
        <v>7</v>
      </c>
      <c r="D457" s="1"/>
      <c r="E457" s="1"/>
      <c r="F457" s="9"/>
    </row>
    <row r="458" spans="1:6" x14ac:dyDescent="0.25">
      <c r="A458" s="8" t="s">
        <v>25763</v>
      </c>
      <c r="B458" s="1" t="s">
        <v>743</v>
      </c>
      <c r="C458" s="1" t="s">
        <v>7</v>
      </c>
      <c r="D458" s="1"/>
      <c r="E458" s="1"/>
      <c r="F458" s="9"/>
    </row>
    <row r="459" spans="1:6" x14ac:dyDescent="0.25">
      <c r="A459" s="8" t="s">
        <v>25764</v>
      </c>
      <c r="B459" s="1" t="s">
        <v>25317</v>
      </c>
      <c r="C459" s="1" t="s">
        <v>7</v>
      </c>
      <c r="D459" s="1"/>
      <c r="E459" s="1"/>
      <c r="F459" s="9"/>
    </row>
    <row r="460" spans="1:6" x14ac:dyDescent="0.25">
      <c r="A460" s="8" t="s">
        <v>25765</v>
      </c>
      <c r="B460" s="1" t="s">
        <v>25319</v>
      </c>
      <c r="C460" s="1" t="s">
        <v>7</v>
      </c>
      <c r="D460" s="1"/>
      <c r="E460" s="1"/>
      <c r="F460" s="9"/>
    </row>
    <row r="461" spans="1:6" x14ac:dyDescent="0.25">
      <c r="A461" s="8" t="s">
        <v>25766</v>
      </c>
      <c r="B461" s="1" t="s">
        <v>25325</v>
      </c>
      <c r="C461" s="1" t="s">
        <v>7</v>
      </c>
      <c r="D461" s="1"/>
      <c r="E461" s="1"/>
      <c r="F461" s="9"/>
    </row>
    <row r="462" spans="1:6" x14ac:dyDescent="0.25">
      <c r="A462" s="8" t="s">
        <v>25767</v>
      </c>
      <c r="B462" s="1" t="s">
        <v>25333</v>
      </c>
      <c r="C462" s="1" t="s">
        <v>7</v>
      </c>
      <c r="D462" s="1"/>
      <c r="E462" s="1"/>
      <c r="F462" s="9"/>
    </row>
    <row r="463" spans="1:6" x14ac:dyDescent="0.25">
      <c r="A463" s="8" t="s">
        <v>25768</v>
      </c>
      <c r="B463" s="1" t="s">
        <v>25335</v>
      </c>
      <c r="C463" s="1" t="s">
        <v>7</v>
      </c>
      <c r="D463" s="1"/>
      <c r="E463" s="1"/>
      <c r="F463" s="9"/>
    </row>
    <row r="464" spans="1:6" x14ac:dyDescent="0.25">
      <c r="A464" s="8" t="s">
        <v>25769</v>
      </c>
      <c r="B464" s="1" t="s">
        <v>25373</v>
      </c>
      <c r="C464" s="1" t="s">
        <v>7</v>
      </c>
      <c r="D464" s="1"/>
      <c r="E464" s="1"/>
      <c r="F464" s="9"/>
    </row>
    <row r="465" spans="1:6" x14ac:dyDescent="0.25">
      <c r="A465" s="8" t="s">
        <v>25770</v>
      </c>
      <c r="B465" s="1" t="s">
        <v>10896</v>
      </c>
      <c r="C465" s="1" t="s">
        <v>27</v>
      </c>
      <c r="D465" s="1"/>
      <c r="E465" s="1"/>
      <c r="F465" s="9"/>
    </row>
    <row r="466" spans="1:6" ht="15.75" thickBot="1" x14ac:dyDescent="0.3">
      <c r="A466" s="10" t="s">
        <v>25771</v>
      </c>
      <c r="B466" s="11" t="s">
        <v>25533</v>
      </c>
      <c r="C466" s="11" t="s">
        <v>1</v>
      </c>
      <c r="D466" s="11"/>
      <c r="E466" s="11"/>
      <c r="F466" s="12"/>
    </row>
    <row r="467" spans="1:6" x14ac:dyDescent="0.25">
      <c r="A467" s="13" t="s">
        <v>25772</v>
      </c>
      <c r="B467" s="2" t="s">
        <v>761</v>
      </c>
      <c r="C467" s="2" t="s">
        <v>1</v>
      </c>
      <c r="D467" s="2"/>
      <c r="E467" s="2"/>
      <c r="F467" s="14"/>
    </row>
    <row r="468" spans="1:6" x14ac:dyDescent="0.25">
      <c r="A468" s="8" t="s">
        <v>25773</v>
      </c>
      <c r="B468" s="1" t="s">
        <v>25774</v>
      </c>
      <c r="C468" s="1" t="s">
        <v>7</v>
      </c>
      <c r="D468" s="1"/>
      <c r="E468" s="1"/>
      <c r="F468" s="9"/>
    </row>
    <row r="469" spans="1:6" x14ac:dyDescent="0.25">
      <c r="A469" s="8" t="s">
        <v>25775</v>
      </c>
      <c r="B469" s="1" t="s">
        <v>25776</v>
      </c>
      <c r="C469" s="1" t="s">
        <v>7</v>
      </c>
      <c r="D469" s="1"/>
      <c r="E469" s="1"/>
      <c r="F469" s="9"/>
    </row>
    <row r="470" spans="1:6" x14ac:dyDescent="0.25">
      <c r="A470" s="8" t="s">
        <v>25777</v>
      </c>
      <c r="B470" s="1" t="s">
        <v>767</v>
      </c>
      <c r="C470" s="1" t="s">
        <v>14</v>
      </c>
      <c r="D470" s="1"/>
      <c r="E470" s="1"/>
      <c r="F470" s="9"/>
    </row>
    <row r="471" spans="1:6" x14ac:dyDescent="0.25">
      <c r="A471" s="8" t="s">
        <v>25778</v>
      </c>
      <c r="B471" s="1" t="s">
        <v>16870</v>
      </c>
      <c r="C471" s="1" t="s">
        <v>7</v>
      </c>
      <c r="D471" s="1"/>
      <c r="E471" s="1"/>
      <c r="F471" s="9"/>
    </row>
    <row r="472" spans="1:6" x14ac:dyDescent="0.25">
      <c r="A472" s="8" t="s">
        <v>25779</v>
      </c>
      <c r="B472" s="1" t="s">
        <v>10776</v>
      </c>
      <c r="C472" s="1" t="s">
        <v>27</v>
      </c>
      <c r="D472" s="1"/>
      <c r="E472" s="1"/>
      <c r="F472" s="9"/>
    </row>
    <row r="473" spans="1:6" x14ac:dyDescent="0.25">
      <c r="A473" s="8" t="s">
        <v>25780</v>
      </c>
      <c r="B473" s="1" t="s">
        <v>10778</v>
      </c>
      <c r="C473" s="1" t="s">
        <v>4</v>
      </c>
      <c r="D473" s="1"/>
      <c r="E473" s="1"/>
      <c r="F473" s="9"/>
    </row>
    <row r="474" spans="1:6" x14ac:dyDescent="0.25">
      <c r="A474" s="8" t="s">
        <v>25781</v>
      </c>
      <c r="B474" s="1" t="s">
        <v>10780</v>
      </c>
      <c r="C474" s="1" t="s">
        <v>7</v>
      </c>
      <c r="D474" s="1"/>
      <c r="E474" s="1"/>
      <c r="F474" s="9"/>
    </row>
    <row r="475" spans="1:6" x14ac:dyDescent="0.25">
      <c r="A475" s="8" t="s">
        <v>25782</v>
      </c>
      <c r="B475" s="1" t="s">
        <v>10782</v>
      </c>
      <c r="C475" s="1" t="s">
        <v>14</v>
      </c>
      <c r="D475" s="1"/>
      <c r="E475" s="1"/>
      <c r="F475" s="9"/>
    </row>
    <row r="476" spans="1:6" x14ac:dyDescent="0.25">
      <c r="A476" s="8" t="s">
        <v>25783</v>
      </c>
      <c r="B476" s="1" t="s">
        <v>25784</v>
      </c>
      <c r="C476" s="1" t="s">
        <v>7</v>
      </c>
      <c r="D476" s="1"/>
      <c r="E476" s="1"/>
      <c r="F476" s="9"/>
    </row>
    <row r="477" spans="1:6" x14ac:dyDescent="0.25">
      <c r="A477" s="8" t="s">
        <v>25785</v>
      </c>
      <c r="B477" s="1" t="s">
        <v>10786</v>
      </c>
      <c r="C477" s="1" t="s">
        <v>7</v>
      </c>
      <c r="D477" s="1"/>
      <c r="E477" s="1"/>
      <c r="F477" s="9"/>
    </row>
    <row r="478" spans="1:6" x14ac:dyDescent="0.25">
      <c r="A478" s="8" t="s">
        <v>25786</v>
      </c>
      <c r="B478" s="1" t="s">
        <v>10788</v>
      </c>
      <c r="C478" s="1" t="s">
        <v>14</v>
      </c>
      <c r="D478" s="1"/>
      <c r="E478" s="1"/>
      <c r="F478" s="9"/>
    </row>
    <row r="479" spans="1:6" x14ac:dyDescent="0.25">
      <c r="A479" s="8" t="s">
        <v>25787</v>
      </c>
      <c r="B479" s="1" t="s">
        <v>10790</v>
      </c>
      <c r="C479" s="1" t="s">
        <v>4</v>
      </c>
      <c r="D479" s="1"/>
      <c r="E479" s="1"/>
      <c r="F479" s="9"/>
    </row>
    <row r="480" spans="1:6" x14ac:dyDescent="0.25">
      <c r="A480" s="8" t="s">
        <v>25788</v>
      </c>
      <c r="B480" s="1" t="s">
        <v>25789</v>
      </c>
      <c r="C480" s="1" t="s">
        <v>7</v>
      </c>
      <c r="D480" s="1"/>
      <c r="E480" s="1"/>
      <c r="F480" s="9"/>
    </row>
    <row r="481" spans="1:6" x14ac:dyDescent="0.25">
      <c r="A481" s="8" t="s">
        <v>25790</v>
      </c>
      <c r="B481" s="1" t="s">
        <v>25791</v>
      </c>
      <c r="C481" s="1" t="s">
        <v>7</v>
      </c>
      <c r="D481" s="1"/>
      <c r="E481" s="1"/>
      <c r="F481" s="9"/>
    </row>
    <row r="482" spans="1:6" x14ac:dyDescent="0.25">
      <c r="A482" s="8" t="s">
        <v>25792</v>
      </c>
      <c r="B482" s="1" t="s">
        <v>10792</v>
      </c>
      <c r="C482" s="1" t="s">
        <v>7</v>
      </c>
      <c r="D482" s="1"/>
      <c r="E482" s="1"/>
      <c r="F482" s="9"/>
    </row>
    <row r="483" spans="1:6" x14ac:dyDescent="0.25">
      <c r="A483" s="8" t="s">
        <v>25793</v>
      </c>
      <c r="B483" s="1" t="s">
        <v>10794</v>
      </c>
      <c r="C483" s="1" t="s">
        <v>14</v>
      </c>
      <c r="D483" s="1"/>
      <c r="E483" s="1"/>
      <c r="F483" s="9"/>
    </row>
    <row r="484" spans="1:6" x14ac:dyDescent="0.25">
      <c r="A484" s="8" t="s">
        <v>25794</v>
      </c>
      <c r="B484" s="1" t="s">
        <v>25795</v>
      </c>
      <c r="C484" s="1" t="s">
        <v>7</v>
      </c>
      <c r="D484" s="1"/>
      <c r="E484" s="1"/>
      <c r="F484" s="9"/>
    </row>
    <row r="485" spans="1:6" x14ac:dyDescent="0.25">
      <c r="A485" s="8" t="s">
        <v>25796</v>
      </c>
      <c r="B485" s="1" t="s">
        <v>25797</v>
      </c>
      <c r="C485" s="1" t="s">
        <v>7</v>
      </c>
      <c r="D485" s="1"/>
      <c r="E485" s="1"/>
      <c r="F485" s="9"/>
    </row>
    <row r="486" spans="1:6" x14ac:dyDescent="0.25">
      <c r="A486" s="8" t="s">
        <v>25798</v>
      </c>
      <c r="B486" s="1" t="s">
        <v>25799</v>
      </c>
      <c r="C486" s="1" t="s">
        <v>7</v>
      </c>
      <c r="D486" s="1"/>
      <c r="E486" s="1"/>
      <c r="F486" s="9"/>
    </row>
    <row r="487" spans="1:6" x14ac:dyDescent="0.25">
      <c r="A487" s="8" t="s">
        <v>25800</v>
      </c>
      <c r="B487" s="1" t="s">
        <v>25801</v>
      </c>
      <c r="C487" s="1" t="s">
        <v>7</v>
      </c>
      <c r="D487" s="1"/>
      <c r="E487" s="1"/>
      <c r="F487" s="9"/>
    </row>
    <row r="488" spans="1:6" x14ac:dyDescent="0.25">
      <c r="A488" s="8" t="s">
        <v>25802</v>
      </c>
      <c r="B488" s="1" t="s">
        <v>25803</v>
      </c>
      <c r="C488" s="1" t="s">
        <v>7</v>
      </c>
      <c r="D488" s="1"/>
      <c r="E488" s="1"/>
      <c r="F488" s="9"/>
    </row>
    <row r="489" spans="1:6" x14ac:dyDescent="0.25">
      <c r="A489" s="8" t="s">
        <v>25804</v>
      </c>
      <c r="B489" s="1" t="s">
        <v>25805</v>
      </c>
      <c r="C489" s="1" t="s">
        <v>7</v>
      </c>
      <c r="D489" s="1"/>
      <c r="E489" s="1"/>
      <c r="F489" s="9"/>
    </row>
    <row r="490" spans="1:6" x14ac:dyDescent="0.25">
      <c r="A490" s="8" t="s">
        <v>25806</v>
      </c>
      <c r="B490" s="1" t="s">
        <v>10796</v>
      </c>
      <c r="C490" s="1" t="s">
        <v>7</v>
      </c>
      <c r="D490" s="1"/>
      <c r="E490" s="1"/>
      <c r="F490" s="9"/>
    </row>
    <row r="491" spans="1:6" x14ac:dyDescent="0.25">
      <c r="A491" s="8" t="s">
        <v>25807</v>
      </c>
      <c r="B491" s="1" t="s">
        <v>25808</v>
      </c>
      <c r="C491" s="1" t="s">
        <v>27</v>
      </c>
      <c r="D491" s="1"/>
      <c r="E491" s="1"/>
      <c r="F491" s="9"/>
    </row>
    <row r="492" spans="1:6" x14ac:dyDescent="0.25">
      <c r="A492" s="8" t="s">
        <v>25809</v>
      </c>
      <c r="B492" s="1" t="s">
        <v>10798</v>
      </c>
      <c r="C492" s="1" t="s">
        <v>27</v>
      </c>
      <c r="D492" s="1"/>
      <c r="E492" s="1"/>
      <c r="F492" s="9"/>
    </row>
    <row r="493" spans="1:6" x14ac:dyDescent="0.25">
      <c r="A493" s="8" t="s">
        <v>25810</v>
      </c>
      <c r="B493" s="1" t="s">
        <v>10800</v>
      </c>
      <c r="C493" s="1" t="s">
        <v>7</v>
      </c>
      <c r="D493" s="1"/>
      <c r="E493" s="1"/>
      <c r="F493" s="9"/>
    </row>
    <row r="494" spans="1:6" x14ac:dyDescent="0.25">
      <c r="A494" s="8" t="s">
        <v>25811</v>
      </c>
      <c r="B494" s="1" t="s">
        <v>25812</v>
      </c>
      <c r="C494" s="1" t="s">
        <v>7</v>
      </c>
      <c r="D494" s="1"/>
      <c r="E494" s="1"/>
      <c r="F494" s="9"/>
    </row>
    <row r="495" spans="1:6" x14ac:dyDescent="0.25">
      <c r="A495" s="8" t="s">
        <v>25813</v>
      </c>
      <c r="B495" s="1" t="s">
        <v>10802</v>
      </c>
      <c r="C495" s="1" t="s">
        <v>14</v>
      </c>
      <c r="D495" s="1"/>
      <c r="E495" s="1"/>
      <c r="F495" s="9"/>
    </row>
    <row r="496" spans="1:6" x14ac:dyDescent="0.25">
      <c r="A496" s="8" t="s">
        <v>25814</v>
      </c>
      <c r="B496" s="1" t="s">
        <v>25815</v>
      </c>
      <c r="C496" s="1" t="s">
        <v>7</v>
      </c>
      <c r="D496" s="1"/>
      <c r="E496" s="1"/>
      <c r="F496" s="9"/>
    </row>
    <row r="497" spans="1:6" x14ac:dyDescent="0.25">
      <c r="A497" s="8" t="s">
        <v>25816</v>
      </c>
      <c r="B497" s="1" t="s">
        <v>10804</v>
      </c>
      <c r="C497" s="1" t="s">
        <v>4</v>
      </c>
      <c r="D497" s="1"/>
      <c r="E497" s="1"/>
      <c r="F497" s="9"/>
    </row>
    <row r="498" spans="1:6" x14ac:dyDescent="0.25">
      <c r="A498" s="8" t="s">
        <v>25817</v>
      </c>
      <c r="B498" s="1" t="s">
        <v>10806</v>
      </c>
      <c r="C498" s="1" t="s">
        <v>7</v>
      </c>
      <c r="D498" s="1"/>
      <c r="E498" s="1"/>
      <c r="F498" s="9"/>
    </row>
    <row r="499" spans="1:6" x14ac:dyDescent="0.25">
      <c r="A499" s="8" t="s">
        <v>25818</v>
      </c>
      <c r="B499" s="1" t="s">
        <v>10808</v>
      </c>
      <c r="C499" s="1" t="s">
        <v>7</v>
      </c>
      <c r="D499" s="1"/>
      <c r="E499" s="1"/>
      <c r="F499" s="9"/>
    </row>
    <row r="500" spans="1:6" x14ac:dyDescent="0.25">
      <c r="A500" s="8" t="s">
        <v>25819</v>
      </c>
      <c r="B500" s="1" t="s">
        <v>10812</v>
      </c>
      <c r="C500" s="1" t="s">
        <v>14</v>
      </c>
      <c r="D500" s="1"/>
      <c r="E500" s="1"/>
      <c r="F500" s="9"/>
    </row>
    <row r="501" spans="1:6" x14ac:dyDescent="0.25">
      <c r="A501" s="8" t="s">
        <v>25820</v>
      </c>
      <c r="B501" s="1" t="s">
        <v>10814</v>
      </c>
      <c r="C501" s="1" t="s">
        <v>14</v>
      </c>
      <c r="D501" s="1"/>
      <c r="E501" s="1"/>
      <c r="F501" s="9"/>
    </row>
    <row r="502" spans="1:6" x14ac:dyDescent="0.25">
      <c r="A502" s="8" t="s">
        <v>25821</v>
      </c>
      <c r="B502" s="1" t="s">
        <v>10816</v>
      </c>
      <c r="C502" s="1" t="s">
        <v>27</v>
      </c>
      <c r="D502" s="1"/>
      <c r="E502" s="1"/>
      <c r="F502" s="9"/>
    </row>
    <row r="503" spans="1:6" x14ac:dyDescent="0.25">
      <c r="A503" s="8" t="s">
        <v>25822</v>
      </c>
      <c r="B503" s="1" t="s">
        <v>10818</v>
      </c>
      <c r="C503" s="1" t="s">
        <v>27</v>
      </c>
      <c r="D503" s="1"/>
      <c r="E503" s="1"/>
      <c r="F503" s="9"/>
    </row>
    <row r="504" spans="1:6" x14ac:dyDescent="0.25">
      <c r="A504" s="8" t="s">
        <v>25823</v>
      </c>
      <c r="B504" s="1" t="s">
        <v>10820</v>
      </c>
      <c r="C504" s="1" t="s">
        <v>4</v>
      </c>
      <c r="D504" s="1"/>
      <c r="E504" s="1"/>
      <c r="F504" s="9"/>
    </row>
    <row r="505" spans="1:6" x14ac:dyDescent="0.25">
      <c r="A505" s="8" t="s">
        <v>25824</v>
      </c>
      <c r="B505" s="1" t="s">
        <v>837</v>
      </c>
      <c r="C505" s="1" t="s">
        <v>7</v>
      </c>
      <c r="D505" s="1"/>
      <c r="E505" s="1"/>
      <c r="F505" s="9"/>
    </row>
    <row r="506" spans="1:6" x14ac:dyDescent="0.25">
      <c r="A506" s="8" t="s">
        <v>25825</v>
      </c>
      <c r="B506" s="1" t="s">
        <v>839</v>
      </c>
      <c r="C506" s="1" t="s">
        <v>27</v>
      </c>
      <c r="D506" s="1"/>
      <c r="E506" s="1"/>
      <c r="F506" s="9"/>
    </row>
    <row r="507" spans="1:6" x14ac:dyDescent="0.25">
      <c r="A507" s="8" t="s">
        <v>25826</v>
      </c>
      <c r="B507" s="1" t="s">
        <v>10822</v>
      </c>
      <c r="C507" s="1" t="s">
        <v>27</v>
      </c>
      <c r="D507" s="1"/>
      <c r="E507" s="1"/>
      <c r="F507" s="9"/>
    </row>
    <row r="508" spans="1:6" x14ac:dyDescent="0.25">
      <c r="A508" s="8" t="s">
        <v>25827</v>
      </c>
      <c r="B508" s="1" t="s">
        <v>25828</v>
      </c>
      <c r="C508" s="1" t="s">
        <v>7</v>
      </c>
      <c r="D508" s="1"/>
      <c r="E508" s="1"/>
      <c r="F508" s="9"/>
    </row>
    <row r="509" spans="1:6" x14ac:dyDescent="0.25">
      <c r="A509" s="8" t="s">
        <v>25829</v>
      </c>
      <c r="B509" s="1" t="s">
        <v>25830</v>
      </c>
      <c r="C509" s="1" t="s">
        <v>7</v>
      </c>
      <c r="D509" s="1"/>
      <c r="E509" s="1"/>
      <c r="F509" s="9"/>
    </row>
    <row r="510" spans="1:6" x14ac:dyDescent="0.25">
      <c r="A510" s="8" t="s">
        <v>25831</v>
      </c>
      <c r="B510" s="1" t="s">
        <v>25832</v>
      </c>
      <c r="C510" s="1" t="s">
        <v>7</v>
      </c>
      <c r="D510" s="1"/>
      <c r="E510" s="1"/>
      <c r="F510" s="9"/>
    </row>
    <row r="511" spans="1:6" x14ac:dyDescent="0.25">
      <c r="A511" s="8" t="s">
        <v>25833</v>
      </c>
      <c r="B511" s="1" t="s">
        <v>25834</v>
      </c>
      <c r="C511" s="1" t="s">
        <v>7</v>
      </c>
      <c r="D511" s="1"/>
      <c r="E511" s="1"/>
      <c r="F511" s="9"/>
    </row>
    <row r="512" spans="1:6" x14ac:dyDescent="0.25">
      <c r="A512" s="8" t="s">
        <v>25835</v>
      </c>
      <c r="B512" s="1" t="s">
        <v>25836</v>
      </c>
      <c r="C512" s="1" t="s">
        <v>7</v>
      </c>
      <c r="D512" s="1"/>
      <c r="E512" s="1"/>
      <c r="F512" s="9"/>
    </row>
    <row r="513" spans="1:6" x14ac:dyDescent="0.25">
      <c r="A513" s="8" t="s">
        <v>25837</v>
      </c>
      <c r="B513" s="1" t="s">
        <v>853</v>
      </c>
      <c r="C513" s="1" t="s">
        <v>7</v>
      </c>
      <c r="D513" s="1"/>
      <c r="E513" s="1"/>
      <c r="F513" s="9"/>
    </row>
    <row r="514" spans="1:6" x14ac:dyDescent="0.25">
      <c r="A514" s="8" t="s">
        <v>25838</v>
      </c>
      <c r="B514" s="1" t="s">
        <v>25839</v>
      </c>
      <c r="C514" s="1" t="s">
        <v>7</v>
      </c>
      <c r="D514" s="1"/>
      <c r="E514" s="1"/>
      <c r="F514" s="9"/>
    </row>
    <row r="515" spans="1:6" x14ac:dyDescent="0.25">
      <c r="A515" s="8" t="s">
        <v>25840</v>
      </c>
      <c r="B515" s="1" t="s">
        <v>25841</v>
      </c>
      <c r="C515" s="1" t="s">
        <v>7</v>
      </c>
      <c r="D515" s="1"/>
      <c r="E515" s="1"/>
      <c r="F515" s="9"/>
    </row>
    <row r="516" spans="1:6" x14ac:dyDescent="0.25">
      <c r="A516" s="8" t="s">
        <v>25842</v>
      </c>
      <c r="B516" s="1" t="s">
        <v>25843</v>
      </c>
      <c r="C516" s="1" t="s">
        <v>7</v>
      </c>
      <c r="D516" s="1"/>
      <c r="E516" s="1"/>
      <c r="F516" s="9"/>
    </row>
    <row r="517" spans="1:6" x14ac:dyDescent="0.25">
      <c r="A517" s="8" t="s">
        <v>25844</v>
      </c>
      <c r="B517" s="1" t="s">
        <v>861</v>
      </c>
      <c r="C517" s="1" t="s">
        <v>4</v>
      </c>
      <c r="D517" s="1"/>
      <c r="E517" s="1"/>
      <c r="F517" s="9"/>
    </row>
    <row r="518" spans="1:6" x14ac:dyDescent="0.25">
      <c r="A518" s="8" t="s">
        <v>25845</v>
      </c>
      <c r="B518" s="1" t="s">
        <v>863</v>
      </c>
      <c r="C518" s="1" t="s">
        <v>27</v>
      </c>
      <c r="D518" s="1"/>
      <c r="E518" s="1"/>
      <c r="F518" s="9"/>
    </row>
    <row r="519" spans="1:6" x14ac:dyDescent="0.25">
      <c r="A519" s="8" t="s">
        <v>25846</v>
      </c>
      <c r="B519" s="1" t="s">
        <v>10966</v>
      </c>
      <c r="C519" s="1" t="s">
        <v>7</v>
      </c>
      <c r="D519" s="1"/>
      <c r="E519" s="1"/>
      <c r="F519" s="9"/>
    </row>
    <row r="520" spans="1:6" x14ac:dyDescent="0.25">
      <c r="A520" s="8" t="s">
        <v>25847</v>
      </c>
      <c r="B520" s="1" t="s">
        <v>867</v>
      </c>
      <c r="C520" s="1" t="s">
        <v>7</v>
      </c>
      <c r="D520" s="1"/>
      <c r="E520" s="1"/>
      <c r="F520" s="9"/>
    </row>
    <row r="521" spans="1:6" x14ac:dyDescent="0.25">
      <c r="A521" s="8" t="s">
        <v>25848</v>
      </c>
      <c r="B521" s="1" t="s">
        <v>10969</v>
      </c>
      <c r="C521" s="1" t="s">
        <v>7</v>
      </c>
      <c r="D521" s="1"/>
      <c r="E521" s="1"/>
      <c r="F521" s="9"/>
    </row>
    <row r="522" spans="1:6" x14ac:dyDescent="0.25">
      <c r="A522" s="8" t="s">
        <v>25849</v>
      </c>
      <c r="B522" s="1" t="s">
        <v>10971</v>
      </c>
      <c r="C522" s="1" t="s">
        <v>7</v>
      </c>
      <c r="D522" s="1"/>
      <c r="E522" s="1"/>
      <c r="F522" s="9"/>
    </row>
    <row r="523" spans="1:6" x14ac:dyDescent="0.25">
      <c r="A523" s="8" t="s">
        <v>25850</v>
      </c>
      <c r="B523" s="1" t="s">
        <v>10973</v>
      </c>
      <c r="C523" s="1" t="s">
        <v>27</v>
      </c>
      <c r="D523" s="1"/>
      <c r="E523" s="1"/>
      <c r="F523" s="9"/>
    </row>
    <row r="524" spans="1:6" x14ac:dyDescent="0.25">
      <c r="A524" s="8" t="s">
        <v>25851</v>
      </c>
      <c r="B524" s="1" t="s">
        <v>10975</v>
      </c>
      <c r="C524" s="1" t="s">
        <v>7</v>
      </c>
      <c r="D524" s="1"/>
      <c r="E524" s="1"/>
      <c r="F524" s="9"/>
    </row>
    <row r="525" spans="1:6" x14ac:dyDescent="0.25">
      <c r="A525" s="8" t="s">
        <v>25852</v>
      </c>
      <c r="B525" s="1" t="s">
        <v>25853</v>
      </c>
      <c r="C525" s="1" t="s">
        <v>7</v>
      </c>
      <c r="D525" s="1"/>
      <c r="E525" s="1"/>
      <c r="F525" s="9"/>
    </row>
    <row r="526" spans="1:6" x14ac:dyDescent="0.25">
      <c r="A526" s="8" t="s">
        <v>25854</v>
      </c>
      <c r="B526" s="1" t="s">
        <v>879</v>
      </c>
      <c r="C526" s="1" t="s">
        <v>7</v>
      </c>
      <c r="D526" s="1"/>
      <c r="E526" s="1"/>
      <c r="F526" s="9"/>
    </row>
    <row r="527" spans="1:6" x14ac:dyDescent="0.25">
      <c r="A527" s="8" t="s">
        <v>25855</v>
      </c>
      <c r="B527" s="1" t="s">
        <v>881</v>
      </c>
      <c r="C527" s="1" t="s">
        <v>7</v>
      </c>
      <c r="D527" s="1"/>
      <c r="E527" s="1"/>
      <c r="F527" s="9"/>
    </row>
    <row r="528" spans="1:6" x14ac:dyDescent="0.25">
      <c r="A528" s="8" t="s">
        <v>25856</v>
      </c>
      <c r="B528" s="1" t="s">
        <v>10977</v>
      </c>
      <c r="C528" s="1" t="s">
        <v>7</v>
      </c>
      <c r="D528" s="1"/>
      <c r="E528" s="1"/>
      <c r="F528" s="9"/>
    </row>
    <row r="529" spans="1:6" x14ac:dyDescent="0.25">
      <c r="A529" s="8" t="s">
        <v>25857</v>
      </c>
      <c r="B529" s="1" t="s">
        <v>25858</v>
      </c>
      <c r="C529" s="1" t="s">
        <v>7</v>
      </c>
      <c r="D529" s="1"/>
      <c r="E529" s="1"/>
      <c r="F529" s="9"/>
    </row>
    <row r="530" spans="1:6" x14ac:dyDescent="0.25">
      <c r="A530" s="8" t="s">
        <v>25859</v>
      </c>
      <c r="B530" s="1" t="s">
        <v>10979</v>
      </c>
      <c r="C530" s="1" t="s">
        <v>14</v>
      </c>
      <c r="D530" s="1"/>
      <c r="E530" s="1"/>
      <c r="F530" s="9"/>
    </row>
    <row r="531" spans="1:6" x14ac:dyDescent="0.25">
      <c r="A531" s="8" t="s">
        <v>25860</v>
      </c>
      <c r="B531" s="1" t="s">
        <v>889</v>
      </c>
      <c r="C531" s="1" t="s">
        <v>14</v>
      </c>
      <c r="D531" s="1"/>
      <c r="E531" s="1"/>
      <c r="F531" s="9"/>
    </row>
    <row r="532" spans="1:6" x14ac:dyDescent="0.25">
      <c r="A532" s="8" t="s">
        <v>25861</v>
      </c>
      <c r="B532" s="1" t="s">
        <v>10982</v>
      </c>
      <c r="C532" s="1" t="s">
        <v>7</v>
      </c>
      <c r="D532" s="1"/>
      <c r="E532" s="1"/>
      <c r="F532" s="9"/>
    </row>
    <row r="533" spans="1:6" x14ac:dyDescent="0.25">
      <c r="A533" s="8" t="s">
        <v>25862</v>
      </c>
      <c r="B533" s="1" t="s">
        <v>10984</v>
      </c>
      <c r="C533" s="1" t="s">
        <v>27</v>
      </c>
      <c r="D533" s="1"/>
      <c r="E533" s="1"/>
      <c r="F533" s="9"/>
    </row>
    <row r="534" spans="1:6" x14ac:dyDescent="0.25">
      <c r="A534" s="8" t="s">
        <v>25863</v>
      </c>
      <c r="B534" s="1" t="s">
        <v>10986</v>
      </c>
      <c r="C534" s="1" t="s">
        <v>27</v>
      </c>
      <c r="D534" s="1"/>
      <c r="E534" s="1"/>
      <c r="F534" s="9"/>
    </row>
    <row r="535" spans="1:6" x14ac:dyDescent="0.25">
      <c r="A535" s="8" t="s">
        <v>25864</v>
      </c>
      <c r="B535" s="1" t="s">
        <v>25865</v>
      </c>
      <c r="C535" s="1" t="s">
        <v>7</v>
      </c>
      <c r="D535" s="1"/>
      <c r="E535" s="1"/>
      <c r="F535" s="9"/>
    </row>
    <row r="536" spans="1:6" x14ac:dyDescent="0.25">
      <c r="A536" s="8" t="s">
        <v>25866</v>
      </c>
      <c r="B536" s="1" t="s">
        <v>10988</v>
      </c>
      <c r="C536" s="1" t="s">
        <v>27</v>
      </c>
      <c r="D536" s="1"/>
      <c r="E536" s="1"/>
      <c r="F536" s="9"/>
    </row>
    <row r="537" spans="1:6" x14ac:dyDescent="0.25">
      <c r="A537" s="8" t="s">
        <v>25867</v>
      </c>
      <c r="B537" s="1" t="s">
        <v>10990</v>
      </c>
      <c r="C537" s="1" t="s">
        <v>7</v>
      </c>
      <c r="D537" s="1"/>
      <c r="E537" s="1"/>
      <c r="F537" s="9"/>
    </row>
    <row r="538" spans="1:6" x14ac:dyDescent="0.25">
      <c r="A538" s="8" t="s">
        <v>25868</v>
      </c>
      <c r="B538" s="1" t="s">
        <v>10992</v>
      </c>
      <c r="C538" s="1" t="s">
        <v>27</v>
      </c>
      <c r="D538" s="1"/>
      <c r="E538" s="1"/>
      <c r="F538" s="9"/>
    </row>
    <row r="539" spans="1:6" x14ac:dyDescent="0.25">
      <c r="A539" s="8" t="s">
        <v>25869</v>
      </c>
      <c r="B539" s="1" t="s">
        <v>10994</v>
      </c>
      <c r="C539" s="1" t="s">
        <v>7</v>
      </c>
      <c r="D539" s="1"/>
      <c r="E539" s="1"/>
      <c r="F539" s="9"/>
    </row>
    <row r="540" spans="1:6" x14ac:dyDescent="0.25">
      <c r="A540" s="8" t="s">
        <v>25870</v>
      </c>
      <c r="B540" s="1" t="s">
        <v>10996</v>
      </c>
      <c r="C540" s="1" t="s">
        <v>27</v>
      </c>
      <c r="D540" s="1"/>
      <c r="E540" s="1"/>
      <c r="F540" s="9"/>
    </row>
    <row r="541" spans="1:6" x14ac:dyDescent="0.25">
      <c r="A541" s="8" t="s">
        <v>25871</v>
      </c>
      <c r="B541" s="1" t="s">
        <v>10998</v>
      </c>
      <c r="C541" s="1" t="s">
        <v>7</v>
      </c>
      <c r="D541" s="1"/>
      <c r="E541" s="1"/>
      <c r="F541" s="9"/>
    </row>
    <row r="542" spans="1:6" x14ac:dyDescent="0.25">
      <c r="A542" s="8" t="s">
        <v>25872</v>
      </c>
      <c r="B542" s="1" t="s">
        <v>11000</v>
      </c>
      <c r="C542" s="1" t="s">
        <v>7</v>
      </c>
      <c r="D542" s="1"/>
      <c r="E542" s="1"/>
      <c r="F542" s="9"/>
    </row>
    <row r="543" spans="1:6" x14ac:dyDescent="0.25">
      <c r="A543" s="8" t="s">
        <v>25873</v>
      </c>
      <c r="B543" s="1" t="s">
        <v>11002</v>
      </c>
      <c r="C543" s="1" t="s">
        <v>4</v>
      </c>
      <c r="D543" s="1"/>
      <c r="E543" s="1"/>
      <c r="F543" s="9"/>
    </row>
    <row r="544" spans="1:6" x14ac:dyDescent="0.25">
      <c r="A544" s="8" t="s">
        <v>25874</v>
      </c>
      <c r="B544" s="1" t="s">
        <v>11004</v>
      </c>
      <c r="C544" s="1" t="s">
        <v>7</v>
      </c>
      <c r="D544" s="1"/>
      <c r="E544" s="1"/>
      <c r="F544" s="9"/>
    </row>
    <row r="545" spans="1:6" x14ac:dyDescent="0.25">
      <c r="A545" s="8" t="s">
        <v>25875</v>
      </c>
      <c r="B545" s="1" t="s">
        <v>11006</v>
      </c>
      <c r="C545" s="1" t="s">
        <v>7</v>
      </c>
      <c r="D545" s="1"/>
      <c r="E545" s="1"/>
      <c r="F545" s="9"/>
    </row>
    <row r="546" spans="1:6" x14ac:dyDescent="0.25">
      <c r="A546" s="8" t="s">
        <v>25876</v>
      </c>
      <c r="B546" s="1" t="s">
        <v>11008</v>
      </c>
      <c r="C546" s="1" t="s">
        <v>7</v>
      </c>
      <c r="D546" s="1"/>
      <c r="E546" s="1"/>
      <c r="F546" s="9"/>
    </row>
    <row r="547" spans="1:6" x14ac:dyDescent="0.25">
      <c r="A547" s="8" t="s">
        <v>25877</v>
      </c>
      <c r="B547" s="1" t="s">
        <v>25878</v>
      </c>
      <c r="C547" s="1" t="s">
        <v>7</v>
      </c>
      <c r="D547" s="1"/>
      <c r="E547" s="1"/>
      <c r="F547" s="9"/>
    </row>
    <row r="548" spans="1:6" x14ac:dyDescent="0.25">
      <c r="A548" s="8" t="s">
        <v>25879</v>
      </c>
      <c r="B548" s="1" t="s">
        <v>923</v>
      </c>
      <c r="C548" s="1" t="s">
        <v>7</v>
      </c>
      <c r="D548" s="1"/>
      <c r="E548" s="1"/>
      <c r="F548" s="9"/>
    </row>
    <row r="549" spans="1:6" x14ac:dyDescent="0.25">
      <c r="A549" s="8" t="s">
        <v>25880</v>
      </c>
      <c r="B549" s="1" t="s">
        <v>25881</v>
      </c>
      <c r="C549" s="1" t="s">
        <v>7</v>
      </c>
      <c r="D549" s="1"/>
      <c r="E549" s="1"/>
      <c r="F549" s="9"/>
    </row>
    <row r="550" spans="1:6" x14ac:dyDescent="0.25">
      <c r="A550" s="8" t="s">
        <v>25882</v>
      </c>
      <c r="B550" s="1" t="s">
        <v>11010</v>
      </c>
      <c r="C550" s="1" t="s">
        <v>7</v>
      </c>
      <c r="D550" s="1"/>
      <c r="E550" s="1"/>
      <c r="F550" s="9"/>
    </row>
    <row r="551" spans="1:6" x14ac:dyDescent="0.25">
      <c r="A551" s="8" t="s">
        <v>25883</v>
      </c>
      <c r="B551" s="1" t="s">
        <v>11012</v>
      </c>
      <c r="C551" s="1" t="s">
        <v>4</v>
      </c>
      <c r="D551" s="1"/>
      <c r="E551" s="1"/>
      <c r="F551" s="9"/>
    </row>
    <row r="552" spans="1:6" x14ac:dyDescent="0.25">
      <c r="A552" s="8" t="s">
        <v>25884</v>
      </c>
      <c r="B552" s="1" t="s">
        <v>931</v>
      </c>
      <c r="C552" s="1" t="s">
        <v>7</v>
      </c>
      <c r="D552" s="1"/>
      <c r="E552" s="1"/>
      <c r="F552" s="9"/>
    </row>
    <row r="553" spans="1:6" x14ac:dyDescent="0.25">
      <c r="A553" s="8" t="s">
        <v>25885</v>
      </c>
      <c r="B553" s="1" t="s">
        <v>11014</v>
      </c>
      <c r="C553" s="1" t="s">
        <v>27</v>
      </c>
      <c r="D553" s="1"/>
      <c r="E553" s="1"/>
      <c r="F553" s="9"/>
    </row>
    <row r="554" spans="1:6" x14ac:dyDescent="0.25">
      <c r="A554" s="8" t="s">
        <v>25886</v>
      </c>
      <c r="B554" s="1" t="s">
        <v>11016</v>
      </c>
      <c r="C554" s="1" t="s">
        <v>7</v>
      </c>
      <c r="D554" s="1"/>
      <c r="E554" s="1"/>
      <c r="F554" s="9"/>
    </row>
    <row r="555" spans="1:6" x14ac:dyDescent="0.25">
      <c r="A555" s="8" t="s">
        <v>25887</v>
      </c>
      <c r="B555" s="1" t="s">
        <v>11018</v>
      </c>
      <c r="C555" s="1" t="s">
        <v>7</v>
      </c>
      <c r="D555" s="1"/>
      <c r="E555" s="1"/>
      <c r="F555" s="9"/>
    </row>
    <row r="556" spans="1:6" x14ac:dyDescent="0.25">
      <c r="A556" s="8" t="s">
        <v>25888</v>
      </c>
      <c r="B556" s="1" t="s">
        <v>939</v>
      </c>
      <c r="C556" s="1" t="s">
        <v>7</v>
      </c>
      <c r="D556" s="1"/>
      <c r="E556" s="1"/>
      <c r="F556" s="9"/>
    </row>
    <row r="557" spans="1:6" x14ac:dyDescent="0.25">
      <c r="A557" s="8" t="s">
        <v>25889</v>
      </c>
      <c r="B557" s="1" t="s">
        <v>11021</v>
      </c>
      <c r="C557" s="1" t="s">
        <v>27</v>
      </c>
      <c r="D557" s="1"/>
      <c r="E557" s="1"/>
      <c r="F557" s="9"/>
    </row>
    <row r="558" spans="1:6" x14ac:dyDescent="0.25">
      <c r="A558" s="8" t="s">
        <v>25890</v>
      </c>
      <c r="B558" s="1" t="s">
        <v>11023</v>
      </c>
      <c r="C558" s="1" t="s">
        <v>27</v>
      </c>
      <c r="D558" s="1"/>
      <c r="E558" s="1"/>
      <c r="F558" s="9"/>
    </row>
    <row r="559" spans="1:6" x14ac:dyDescent="0.25">
      <c r="A559" s="8" t="s">
        <v>25891</v>
      </c>
      <c r="B559" s="1" t="s">
        <v>25892</v>
      </c>
      <c r="C559" s="1" t="s">
        <v>7</v>
      </c>
      <c r="D559" s="1"/>
      <c r="E559" s="1"/>
      <c r="F559" s="9"/>
    </row>
    <row r="560" spans="1:6" x14ac:dyDescent="0.25">
      <c r="A560" s="8" t="s">
        <v>25893</v>
      </c>
      <c r="B560" s="1" t="s">
        <v>25894</v>
      </c>
      <c r="C560" s="1" t="s">
        <v>7</v>
      </c>
      <c r="D560" s="1"/>
      <c r="E560" s="1"/>
      <c r="F560" s="9"/>
    </row>
    <row r="561" spans="1:6" x14ac:dyDescent="0.25">
      <c r="A561" s="8" t="s">
        <v>25895</v>
      </c>
      <c r="B561" s="1" t="s">
        <v>11025</v>
      </c>
      <c r="C561" s="1" t="s">
        <v>4</v>
      </c>
      <c r="D561" s="1"/>
      <c r="E561" s="1"/>
      <c r="F561" s="9"/>
    </row>
    <row r="562" spans="1:6" x14ac:dyDescent="0.25">
      <c r="A562" s="8" t="s">
        <v>25896</v>
      </c>
      <c r="B562" s="1" t="s">
        <v>25897</v>
      </c>
      <c r="C562" s="1" t="s">
        <v>7</v>
      </c>
      <c r="D562" s="1"/>
      <c r="E562" s="1"/>
      <c r="F562" s="9"/>
    </row>
    <row r="563" spans="1:6" x14ac:dyDescent="0.25">
      <c r="A563" s="8" t="s">
        <v>25898</v>
      </c>
      <c r="B563" s="1" t="s">
        <v>25899</v>
      </c>
      <c r="C563" s="1" t="s">
        <v>7</v>
      </c>
      <c r="D563" s="1"/>
      <c r="E563" s="1"/>
      <c r="F563" s="9"/>
    </row>
    <row r="564" spans="1:6" x14ac:dyDescent="0.25">
      <c r="A564" s="8" t="s">
        <v>25900</v>
      </c>
      <c r="B564" s="1" t="s">
        <v>25901</v>
      </c>
      <c r="C564" s="1" t="s">
        <v>7</v>
      </c>
      <c r="D564" s="1"/>
      <c r="E564" s="1"/>
      <c r="F564" s="9"/>
    </row>
    <row r="565" spans="1:6" x14ac:dyDescent="0.25">
      <c r="A565" s="8" t="s">
        <v>25902</v>
      </c>
      <c r="B565" s="1" t="s">
        <v>25903</v>
      </c>
      <c r="C565" s="1" t="s">
        <v>7</v>
      </c>
      <c r="D565" s="1"/>
      <c r="E565" s="1"/>
      <c r="F565" s="9"/>
    </row>
    <row r="566" spans="1:6" x14ac:dyDescent="0.25">
      <c r="A566" s="8" t="s">
        <v>25904</v>
      </c>
      <c r="B566" s="1" t="s">
        <v>959</v>
      </c>
      <c r="C566" s="1" t="s">
        <v>7</v>
      </c>
      <c r="D566" s="1"/>
      <c r="E566" s="1"/>
      <c r="F566" s="9"/>
    </row>
    <row r="567" spans="1:6" x14ac:dyDescent="0.25">
      <c r="A567" s="8" t="s">
        <v>25905</v>
      </c>
      <c r="B567" s="1" t="s">
        <v>11027</v>
      </c>
      <c r="C567" s="1" t="s">
        <v>4</v>
      </c>
      <c r="D567" s="1"/>
      <c r="E567" s="1"/>
      <c r="F567" s="9"/>
    </row>
    <row r="568" spans="1:6" x14ac:dyDescent="0.25">
      <c r="A568" s="8" t="s">
        <v>25906</v>
      </c>
      <c r="B568" s="1" t="s">
        <v>11029</v>
      </c>
      <c r="C568" s="1" t="s">
        <v>14</v>
      </c>
      <c r="D568" s="1"/>
      <c r="E568" s="1"/>
      <c r="F568" s="9"/>
    </row>
    <row r="569" spans="1:6" x14ac:dyDescent="0.25">
      <c r="A569" s="8" t="s">
        <v>25907</v>
      </c>
      <c r="B569" s="1" t="s">
        <v>11031</v>
      </c>
      <c r="C569" s="1" t="s">
        <v>7</v>
      </c>
      <c r="D569" s="1"/>
      <c r="E569" s="1"/>
      <c r="F569" s="9"/>
    </row>
    <row r="570" spans="1:6" x14ac:dyDescent="0.25">
      <c r="A570" s="8" t="s">
        <v>25908</v>
      </c>
      <c r="B570" s="1" t="s">
        <v>25155</v>
      </c>
      <c r="C570" s="1" t="s">
        <v>4</v>
      </c>
      <c r="D570" s="1"/>
      <c r="E570" s="1"/>
      <c r="F570" s="9"/>
    </row>
    <row r="571" spans="1:6" ht="15.75" thickBot="1" x14ac:dyDescent="0.3">
      <c r="A571" s="10" t="s">
        <v>25909</v>
      </c>
      <c r="B571" s="11" t="s">
        <v>10810</v>
      </c>
      <c r="C571" s="11" t="s">
        <v>1</v>
      </c>
      <c r="D571" s="11"/>
      <c r="E571" s="11"/>
      <c r="F571" s="12"/>
    </row>
    <row r="572" spans="1:6" x14ac:dyDescent="0.25">
      <c r="A572" s="13" t="s">
        <v>25910</v>
      </c>
      <c r="B572" s="2" t="s">
        <v>971</v>
      </c>
      <c r="C572" s="2" t="s">
        <v>1</v>
      </c>
      <c r="D572" s="2"/>
      <c r="E572" s="2"/>
      <c r="F572" s="14"/>
    </row>
    <row r="573" spans="1:6" x14ac:dyDescent="0.25">
      <c r="A573" s="8" t="s">
        <v>25911</v>
      </c>
      <c r="B573" s="1" t="s">
        <v>11049</v>
      </c>
      <c r="C573" s="1" t="s">
        <v>4</v>
      </c>
      <c r="D573" s="1"/>
      <c r="E573" s="1"/>
      <c r="F573" s="9"/>
    </row>
    <row r="574" spans="1:6" x14ac:dyDescent="0.25">
      <c r="A574" s="8" t="s">
        <v>25912</v>
      </c>
      <c r="B574" s="1" t="s">
        <v>11033</v>
      </c>
      <c r="C574" s="1" t="s">
        <v>7</v>
      </c>
      <c r="D574" s="1"/>
      <c r="E574" s="1"/>
      <c r="F574" s="9"/>
    </row>
    <row r="575" spans="1:6" x14ac:dyDescent="0.25">
      <c r="A575" s="8" t="s">
        <v>25913</v>
      </c>
      <c r="B575" s="1" t="s">
        <v>11035</v>
      </c>
      <c r="C575" s="1" t="s">
        <v>7</v>
      </c>
      <c r="D575" s="1"/>
      <c r="E575" s="1"/>
      <c r="F575" s="9"/>
    </row>
    <row r="576" spans="1:6" x14ac:dyDescent="0.25">
      <c r="A576" s="8" t="s">
        <v>25914</v>
      </c>
      <c r="B576" s="1" t="s">
        <v>11037</v>
      </c>
      <c r="C576" s="1" t="s">
        <v>7</v>
      </c>
      <c r="D576" s="1"/>
      <c r="E576" s="1"/>
      <c r="F576" s="9"/>
    </row>
    <row r="577" spans="1:6" x14ac:dyDescent="0.25">
      <c r="A577" s="8" t="s">
        <v>25915</v>
      </c>
      <c r="B577" s="1" t="s">
        <v>11039</v>
      </c>
      <c r="C577" s="1" t="s">
        <v>7</v>
      </c>
      <c r="D577" s="1"/>
      <c r="E577" s="1"/>
      <c r="F577" s="9"/>
    </row>
    <row r="578" spans="1:6" x14ac:dyDescent="0.25">
      <c r="A578" s="8" t="s">
        <v>25916</v>
      </c>
      <c r="B578" s="1" t="s">
        <v>11041</v>
      </c>
      <c r="C578" s="1" t="s">
        <v>14</v>
      </c>
      <c r="D578" s="1"/>
      <c r="E578" s="1"/>
      <c r="F578" s="9"/>
    </row>
    <row r="579" spans="1:6" x14ac:dyDescent="0.25">
      <c r="A579" s="8" t="s">
        <v>25917</v>
      </c>
      <c r="B579" s="1" t="s">
        <v>25918</v>
      </c>
      <c r="C579" s="1" t="s">
        <v>7</v>
      </c>
      <c r="D579" s="1"/>
      <c r="E579" s="1"/>
      <c r="F579" s="9"/>
    </row>
    <row r="580" spans="1:6" x14ac:dyDescent="0.25">
      <c r="A580" s="8" t="s">
        <v>25919</v>
      </c>
      <c r="B580" s="1" t="s">
        <v>11043</v>
      </c>
      <c r="C580" s="1" t="s">
        <v>27</v>
      </c>
      <c r="D580" s="1"/>
      <c r="E580" s="1"/>
      <c r="F580" s="9"/>
    </row>
    <row r="581" spans="1:6" x14ac:dyDescent="0.25">
      <c r="A581" s="8" t="s">
        <v>25920</v>
      </c>
      <c r="B581" s="1" t="s">
        <v>11045</v>
      </c>
      <c r="C581" s="1" t="s">
        <v>7</v>
      </c>
      <c r="D581" s="1"/>
      <c r="E581" s="1"/>
      <c r="F581" s="9"/>
    </row>
    <row r="582" spans="1:6" x14ac:dyDescent="0.25">
      <c r="A582" s="8" t="s">
        <v>25921</v>
      </c>
      <c r="B582" s="1" t="s">
        <v>25922</v>
      </c>
      <c r="C582" s="1" t="s">
        <v>7</v>
      </c>
      <c r="D582" s="1"/>
      <c r="E582" s="1"/>
      <c r="F582" s="9"/>
    </row>
    <row r="583" spans="1:6" x14ac:dyDescent="0.25">
      <c r="A583" s="8" t="s">
        <v>25923</v>
      </c>
      <c r="B583" s="1" t="s">
        <v>11047</v>
      </c>
      <c r="C583" s="1" t="s">
        <v>7</v>
      </c>
      <c r="D583" s="1"/>
      <c r="E583" s="1"/>
      <c r="F583" s="9"/>
    </row>
    <row r="584" spans="1:6" x14ac:dyDescent="0.25">
      <c r="A584" s="8" t="s">
        <v>25924</v>
      </c>
      <c r="B584" s="1" t="s">
        <v>11051</v>
      </c>
      <c r="C584" s="1" t="s">
        <v>7</v>
      </c>
      <c r="D584" s="1"/>
      <c r="E584" s="1"/>
      <c r="F584" s="9"/>
    </row>
    <row r="585" spans="1:6" x14ac:dyDescent="0.25">
      <c r="A585" s="8" t="s">
        <v>25925</v>
      </c>
      <c r="B585" s="1" t="s">
        <v>11053</v>
      </c>
      <c r="C585" s="1" t="s">
        <v>27</v>
      </c>
      <c r="D585" s="1"/>
      <c r="E585" s="1"/>
      <c r="F585" s="9"/>
    </row>
    <row r="586" spans="1:6" x14ac:dyDescent="0.25">
      <c r="A586" s="8" t="s">
        <v>25926</v>
      </c>
      <c r="B586" s="1" t="s">
        <v>11055</v>
      </c>
      <c r="C586" s="1" t="s">
        <v>7</v>
      </c>
      <c r="D586" s="1"/>
      <c r="E586" s="1"/>
      <c r="F586" s="9"/>
    </row>
    <row r="587" spans="1:6" x14ac:dyDescent="0.25">
      <c r="A587" s="8" t="s">
        <v>25927</v>
      </c>
      <c r="B587" s="1" t="s">
        <v>11057</v>
      </c>
      <c r="C587" s="1" t="s">
        <v>7</v>
      </c>
      <c r="D587" s="1"/>
      <c r="E587" s="1"/>
      <c r="F587" s="9"/>
    </row>
    <row r="588" spans="1:6" x14ac:dyDescent="0.25">
      <c r="A588" s="8" t="s">
        <v>25928</v>
      </c>
      <c r="B588" s="1" t="s">
        <v>11059</v>
      </c>
      <c r="C588" s="1" t="s">
        <v>7</v>
      </c>
      <c r="D588" s="1"/>
      <c r="E588" s="1"/>
      <c r="F588" s="9"/>
    </row>
    <row r="589" spans="1:6" x14ac:dyDescent="0.25">
      <c r="A589" s="8" t="s">
        <v>25929</v>
      </c>
      <c r="B589" s="1" t="s">
        <v>11061</v>
      </c>
      <c r="C589" s="1" t="s">
        <v>14</v>
      </c>
      <c r="D589" s="1"/>
      <c r="E589" s="1"/>
      <c r="F589" s="9"/>
    </row>
    <row r="590" spans="1:6" x14ac:dyDescent="0.25">
      <c r="A590" s="8" t="s">
        <v>25930</v>
      </c>
      <c r="B590" s="1" t="s">
        <v>11063</v>
      </c>
      <c r="C590" s="1" t="s">
        <v>4</v>
      </c>
      <c r="D590" s="1"/>
      <c r="E590" s="1"/>
      <c r="F590" s="9"/>
    </row>
    <row r="591" spans="1:6" x14ac:dyDescent="0.25">
      <c r="A591" s="8" t="s">
        <v>25931</v>
      </c>
      <c r="B591" s="1" t="s">
        <v>11065</v>
      </c>
      <c r="C591" s="1" t="s">
        <v>14</v>
      </c>
      <c r="D591" s="1"/>
      <c r="E591" s="1"/>
      <c r="F591" s="9"/>
    </row>
    <row r="592" spans="1:6" x14ac:dyDescent="0.25">
      <c r="A592" s="8" t="s">
        <v>25932</v>
      </c>
      <c r="B592" s="1" t="s">
        <v>11067</v>
      </c>
      <c r="C592" s="1" t="s">
        <v>27</v>
      </c>
      <c r="D592" s="1"/>
      <c r="E592" s="1"/>
      <c r="F592" s="9"/>
    </row>
    <row r="593" spans="1:6" x14ac:dyDescent="0.25">
      <c r="A593" s="8" t="s">
        <v>25933</v>
      </c>
      <c r="B593" s="1" t="s">
        <v>11069</v>
      </c>
      <c r="C593" s="1" t="s">
        <v>27</v>
      </c>
      <c r="D593" s="1"/>
      <c r="E593" s="1"/>
      <c r="F593" s="9"/>
    </row>
    <row r="594" spans="1:6" x14ac:dyDescent="0.25">
      <c r="A594" s="8" t="s">
        <v>25934</v>
      </c>
      <c r="B594" s="1" t="s">
        <v>11071</v>
      </c>
      <c r="C594" s="1" t="s">
        <v>7</v>
      </c>
      <c r="D594" s="1"/>
      <c r="E594" s="1"/>
      <c r="F594" s="9"/>
    </row>
    <row r="595" spans="1:6" x14ac:dyDescent="0.25">
      <c r="A595" s="8" t="s">
        <v>25935</v>
      </c>
      <c r="B595" s="1" t="s">
        <v>11073</v>
      </c>
      <c r="C595" s="1" t="s">
        <v>7</v>
      </c>
      <c r="D595" s="1"/>
      <c r="E595" s="1"/>
      <c r="F595" s="9"/>
    </row>
    <row r="596" spans="1:6" x14ac:dyDescent="0.25">
      <c r="A596" s="8" t="s">
        <v>25936</v>
      </c>
      <c r="B596" s="1" t="s">
        <v>11075</v>
      </c>
      <c r="C596" s="1" t="s">
        <v>7</v>
      </c>
      <c r="D596" s="1"/>
      <c r="E596" s="1"/>
      <c r="F596" s="9"/>
    </row>
    <row r="597" spans="1:6" x14ac:dyDescent="0.25">
      <c r="A597" s="8" t="s">
        <v>25937</v>
      </c>
      <c r="B597" s="1" t="s">
        <v>11077</v>
      </c>
      <c r="C597" s="1" t="s">
        <v>4</v>
      </c>
      <c r="D597" s="1"/>
      <c r="E597" s="1"/>
      <c r="F597" s="9"/>
    </row>
    <row r="598" spans="1:6" x14ac:dyDescent="0.25">
      <c r="A598" s="8" t="s">
        <v>25938</v>
      </c>
      <c r="B598" s="1" t="s">
        <v>11079</v>
      </c>
      <c r="C598" s="1" t="s">
        <v>27</v>
      </c>
      <c r="D598" s="1"/>
      <c r="E598" s="1"/>
      <c r="F598" s="9"/>
    </row>
    <row r="599" spans="1:6" x14ac:dyDescent="0.25">
      <c r="A599" s="8" t="s">
        <v>25939</v>
      </c>
      <c r="B599" s="1" t="s">
        <v>11081</v>
      </c>
      <c r="C599" s="1" t="s">
        <v>27</v>
      </c>
      <c r="D599" s="1"/>
      <c r="E599" s="1"/>
      <c r="F599" s="9"/>
    </row>
    <row r="600" spans="1:6" x14ac:dyDescent="0.25">
      <c r="A600" s="8" t="s">
        <v>25940</v>
      </c>
      <c r="B600" s="1" t="s">
        <v>11083</v>
      </c>
      <c r="C600" s="1" t="s">
        <v>7</v>
      </c>
      <c r="D600" s="1"/>
      <c r="E600" s="1"/>
      <c r="F600" s="9"/>
    </row>
    <row r="601" spans="1:6" x14ac:dyDescent="0.25">
      <c r="A601" s="8" t="s">
        <v>25941</v>
      </c>
      <c r="B601" s="1" t="s">
        <v>11085</v>
      </c>
      <c r="C601" s="1" t="s">
        <v>4</v>
      </c>
      <c r="D601" s="1"/>
      <c r="E601" s="1"/>
      <c r="F601" s="9"/>
    </row>
    <row r="602" spans="1:6" x14ac:dyDescent="0.25">
      <c r="A602" s="8" t="s">
        <v>25942</v>
      </c>
      <c r="B602" s="1" t="s">
        <v>25943</v>
      </c>
      <c r="C602" s="1" t="s">
        <v>7</v>
      </c>
      <c r="D602" s="1"/>
      <c r="E602" s="1"/>
      <c r="F602" s="9"/>
    </row>
    <row r="603" spans="1:6" x14ac:dyDescent="0.25">
      <c r="A603" s="8" t="s">
        <v>25944</v>
      </c>
      <c r="B603" s="1" t="s">
        <v>25945</v>
      </c>
      <c r="C603" s="1" t="s">
        <v>7</v>
      </c>
      <c r="D603" s="1"/>
      <c r="E603" s="1"/>
      <c r="F603" s="9"/>
    </row>
    <row r="604" spans="1:6" x14ac:dyDescent="0.25">
      <c r="A604" s="8" t="s">
        <v>25946</v>
      </c>
      <c r="B604" s="1" t="s">
        <v>11087</v>
      </c>
      <c r="C604" s="1" t="s">
        <v>7</v>
      </c>
      <c r="D604" s="1"/>
      <c r="E604" s="1"/>
      <c r="F604" s="9"/>
    </row>
    <row r="605" spans="1:6" x14ac:dyDescent="0.25">
      <c r="A605" s="8" t="s">
        <v>25947</v>
      </c>
      <c r="B605" s="1" t="s">
        <v>25948</v>
      </c>
      <c r="C605" s="1" t="s">
        <v>7</v>
      </c>
      <c r="D605" s="1"/>
      <c r="E605" s="1"/>
      <c r="F605" s="9"/>
    </row>
    <row r="606" spans="1:6" x14ac:dyDescent="0.25">
      <c r="A606" s="8" t="s">
        <v>25949</v>
      </c>
      <c r="B606" s="1" t="s">
        <v>11089</v>
      </c>
      <c r="C606" s="1" t="s">
        <v>14</v>
      </c>
      <c r="D606" s="1"/>
      <c r="E606" s="1"/>
      <c r="F606" s="9"/>
    </row>
    <row r="607" spans="1:6" x14ac:dyDescent="0.25">
      <c r="A607" s="8" t="s">
        <v>25950</v>
      </c>
      <c r="B607" s="1" t="s">
        <v>25951</v>
      </c>
      <c r="C607" s="1" t="s">
        <v>7</v>
      </c>
      <c r="D607" s="1"/>
      <c r="E607" s="1"/>
      <c r="F607" s="9"/>
    </row>
    <row r="608" spans="1:6" x14ac:dyDescent="0.25">
      <c r="A608" s="8" t="s">
        <v>25952</v>
      </c>
      <c r="B608" s="1" t="s">
        <v>25953</v>
      </c>
      <c r="C608" s="1" t="s">
        <v>7</v>
      </c>
      <c r="D608" s="1"/>
      <c r="E608" s="1"/>
      <c r="F608" s="9"/>
    </row>
    <row r="609" spans="1:6" x14ac:dyDescent="0.25">
      <c r="A609" s="8" t="s">
        <v>25954</v>
      </c>
      <c r="B609" s="1" t="s">
        <v>11091</v>
      </c>
      <c r="C609" s="1" t="s">
        <v>27</v>
      </c>
      <c r="D609" s="1"/>
      <c r="E609" s="1"/>
      <c r="F609" s="9"/>
    </row>
    <row r="610" spans="1:6" x14ac:dyDescent="0.25">
      <c r="A610" s="8" t="s">
        <v>25955</v>
      </c>
      <c r="B610" s="1" t="s">
        <v>11093</v>
      </c>
      <c r="C610" s="1" t="s">
        <v>7</v>
      </c>
      <c r="D610" s="1"/>
      <c r="E610" s="1"/>
      <c r="F610" s="9"/>
    </row>
    <row r="611" spans="1:6" x14ac:dyDescent="0.25">
      <c r="A611" s="8" t="s">
        <v>25956</v>
      </c>
      <c r="B611" s="1" t="s">
        <v>25957</v>
      </c>
      <c r="C611" s="1" t="s">
        <v>7</v>
      </c>
      <c r="D611" s="1"/>
      <c r="E611" s="1"/>
      <c r="F611" s="9"/>
    </row>
    <row r="612" spans="1:6" x14ac:dyDescent="0.25">
      <c r="A612" s="8" t="s">
        <v>25958</v>
      </c>
      <c r="B612" s="1" t="s">
        <v>25959</v>
      </c>
      <c r="C612" s="1" t="s">
        <v>7</v>
      </c>
      <c r="D612" s="1"/>
      <c r="E612" s="1"/>
      <c r="F612" s="9"/>
    </row>
    <row r="613" spans="1:6" x14ac:dyDescent="0.25">
      <c r="A613" s="8" t="s">
        <v>25960</v>
      </c>
      <c r="B613" s="1" t="s">
        <v>11095</v>
      </c>
      <c r="C613" s="1" t="s">
        <v>7</v>
      </c>
      <c r="D613" s="1"/>
      <c r="E613" s="1"/>
      <c r="F613" s="9"/>
    </row>
    <row r="614" spans="1:6" x14ac:dyDescent="0.25">
      <c r="A614" s="8" t="s">
        <v>25961</v>
      </c>
      <c r="B614" s="1" t="s">
        <v>11097</v>
      </c>
      <c r="C614" s="1" t="s">
        <v>7</v>
      </c>
      <c r="D614" s="1"/>
      <c r="E614" s="1"/>
      <c r="F614" s="9"/>
    </row>
    <row r="615" spans="1:6" x14ac:dyDescent="0.25">
      <c r="A615" s="8" t="s">
        <v>25962</v>
      </c>
      <c r="B615" s="1" t="s">
        <v>1057</v>
      </c>
      <c r="C615" s="1" t="s">
        <v>7</v>
      </c>
      <c r="D615" s="1"/>
      <c r="E615" s="1"/>
      <c r="F615" s="9"/>
    </row>
    <row r="616" spans="1:6" x14ac:dyDescent="0.25">
      <c r="A616" s="8" t="s">
        <v>25963</v>
      </c>
      <c r="B616" s="1" t="s">
        <v>11099</v>
      </c>
      <c r="C616" s="1" t="s">
        <v>7</v>
      </c>
      <c r="D616" s="1"/>
      <c r="E616" s="1"/>
      <c r="F616" s="9"/>
    </row>
    <row r="617" spans="1:6" x14ac:dyDescent="0.25">
      <c r="A617" s="8" t="s">
        <v>25964</v>
      </c>
      <c r="B617" s="1" t="s">
        <v>11101</v>
      </c>
      <c r="C617" s="1" t="s">
        <v>7</v>
      </c>
      <c r="D617" s="1"/>
      <c r="E617" s="1"/>
      <c r="F617" s="9"/>
    </row>
    <row r="618" spans="1:6" x14ac:dyDescent="0.25">
      <c r="A618" s="8" t="s">
        <v>25965</v>
      </c>
      <c r="B618" s="1" t="s">
        <v>11103</v>
      </c>
      <c r="C618" s="1" t="s">
        <v>27</v>
      </c>
      <c r="D618" s="1"/>
      <c r="E618" s="1"/>
      <c r="F618" s="9"/>
    </row>
    <row r="619" spans="1:6" x14ac:dyDescent="0.25">
      <c r="A619" s="8" t="s">
        <v>25966</v>
      </c>
      <c r="B619" s="1" t="s">
        <v>11105</v>
      </c>
      <c r="C619" s="1" t="s">
        <v>14</v>
      </c>
      <c r="D619" s="1"/>
      <c r="E619" s="1"/>
      <c r="F619" s="9"/>
    </row>
    <row r="620" spans="1:6" x14ac:dyDescent="0.25">
      <c r="A620" s="8" t="s">
        <v>25967</v>
      </c>
      <c r="B620" s="1" t="s">
        <v>11107</v>
      </c>
      <c r="C620" s="1" t="s">
        <v>7</v>
      </c>
      <c r="D620" s="1"/>
      <c r="E620" s="1"/>
      <c r="F620" s="9"/>
    </row>
    <row r="621" spans="1:6" x14ac:dyDescent="0.25">
      <c r="A621" s="8" t="s">
        <v>25968</v>
      </c>
      <c r="B621" s="1" t="s">
        <v>11109</v>
      </c>
      <c r="C621" s="1" t="s">
        <v>4</v>
      </c>
      <c r="D621" s="1"/>
      <c r="E621" s="1"/>
      <c r="F621" s="9"/>
    </row>
    <row r="622" spans="1:6" x14ac:dyDescent="0.25">
      <c r="A622" s="8" t="s">
        <v>25969</v>
      </c>
      <c r="B622" s="1" t="s">
        <v>11111</v>
      </c>
      <c r="C622" s="1" t="s">
        <v>4</v>
      </c>
      <c r="D622" s="1"/>
      <c r="E622" s="1"/>
      <c r="F622" s="9"/>
    </row>
    <row r="623" spans="1:6" x14ac:dyDescent="0.25">
      <c r="A623" s="8" t="s">
        <v>25970</v>
      </c>
      <c r="B623" s="1" t="s">
        <v>16872</v>
      </c>
      <c r="C623" s="1" t="s">
        <v>7</v>
      </c>
      <c r="D623" s="1"/>
      <c r="E623" s="1"/>
      <c r="F623" s="9"/>
    </row>
    <row r="624" spans="1:6" x14ac:dyDescent="0.25">
      <c r="A624" s="8" t="s">
        <v>25971</v>
      </c>
      <c r="B624" s="1" t="s">
        <v>11113</v>
      </c>
      <c r="C624" s="1" t="s">
        <v>7</v>
      </c>
      <c r="D624" s="1"/>
      <c r="E624" s="1"/>
      <c r="F624" s="9"/>
    </row>
    <row r="625" spans="1:6" x14ac:dyDescent="0.25">
      <c r="A625" s="8" t="s">
        <v>25972</v>
      </c>
      <c r="B625" s="1" t="s">
        <v>11115</v>
      </c>
      <c r="C625" s="1" t="s">
        <v>7</v>
      </c>
      <c r="D625" s="1"/>
      <c r="E625" s="1"/>
      <c r="F625" s="9"/>
    </row>
    <row r="626" spans="1:6" x14ac:dyDescent="0.25">
      <c r="A626" s="8" t="s">
        <v>25973</v>
      </c>
      <c r="B626" s="1" t="s">
        <v>11117</v>
      </c>
      <c r="C626" s="1" t="s">
        <v>7</v>
      </c>
      <c r="D626" s="1"/>
      <c r="E626" s="1"/>
      <c r="F626" s="9"/>
    </row>
    <row r="627" spans="1:6" x14ac:dyDescent="0.25">
      <c r="A627" s="8" t="s">
        <v>25974</v>
      </c>
      <c r="B627" s="1" t="s">
        <v>11119</v>
      </c>
      <c r="C627" s="1" t="s">
        <v>7</v>
      </c>
      <c r="D627" s="1"/>
      <c r="E627" s="1"/>
      <c r="F627" s="9"/>
    </row>
    <row r="628" spans="1:6" x14ac:dyDescent="0.25">
      <c r="A628" s="8" t="s">
        <v>25975</v>
      </c>
      <c r="B628" s="1" t="s">
        <v>11121</v>
      </c>
      <c r="C628" s="1" t="s">
        <v>7</v>
      </c>
      <c r="D628" s="1"/>
      <c r="E628" s="1"/>
      <c r="F628" s="9"/>
    </row>
    <row r="629" spans="1:6" x14ac:dyDescent="0.25">
      <c r="A629" s="8" t="s">
        <v>25976</v>
      </c>
      <c r="B629" s="1" t="s">
        <v>1085</v>
      </c>
      <c r="C629" s="1" t="s">
        <v>7</v>
      </c>
      <c r="D629" s="1"/>
      <c r="E629" s="1"/>
      <c r="F629" s="9"/>
    </row>
    <row r="630" spans="1:6" x14ac:dyDescent="0.25">
      <c r="A630" s="8" t="s">
        <v>25977</v>
      </c>
      <c r="B630" s="1" t="s">
        <v>25978</v>
      </c>
      <c r="C630" s="1" t="s">
        <v>7</v>
      </c>
      <c r="D630" s="1"/>
      <c r="E630" s="1"/>
      <c r="F630" s="9"/>
    </row>
    <row r="631" spans="1:6" x14ac:dyDescent="0.25">
      <c r="A631" s="8" t="s">
        <v>25979</v>
      </c>
      <c r="B631" s="1" t="s">
        <v>25980</v>
      </c>
      <c r="C631" s="1" t="s">
        <v>7</v>
      </c>
      <c r="D631" s="1"/>
      <c r="E631" s="1"/>
      <c r="F631" s="9"/>
    </row>
    <row r="632" spans="1:6" x14ac:dyDescent="0.25">
      <c r="A632" s="8" t="s">
        <v>25981</v>
      </c>
      <c r="B632" s="1" t="s">
        <v>25982</v>
      </c>
      <c r="C632" s="1" t="s">
        <v>7</v>
      </c>
      <c r="D632" s="1"/>
      <c r="E632" s="1"/>
      <c r="F632" s="9"/>
    </row>
    <row r="633" spans="1:6" x14ac:dyDescent="0.25">
      <c r="A633" s="8" t="s">
        <v>25983</v>
      </c>
      <c r="B633" s="1" t="s">
        <v>25984</v>
      </c>
      <c r="C633" s="1" t="s">
        <v>27</v>
      </c>
      <c r="D633" s="1"/>
      <c r="E633" s="1"/>
      <c r="F633" s="9"/>
    </row>
    <row r="634" spans="1:6" x14ac:dyDescent="0.25">
      <c r="A634" s="8" t="s">
        <v>25985</v>
      </c>
      <c r="B634" s="1" t="s">
        <v>23812</v>
      </c>
      <c r="C634" s="1" t="s">
        <v>14</v>
      </c>
      <c r="D634" s="1"/>
      <c r="E634" s="1"/>
      <c r="F634" s="9"/>
    </row>
    <row r="635" spans="1:6" x14ac:dyDescent="0.25">
      <c r="A635" s="8" t="s">
        <v>25986</v>
      </c>
      <c r="B635" s="1" t="s">
        <v>25987</v>
      </c>
      <c r="C635" s="1" t="s">
        <v>7</v>
      </c>
      <c r="D635" s="1"/>
      <c r="E635" s="1"/>
      <c r="F635" s="9"/>
    </row>
    <row r="636" spans="1:6" x14ac:dyDescent="0.25">
      <c r="A636" s="8" t="s">
        <v>25988</v>
      </c>
      <c r="B636" s="1" t="s">
        <v>25989</v>
      </c>
      <c r="C636" s="1" t="s">
        <v>14</v>
      </c>
      <c r="D636" s="1"/>
      <c r="E636" s="1"/>
      <c r="F636" s="9"/>
    </row>
    <row r="637" spans="1:6" x14ac:dyDescent="0.25">
      <c r="A637" s="8" t="s">
        <v>25990</v>
      </c>
      <c r="B637" s="1" t="s">
        <v>16905</v>
      </c>
      <c r="C637" s="1" t="s">
        <v>4</v>
      </c>
      <c r="D637" s="1"/>
      <c r="E637" s="1"/>
      <c r="F637" s="9"/>
    </row>
    <row r="638" spans="1:6" x14ac:dyDescent="0.25">
      <c r="A638" s="8" t="s">
        <v>25991</v>
      </c>
      <c r="B638" s="1" t="s">
        <v>25992</v>
      </c>
      <c r="C638" s="1" t="s">
        <v>7</v>
      </c>
      <c r="D638" s="1"/>
      <c r="E638" s="1"/>
      <c r="F638" s="9"/>
    </row>
    <row r="639" spans="1:6" x14ac:dyDescent="0.25">
      <c r="A639" s="8" t="s">
        <v>25993</v>
      </c>
      <c r="B639" s="1" t="s">
        <v>25994</v>
      </c>
      <c r="C639" s="1" t="s">
        <v>7</v>
      </c>
      <c r="D639" s="1"/>
      <c r="E639" s="1"/>
      <c r="F639" s="9"/>
    </row>
    <row r="640" spans="1:6" x14ac:dyDescent="0.25">
      <c r="A640" s="8" t="s">
        <v>25995</v>
      </c>
      <c r="B640" s="1" t="s">
        <v>25996</v>
      </c>
      <c r="C640" s="1" t="s">
        <v>7</v>
      </c>
      <c r="D640" s="1"/>
      <c r="E640" s="1"/>
      <c r="F640" s="9"/>
    </row>
    <row r="641" spans="1:6" x14ac:dyDescent="0.25">
      <c r="A641" s="8" t="s">
        <v>25997</v>
      </c>
      <c r="B641" s="1" t="s">
        <v>25998</v>
      </c>
      <c r="C641" s="1" t="s">
        <v>7</v>
      </c>
      <c r="D641" s="1"/>
      <c r="E641" s="1"/>
      <c r="F641" s="9"/>
    </row>
    <row r="642" spans="1:6" x14ac:dyDescent="0.25">
      <c r="A642" s="8" t="s">
        <v>25999</v>
      </c>
      <c r="B642" s="1" t="s">
        <v>26000</v>
      </c>
      <c r="C642" s="1" t="s">
        <v>7</v>
      </c>
      <c r="D642" s="1"/>
      <c r="E642" s="1"/>
      <c r="F642" s="9"/>
    </row>
    <row r="643" spans="1:6" x14ac:dyDescent="0.25">
      <c r="A643" s="8" t="s">
        <v>26001</v>
      </c>
      <c r="B643" s="1" t="s">
        <v>26002</v>
      </c>
      <c r="C643" s="1" t="s">
        <v>27</v>
      </c>
      <c r="D643" s="1"/>
      <c r="E643" s="1"/>
      <c r="F643" s="9"/>
    </row>
    <row r="644" spans="1:6" x14ac:dyDescent="0.25">
      <c r="A644" s="8" t="s">
        <v>26003</v>
      </c>
      <c r="B644" s="1" t="s">
        <v>26004</v>
      </c>
      <c r="C644" s="1" t="s">
        <v>27</v>
      </c>
      <c r="D644" s="1"/>
      <c r="E644" s="1"/>
      <c r="F644" s="9"/>
    </row>
    <row r="645" spans="1:6" x14ac:dyDescent="0.25">
      <c r="A645" s="8" t="s">
        <v>26005</v>
      </c>
      <c r="B645" s="1" t="s">
        <v>26006</v>
      </c>
      <c r="C645" s="1" t="s">
        <v>7</v>
      </c>
      <c r="D645" s="1"/>
      <c r="E645" s="1"/>
      <c r="F645" s="9"/>
    </row>
    <row r="646" spans="1:6" x14ac:dyDescent="0.25">
      <c r="A646" s="8" t="s">
        <v>26007</v>
      </c>
      <c r="B646" s="1" t="s">
        <v>26008</v>
      </c>
      <c r="C646" s="1" t="s">
        <v>7</v>
      </c>
      <c r="D646" s="1"/>
      <c r="E646" s="1"/>
      <c r="F646" s="9"/>
    </row>
    <row r="647" spans="1:6" x14ac:dyDescent="0.25">
      <c r="A647" s="8" t="s">
        <v>26009</v>
      </c>
      <c r="B647" s="1" t="s">
        <v>26010</v>
      </c>
      <c r="C647" s="1" t="s">
        <v>7</v>
      </c>
      <c r="D647" s="1"/>
      <c r="E647" s="1"/>
      <c r="F647" s="9"/>
    </row>
    <row r="648" spans="1:6" x14ac:dyDescent="0.25">
      <c r="A648" s="8" t="s">
        <v>26011</v>
      </c>
      <c r="B648" s="1" t="s">
        <v>1123</v>
      </c>
      <c r="C648" s="1" t="s">
        <v>7</v>
      </c>
      <c r="D648" s="1"/>
      <c r="E648" s="1"/>
      <c r="F648" s="9"/>
    </row>
    <row r="649" spans="1:6" x14ac:dyDescent="0.25">
      <c r="A649" s="8" t="s">
        <v>26012</v>
      </c>
      <c r="B649" s="1" t="s">
        <v>26013</v>
      </c>
      <c r="C649" s="1" t="s">
        <v>4</v>
      </c>
      <c r="D649" s="1"/>
      <c r="E649" s="1"/>
      <c r="F649" s="9"/>
    </row>
    <row r="650" spans="1:6" x14ac:dyDescent="0.25">
      <c r="A650" s="8" t="s">
        <v>26014</v>
      </c>
      <c r="B650" s="1" t="s">
        <v>26015</v>
      </c>
      <c r="C650" s="1" t="s">
        <v>7</v>
      </c>
      <c r="D650" s="1"/>
      <c r="E650" s="1"/>
      <c r="F650" s="9"/>
    </row>
    <row r="651" spans="1:6" x14ac:dyDescent="0.25">
      <c r="A651" s="8" t="s">
        <v>26016</v>
      </c>
      <c r="B651" s="1" t="s">
        <v>26017</v>
      </c>
      <c r="C651" s="1" t="s">
        <v>14</v>
      </c>
      <c r="D651" s="1"/>
      <c r="E651" s="1"/>
      <c r="F651" s="9"/>
    </row>
    <row r="652" spans="1:6" x14ac:dyDescent="0.25">
      <c r="A652" s="8" t="s">
        <v>26018</v>
      </c>
      <c r="B652" s="1" t="s">
        <v>26019</v>
      </c>
      <c r="C652" s="1" t="s">
        <v>4</v>
      </c>
      <c r="D652" s="1"/>
      <c r="E652" s="1"/>
      <c r="F652" s="9"/>
    </row>
    <row r="653" spans="1:6" x14ac:dyDescent="0.25">
      <c r="A653" s="8" t="s">
        <v>26020</v>
      </c>
      <c r="B653" s="1" t="s">
        <v>26021</v>
      </c>
      <c r="C653" s="1" t="s">
        <v>14</v>
      </c>
      <c r="D653" s="1"/>
      <c r="E653" s="1"/>
      <c r="F653" s="9"/>
    </row>
    <row r="654" spans="1:6" x14ac:dyDescent="0.25">
      <c r="A654" s="8" t="s">
        <v>26022</v>
      </c>
      <c r="B654" s="1" t="s">
        <v>26023</v>
      </c>
      <c r="C654" s="1" t="s">
        <v>7</v>
      </c>
      <c r="D654" s="1"/>
      <c r="E654" s="1"/>
      <c r="F654" s="9"/>
    </row>
    <row r="655" spans="1:6" x14ac:dyDescent="0.25">
      <c r="A655" s="8" t="s">
        <v>26024</v>
      </c>
      <c r="B655" s="1" t="s">
        <v>26025</v>
      </c>
      <c r="C655" s="1" t="s">
        <v>7</v>
      </c>
      <c r="D655" s="1"/>
      <c r="E655" s="1"/>
      <c r="F655" s="9"/>
    </row>
    <row r="656" spans="1:6" x14ac:dyDescent="0.25">
      <c r="A656" s="8" t="s">
        <v>26026</v>
      </c>
      <c r="B656" s="1" t="s">
        <v>26027</v>
      </c>
      <c r="C656" s="1" t="s">
        <v>7</v>
      </c>
      <c r="D656" s="1"/>
      <c r="E656" s="1"/>
      <c r="F656" s="9"/>
    </row>
    <row r="657" spans="1:6" x14ac:dyDescent="0.25">
      <c r="A657" s="8" t="s">
        <v>26028</v>
      </c>
      <c r="B657" s="1" t="s">
        <v>16988</v>
      </c>
      <c r="C657" s="1" t="s">
        <v>27</v>
      </c>
      <c r="D657" s="1"/>
      <c r="E657" s="1"/>
      <c r="F657" s="9"/>
    </row>
    <row r="658" spans="1:6" x14ac:dyDescent="0.25">
      <c r="A658" s="8" t="s">
        <v>26029</v>
      </c>
      <c r="B658" s="1" t="s">
        <v>26030</v>
      </c>
      <c r="C658" s="1" t="s">
        <v>7</v>
      </c>
      <c r="D658" s="1"/>
      <c r="E658" s="1"/>
      <c r="F658" s="9"/>
    </row>
    <row r="659" spans="1:6" x14ac:dyDescent="0.25">
      <c r="A659" s="8" t="s">
        <v>26031</v>
      </c>
      <c r="B659" s="1" t="s">
        <v>26032</v>
      </c>
      <c r="C659" s="1" t="s">
        <v>7</v>
      </c>
      <c r="D659" s="1"/>
      <c r="E659" s="1"/>
      <c r="F659" s="9"/>
    </row>
    <row r="660" spans="1:6" x14ac:dyDescent="0.25">
      <c r="A660" s="8" t="s">
        <v>26033</v>
      </c>
      <c r="B660" s="1" t="s">
        <v>26034</v>
      </c>
      <c r="C660" s="1" t="s">
        <v>4</v>
      </c>
      <c r="D660" s="1"/>
      <c r="E660" s="1"/>
      <c r="F660" s="9"/>
    </row>
    <row r="661" spans="1:6" x14ac:dyDescent="0.25">
      <c r="A661" s="8" t="s">
        <v>26035</v>
      </c>
      <c r="B661" s="1" t="s">
        <v>26036</v>
      </c>
      <c r="C661" s="1" t="s">
        <v>27</v>
      </c>
      <c r="D661" s="1"/>
      <c r="E661" s="1"/>
      <c r="F661" s="9"/>
    </row>
    <row r="662" spans="1:6" x14ac:dyDescent="0.25">
      <c r="A662" s="8" t="s">
        <v>26037</v>
      </c>
      <c r="B662" s="1" t="s">
        <v>26038</v>
      </c>
      <c r="C662" s="1" t="s">
        <v>27</v>
      </c>
      <c r="D662" s="1"/>
      <c r="E662" s="1"/>
      <c r="F662" s="9"/>
    </row>
    <row r="663" spans="1:6" x14ac:dyDescent="0.25">
      <c r="A663" s="8" t="s">
        <v>26039</v>
      </c>
      <c r="B663" s="1" t="s">
        <v>26040</v>
      </c>
      <c r="C663" s="1" t="s">
        <v>27</v>
      </c>
      <c r="D663" s="1"/>
      <c r="E663" s="1"/>
      <c r="F663" s="9"/>
    </row>
    <row r="664" spans="1:6" x14ac:dyDescent="0.25">
      <c r="A664" s="8" t="s">
        <v>26041</v>
      </c>
      <c r="B664" s="1" t="s">
        <v>26042</v>
      </c>
      <c r="C664" s="1" t="s">
        <v>27</v>
      </c>
      <c r="D664" s="1"/>
      <c r="E664" s="1"/>
      <c r="F664" s="9"/>
    </row>
    <row r="665" spans="1:6" x14ac:dyDescent="0.25">
      <c r="A665" s="8" t="s">
        <v>26043</v>
      </c>
      <c r="B665" s="1" t="s">
        <v>26044</v>
      </c>
      <c r="C665" s="1" t="s">
        <v>7</v>
      </c>
      <c r="D665" s="1"/>
      <c r="E665" s="1"/>
      <c r="F665" s="9"/>
    </row>
    <row r="666" spans="1:6" x14ac:dyDescent="0.25">
      <c r="A666" s="8" t="s">
        <v>26045</v>
      </c>
      <c r="B666" s="1" t="s">
        <v>26046</v>
      </c>
      <c r="C666" s="1" t="s">
        <v>27</v>
      </c>
      <c r="D666" s="1"/>
      <c r="E666" s="1"/>
      <c r="F666" s="9"/>
    </row>
    <row r="667" spans="1:6" x14ac:dyDescent="0.25">
      <c r="A667" s="8" t="s">
        <v>26047</v>
      </c>
      <c r="B667" s="1" t="s">
        <v>26048</v>
      </c>
      <c r="C667" s="1" t="s">
        <v>7</v>
      </c>
      <c r="D667" s="1"/>
      <c r="E667" s="1"/>
      <c r="F667" s="9"/>
    </row>
    <row r="668" spans="1:6" x14ac:dyDescent="0.25">
      <c r="A668" s="8" t="s">
        <v>26049</v>
      </c>
      <c r="B668" s="1" t="s">
        <v>26050</v>
      </c>
      <c r="C668" s="1" t="s">
        <v>7</v>
      </c>
      <c r="D668" s="1"/>
      <c r="E668" s="1"/>
      <c r="F668" s="9"/>
    </row>
    <row r="669" spans="1:6" x14ac:dyDescent="0.25">
      <c r="A669" s="8" t="s">
        <v>26051</v>
      </c>
      <c r="B669" s="1" t="s">
        <v>17349</v>
      </c>
      <c r="C669" s="1" t="s">
        <v>14</v>
      </c>
      <c r="D669" s="1"/>
      <c r="E669" s="1"/>
      <c r="F669" s="9"/>
    </row>
    <row r="670" spans="1:6" x14ac:dyDescent="0.25">
      <c r="A670" s="8" t="s">
        <v>26052</v>
      </c>
      <c r="B670" s="1" t="s">
        <v>23753</v>
      </c>
      <c r="C670" s="1" t="s">
        <v>7</v>
      </c>
      <c r="D670" s="1"/>
      <c r="E670" s="1"/>
      <c r="F670" s="9"/>
    </row>
    <row r="671" spans="1:6" x14ac:dyDescent="0.25">
      <c r="A671" s="8" t="s">
        <v>26053</v>
      </c>
      <c r="B671" s="1" t="s">
        <v>26054</v>
      </c>
      <c r="C671" s="1" t="s">
        <v>7</v>
      </c>
      <c r="D671" s="1"/>
      <c r="E671" s="1"/>
      <c r="F671" s="9"/>
    </row>
    <row r="672" spans="1:6" x14ac:dyDescent="0.25">
      <c r="A672" s="8" t="s">
        <v>26055</v>
      </c>
      <c r="B672" s="1" t="s">
        <v>26056</v>
      </c>
      <c r="C672" s="1" t="s">
        <v>7</v>
      </c>
      <c r="D672" s="1"/>
      <c r="E672" s="1"/>
      <c r="F672" s="9"/>
    </row>
    <row r="673" spans="1:6" x14ac:dyDescent="0.25">
      <c r="A673" s="8" t="s">
        <v>26057</v>
      </c>
      <c r="B673" s="1" t="s">
        <v>26058</v>
      </c>
      <c r="C673" s="1" t="s">
        <v>7</v>
      </c>
      <c r="D673" s="1"/>
      <c r="E673" s="1"/>
      <c r="F673" s="9"/>
    </row>
    <row r="674" spans="1:6" x14ac:dyDescent="0.25">
      <c r="A674" s="8" t="s">
        <v>26059</v>
      </c>
      <c r="B674" s="1" t="s">
        <v>26060</v>
      </c>
      <c r="C674" s="1" t="s">
        <v>7</v>
      </c>
      <c r="D674" s="1"/>
      <c r="E674" s="1"/>
      <c r="F674" s="9"/>
    </row>
    <row r="675" spans="1:6" x14ac:dyDescent="0.25">
      <c r="A675" s="8" t="s">
        <v>26061</v>
      </c>
      <c r="B675" s="1" t="s">
        <v>26062</v>
      </c>
      <c r="C675" s="1" t="s">
        <v>7</v>
      </c>
      <c r="D675" s="1"/>
      <c r="E675" s="1"/>
      <c r="F675" s="9"/>
    </row>
    <row r="676" spans="1:6" ht="15.75" thickBot="1" x14ac:dyDescent="0.3">
      <c r="A676" s="10" t="s">
        <v>26063</v>
      </c>
      <c r="B676" s="11" t="s">
        <v>2390</v>
      </c>
      <c r="C676" s="11" t="s">
        <v>1</v>
      </c>
      <c r="D676" s="11"/>
      <c r="E676" s="11"/>
      <c r="F676" s="12"/>
    </row>
  </sheetData>
  <autoFilter ref="A1:F1"/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7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6.710937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636</v>
      </c>
    </row>
    <row r="2" spans="1:8" x14ac:dyDescent="0.25">
      <c r="A2" s="5" t="s">
        <v>18087</v>
      </c>
      <c r="B2" s="6" t="s">
        <v>18088</v>
      </c>
      <c r="C2" s="6" t="s">
        <v>1</v>
      </c>
      <c r="D2" s="6" t="s">
        <v>10649</v>
      </c>
      <c r="E2" s="6"/>
      <c r="F2" s="7"/>
    </row>
    <row r="3" spans="1:8" x14ac:dyDescent="0.25">
      <c r="A3" s="8" t="s">
        <v>18089</v>
      </c>
      <c r="B3" s="1" t="s">
        <v>15369</v>
      </c>
      <c r="C3" s="1" t="s">
        <v>4</v>
      </c>
      <c r="D3" s="1"/>
      <c r="E3" s="1"/>
      <c r="F3" s="9"/>
    </row>
    <row r="4" spans="1:8" x14ac:dyDescent="0.25">
      <c r="A4" s="8" t="s">
        <v>18090</v>
      </c>
      <c r="B4" s="1" t="s">
        <v>118</v>
      </c>
      <c r="C4" s="1" t="s">
        <v>7</v>
      </c>
      <c r="D4" s="1"/>
      <c r="E4" s="1"/>
      <c r="F4" s="9"/>
    </row>
    <row r="5" spans="1:8" x14ac:dyDescent="0.25">
      <c r="A5" s="8" t="s">
        <v>18091</v>
      </c>
      <c r="B5" s="1" t="s">
        <v>11339</v>
      </c>
      <c r="C5" s="1" t="s">
        <v>7</v>
      </c>
      <c r="D5" s="1"/>
      <c r="E5" s="1"/>
      <c r="F5" s="9"/>
    </row>
    <row r="6" spans="1:8" x14ac:dyDescent="0.25">
      <c r="A6" s="8" t="s">
        <v>18092</v>
      </c>
      <c r="B6" s="1" t="s">
        <v>11804</v>
      </c>
      <c r="C6" s="1" t="s">
        <v>7</v>
      </c>
      <c r="D6" s="1"/>
      <c r="E6" s="1"/>
      <c r="F6" s="9"/>
    </row>
    <row r="7" spans="1:8" x14ac:dyDescent="0.25">
      <c r="A7" s="8" t="s">
        <v>18093</v>
      </c>
      <c r="B7" s="1" t="s">
        <v>2642</v>
      </c>
      <c r="C7" s="1" t="s">
        <v>7</v>
      </c>
      <c r="D7" s="1"/>
      <c r="E7" s="1"/>
      <c r="F7" s="9"/>
    </row>
    <row r="8" spans="1:8" x14ac:dyDescent="0.25">
      <c r="A8" s="8" t="s">
        <v>18094</v>
      </c>
      <c r="B8" s="1" t="s">
        <v>2644</v>
      </c>
      <c r="C8" s="1" t="s">
        <v>7</v>
      </c>
      <c r="D8" s="1"/>
      <c r="E8" s="1"/>
      <c r="F8" s="9"/>
    </row>
    <row r="9" spans="1:8" x14ac:dyDescent="0.25">
      <c r="A9" s="8" t="s">
        <v>18095</v>
      </c>
      <c r="B9" s="1" t="s">
        <v>2650</v>
      </c>
      <c r="C9" s="1" t="s">
        <v>7</v>
      </c>
      <c r="D9" s="1"/>
      <c r="E9" s="1"/>
      <c r="F9" s="9"/>
    </row>
    <row r="10" spans="1:8" x14ac:dyDescent="0.25">
      <c r="A10" s="8" t="s">
        <v>18096</v>
      </c>
      <c r="B10" s="1" t="s">
        <v>2662</v>
      </c>
      <c r="C10" s="1" t="s">
        <v>7</v>
      </c>
      <c r="D10" s="1"/>
      <c r="E10" s="1"/>
      <c r="F10" s="9"/>
    </row>
    <row r="11" spans="1:8" x14ac:dyDescent="0.25">
      <c r="A11" s="8" t="s">
        <v>18097</v>
      </c>
      <c r="B11" s="1" t="s">
        <v>2668</v>
      </c>
      <c r="C11" s="1" t="s">
        <v>7</v>
      </c>
      <c r="D11" s="1"/>
      <c r="E11" s="1"/>
      <c r="F11" s="9"/>
    </row>
    <row r="12" spans="1:8" x14ac:dyDescent="0.25">
      <c r="A12" s="8" t="s">
        <v>18098</v>
      </c>
      <c r="B12" s="1" t="s">
        <v>572</v>
      </c>
      <c r="C12" s="1" t="s">
        <v>7</v>
      </c>
      <c r="D12" s="1"/>
      <c r="E12" s="1"/>
      <c r="F12" s="9"/>
    </row>
    <row r="13" spans="1:8" x14ac:dyDescent="0.25">
      <c r="A13" s="8" t="s">
        <v>18099</v>
      </c>
      <c r="B13" s="1" t="s">
        <v>594</v>
      </c>
      <c r="C13" s="1" t="s">
        <v>7</v>
      </c>
      <c r="D13" s="1"/>
      <c r="E13" s="1"/>
      <c r="F13" s="9"/>
    </row>
    <row r="14" spans="1:8" x14ac:dyDescent="0.25">
      <c r="A14" s="8" t="s">
        <v>18100</v>
      </c>
      <c r="B14" s="1" t="s">
        <v>829</v>
      </c>
      <c r="C14" s="1" t="s">
        <v>7</v>
      </c>
      <c r="D14" s="1"/>
      <c r="E14" s="1"/>
      <c r="F14" s="9"/>
    </row>
    <row r="15" spans="1:8" x14ac:dyDescent="0.25">
      <c r="A15" s="8" t="s">
        <v>18101</v>
      </c>
      <c r="B15" s="1" t="s">
        <v>835</v>
      </c>
      <c r="C15" s="1" t="s">
        <v>7</v>
      </c>
      <c r="D15" s="1"/>
      <c r="E15" s="1"/>
      <c r="F15" s="9"/>
    </row>
    <row r="16" spans="1:8" x14ac:dyDescent="0.25">
      <c r="A16" s="8" t="s">
        <v>18102</v>
      </c>
      <c r="B16" s="1" t="s">
        <v>168</v>
      </c>
      <c r="C16" s="1" t="s">
        <v>7</v>
      </c>
      <c r="D16" s="1"/>
      <c r="E16" s="1"/>
      <c r="F16" s="9"/>
    </row>
    <row r="17" spans="1:6" x14ac:dyDescent="0.25">
      <c r="A17" s="8" t="s">
        <v>18103</v>
      </c>
      <c r="B17" s="1" t="s">
        <v>757</v>
      </c>
      <c r="C17" s="1" t="s">
        <v>7</v>
      </c>
      <c r="D17" s="1"/>
      <c r="E17" s="1"/>
      <c r="F17" s="9"/>
    </row>
    <row r="18" spans="1:6" x14ac:dyDescent="0.25">
      <c r="A18" s="8" t="s">
        <v>18104</v>
      </c>
      <c r="B18" s="1" t="s">
        <v>496</v>
      </c>
      <c r="C18" s="1" t="s">
        <v>7</v>
      </c>
      <c r="D18" s="1"/>
      <c r="E18" s="1"/>
      <c r="F18" s="9"/>
    </row>
    <row r="19" spans="1:6" x14ac:dyDescent="0.25">
      <c r="A19" s="8" t="s">
        <v>18105</v>
      </c>
      <c r="B19" s="1" t="s">
        <v>11778</v>
      </c>
      <c r="C19" s="1" t="s">
        <v>7</v>
      </c>
      <c r="D19" s="1"/>
      <c r="E19" s="1"/>
      <c r="F19" s="9"/>
    </row>
    <row r="20" spans="1:6" x14ac:dyDescent="0.25">
      <c r="A20" s="8" t="s">
        <v>18106</v>
      </c>
      <c r="B20" s="1" t="s">
        <v>11832</v>
      </c>
      <c r="C20" s="1" t="s">
        <v>7</v>
      </c>
      <c r="D20" s="1"/>
      <c r="E20" s="1"/>
      <c r="F20" s="9"/>
    </row>
    <row r="21" spans="1:6" x14ac:dyDescent="0.25">
      <c r="A21" s="8" t="s">
        <v>18107</v>
      </c>
      <c r="B21" s="1" t="s">
        <v>2255</v>
      </c>
      <c r="C21" s="1" t="s">
        <v>7</v>
      </c>
      <c r="D21" s="1"/>
      <c r="E21" s="1"/>
      <c r="F21" s="9"/>
    </row>
    <row r="22" spans="1:6" x14ac:dyDescent="0.25">
      <c r="A22" s="8" t="s">
        <v>18108</v>
      </c>
      <c r="B22" s="1" t="s">
        <v>2704</v>
      </c>
      <c r="C22" s="1" t="s">
        <v>7</v>
      </c>
      <c r="D22" s="1"/>
      <c r="E22" s="1"/>
      <c r="F22" s="9"/>
    </row>
    <row r="23" spans="1:6" x14ac:dyDescent="0.25">
      <c r="A23" s="8" t="s">
        <v>18109</v>
      </c>
      <c r="B23" s="1" t="s">
        <v>785</v>
      </c>
      <c r="C23" s="1" t="s">
        <v>7</v>
      </c>
      <c r="D23" s="1"/>
      <c r="E23" s="1"/>
      <c r="F23" s="9"/>
    </row>
    <row r="24" spans="1:6" x14ac:dyDescent="0.25">
      <c r="A24" s="8" t="s">
        <v>18110</v>
      </c>
      <c r="B24" s="1" t="s">
        <v>821</v>
      </c>
      <c r="C24" s="1" t="s">
        <v>7</v>
      </c>
      <c r="D24" s="1"/>
      <c r="E24" s="1"/>
      <c r="F24" s="9"/>
    </row>
    <row r="25" spans="1:6" x14ac:dyDescent="0.25">
      <c r="A25" s="8" t="s">
        <v>18111</v>
      </c>
      <c r="B25" s="1" t="s">
        <v>11772</v>
      </c>
      <c r="C25" s="1" t="s">
        <v>7</v>
      </c>
      <c r="D25" s="1"/>
      <c r="E25" s="1"/>
      <c r="F25" s="9"/>
    </row>
    <row r="26" spans="1:6" x14ac:dyDescent="0.25">
      <c r="A26" s="8" t="s">
        <v>18112</v>
      </c>
      <c r="B26" s="1" t="s">
        <v>11782</v>
      </c>
      <c r="C26" s="1" t="s">
        <v>7</v>
      </c>
      <c r="D26" s="1"/>
      <c r="E26" s="1"/>
      <c r="F26" s="9"/>
    </row>
    <row r="27" spans="1:6" x14ac:dyDescent="0.25">
      <c r="A27" s="8" t="s">
        <v>18113</v>
      </c>
      <c r="B27" s="1" t="s">
        <v>11943</v>
      </c>
      <c r="C27" s="1" t="s">
        <v>7</v>
      </c>
      <c r="D27" s="1"/>
      <c r="E27" s="1"/>
      <c r="F27" s="9"/>
    </row>
    <row r="28" spans="1:6" x14ac:dyDescent="0.25">
      <c r="A28" s="8" t="s">
        <v>18114</v>
      </c>
      <c r="B28" s="1" t="s">
        <v>2057</v>
      </c>
      <c r="C28" s="1" t="s">
        <v>7</v>
      </c>
      <c r="D28" s="1"/>
      <c r="E28" s="1"/>
      <c r="F28" s="9"/>
    </row>
    <row r="29" spans="1:6" x14ac:dyDescent="0.25">
      <c r="A29" s="8" t="s">
        <v>18115</v>
      </c>
      <c r="B29" s="1" t="s">
        <v>2385</v>
      </c>
      <c r="C29" s="1" t="s">
        <v>7</v>
      </c>
      <c r="D29" s="1"/>
      <c r="E29" s="1"/>
      <c r="F29" s="9"/>
    </row>
    <row r="30" spans="1:6" ht="15.75" thickBot="1" x14ac:dyDescent="0.3">
      <c r="A30" s="10" t="s">
        <v>18116</v>
      </c>
      <c r="B30" s="11" t="s">
        <v>2603</v>
      </c>
      <c r="C30" s="11" t="s">
        <v>7</v>
      </c>
      <c r="D30" s="11"/>
      <c r="E30" s="11"/>
      <c r="F30" s="12"/>
    </row>
    <row r="31" spans="1:6" x14ac:dyDescent="0.25">
      <c r="A31" s="13" t="s">
        <v>18117</v>
      </c>
      <c r="B31" s="2" t="s">
        <v>1947</v>
      </c>
      <c r="C31" s="2" t="s">
        <v>1</v>
      </c>
      <c r="D31" s="2" t="s">
        <v>10649</v>
      </c>
      <c r="E31" s="2"/>
      <c r="F31" s="14"/>
    </row>
    <row r="32" spans="1:6" x14ac:dyDescent="0.25">
      <c r="A32" s="8" t="s">
        <v>18118</v>
      </c>
      <c r="B32" s="1" t="s">
        <v>15566</v>
      </c>
      <c r="C32" s="1" t="s">
        <v>4</v>
      </c>
      <c r="D32" s="1"/>
      <c r="E32" s="1"/>
      <c r="F32" s="9"/>
    </row>
    <row r="33" spans="1:6" x14ac:dyDescent="0.25">
      <c r="A33" s="8" t="s">
        <v>18119</v>
      </c>
      <c r="B33" s="1" t="s">
        <v>11123</v>
      </c>
      <c r="C33" s="1" t="s">
        <v>7</v>
      </c>
      <c r="D33" s="1"/>
      <c r="E33" s="1"/>
      <c r="F33" s="9"/>
    </row>
    <row r="34" spans="1:6" x14ac:dyDescent="0.25">
      <c r="A34" s="8" t="s">
        <v>18120</v>
      </c>
      <c r="B34" s="1" t="s">
        <v>1953</v>
      </c>
      <c r="C34" s="1" t="s">
        <v>7</v>
      </c>
      <c r="D34" s="1"/>
      <c r="E34" s="1"/>
      <c r="F34" s="9"/>
    </row>
    <row r="35" spans="1:6" x14ac:dyDescent="0.25">
      <c r="A35" s="8" t="s">
        <v>18121</v>
      </c>
      <c r="B35" s="1" t="s">
        <v>11885</v>
      </c>
      <c r="C35" s="1" t="s">
        <v>7</v>
      </c>
      <c r="D35" s="1"/>
      <c r="E35" s="1"/>
      <c r="F35" s="9"/>
    </row>
    <row r="36" spans="1:6" x14ac:dyDescent="0.25">
      <c r="A36" s="8" t="s">
        <v>18122</v>
      </c>
      <c r="B36" s="1" t="s">
        <v>11901</v>
      </c>
      <c r="C36" s="1" t="s">
        <v>7</v>
      </c>
      <c r="D36" s="1"/>
      <c r="E36" s="1"/>
      <c r="F36" s="9"/>
    </row>
    <row r="37" spans="1:6" x14ac:dyDescent="0.25">
      <c r="A37" s="8" t="s">
        <v>18123</v>
      </c>
      <c r="B37" s="1" t="s">
        <v>11165</v>
      </c>
      <c r="C37" s="1" t="s">
        <v>7</v>
      </c>
      <c r="D37" s="1"/>
      <c r="E37" s="1"/>
      <c r="F37" s="9"/>
    </row>
    <row r="38" spans="1:6" x14ac:dyDescent="0.25">
      <c r="A38" s="8" t="s">
        <v>18124</v>
      </c>
      <c r="B38" s="1" t="s">
        <v>1999</v>
      </c>
      <c r="C38" s="1" t="s">
        <v>7</v>
      </c>
      <c r="D38" s="1"/>
      <c r="E38" s="1"/>
      <c r="F38" s="9"/>
    </row>
    <row r="39" spans="1:6" x14ac:dyDescent="0.25">
      <c r="A39" s="8" t="s">
        <v>18125</v>
      </c>
      <c r="B39" s="1" t="s">
        <v>2345</v>
      </c>
      <c r="C39" s="1" t="s">
        <v>7</v>
      </c>
      <c r="D39" s="1"/>
      <c r="E39" s="1"/>
      <c r="F39" s="9"/>
    </row>
    <row r="40" spans="1:6" x14ac:dyDescent="0.25">
      <c r="A40" s="8" t="s">
        <v>18126</v>
      </c>
      <c r="B40" s="1" t="s">
        <v>2416</v>
      </c>
      <c r="C40" s="1" t="s">
        <v>7</v>
      </c>
      <c r="D40" s="1"/>
      <c r="E40" s="1"/>
      <c r="F40" s="9"/>
    </row>
    <row r="41" spans="1:6" x14ac:dyDescent="0.25">
      <c r="A41" s="8" t="s">
        <v>18127</v>
      </c>
      <c r="B41" s="1" t="s">
        <v>2420</v>
      </c>
      <c r="C41" s="1" t="s">
        <v>7</v>
      </c>
      <c r="D41" s="1"/>
      <c r="E41" s="1"/>
      <c r="F41" s="9"/>
    </row>
    <row r="42" spans="1:6" x14ac:dyDescent="0.25">
      <c r="A42" s="8" t="s">
        <v>18128</v>
      </c>
      <c r="B42" s="1" t="s">
        <v>2550</v>
      </c>
      <c r="C42" s="1" t="s">
        <v>7</v>
      </c>
      <c r="D42" s="1"/>
      <c r="E42" s="1"/>
      <c r="F42" s="9"/>
    </row>
    <row r="43" spans="1:6" x14ac:dyDescent="0.25">
      <c r="A43" s="8" t="s">
        <v>18129</v>
      </c>
      <c r="B43" s="1" t="s">
        <v>2552</v>
      </c>
      <c r="C43" s="1" t="s">
        <v>7</v>
      </c>
      <c r="D43" s="1"/>
      <c r="E43" s="1"/>
      <c r="F43" s="9"/>
    </row>
    <row r="44" spans="1:6" x14ac:dyDescent="0.25">
      <c r="A44" s="8" t="s">
        <v>18130</v>
      </c>
      <c r="B44" s="1" t="s">
        <v>572</v>
      </c>
      <c r="C44" s="1" t="s">
        <v>7</v>
      </c>
      <c r="D44" s="1"/>
      <c r="E44" s="1"/>
      <c r="F44" s="9"/>
    </row>
    <row r="45" spans="1:6" x14ac:dyDescent="0.25">
      <c r="A45" s="8" t="s">
        <v>18131</v>
      </c>
      <c r="B45" s="1" t="s">
        <v>594</v>
      </c>
      <c r="C45" s="1" t="s">
        <v>7</v>
      </c>
      <c r="D45" s="1"/>
      <c r="E45" s="1"/>
      <c r="F45" s="9"/>
    </row>
    <row r="46" spans="1:6" x14ac:dyDescent="0.25">
      <c r="A46" s="8" t="s">
        <v>18132</v>
      </c>
      <c r="B46" s="1" t="s">
        <v>596</v>
      </c>
      <c r="C46" s="1" t="s">
        <v>7</v>
      </c>
      <c r="D46" s="1"/>
      <c r="E46" s="1"/>
      <c r="F46" s="9"/>
    </row>
    <row r="47" spans="1:6" x14ac:dyDescent="0.25">
      <c r="A47" s="8" t="s">
        <v>18133</v>
      </c>
      <c r="B47" s="1" t="s">
        <v>829</v>
      </c>
      <c r="C47" s="1" t="s">
        <v>7</v>
      </c>
      <c r="D47" s="1"/>
      <c r="E47" s="1"/>
      <c r="F47" s="9"/>
    </row>
    <row r="48" spans="1:6" x14ac:dyDescent="0.25">
      <c r="A48" s="8" t="s">
        <v>18134</v>
      </c>
      <c r="B48" s="1" t="s">
        <v>757</v>
      </c>
      <c r="C48" s="1" t="s">
        <v>7</v>
      </c>
      <c r="D48" s="1"/>
      <c r="E48" s="1"/>
      <c r="F48" s="9"/>
    </row>
    <row r="49" spans="1:6" x14ac:dyDescent="0.25">
      <c r="A49" s="8" t="s">
        <v>18135</v>
      </c>
      <c r="B49" s="1" t="s">
        <v>1029</v>
      </c>
      <c r="C49" s="1" t="s">
        <v>7</v>
      </c>
      <c r="D49" s="1"/>
      <c r="E49" s="1"/>
      <c r="F49" s="9"/>
    </row>
    <row r="50" spans="1:6" x14ac:dyDescent="0.25">
      <c r="A50" s="8" t="s">
        <v>18136</v>
      </c>
      <c r="B50" s="1" t="s">
        <v>496</v>
      </c>
      <c r="C50" s="1" t="s">
        <v>7</v>
      </c>
      <c r="D50" s="1"/>
      <c r="E50" s="1"/>
      <c r="F50" s="9"/>
    </row>
    <row r="51" spans="1:6" x14ac:dyDescent="0.25">
      <c r="A51" s="8" t="s">
        <v>18137</v>
      </c>
      <c r="B51" s="1" t="s">
        <v>11832</v>
      </c>
      <c r="C51" s="1" t="s">
        <v>7</v>
      </c>
      <c r="D51" s="1"/>
      <c r="E51" s="1"/>
      <c r="F51" s="9"/>
    </row>
    <row r="52" spans="1:6" x14ac:dyDescent="0.25">
      <c r="A52" s="8" t="s">
        <v>18138</v>
      </c>
      <c r="B52" s="1" t="s">
        <v>11909</v>
      </c>
      <c r="C52" s="1" t="s">
        <v>7</v>
      </c>
      <c r="D52" s="1"/>
      <c r="E52" s="1"/>
      <c r="F52" s="9"/>
    </row>
    <row r="53" spans="1:6" x14ac:dyDescent="0.25">
      <c r="A53" s="8" t="s">
        <v>18139</v>
      </c>
      <c r="B53" s="1" t="s">
        <v>11919</v>
      </c>
      <c r="C53" s="1" t="s">
        <v>7</v>
      </c>
      <c r="D53" s="1"/>
      <c r="E53" s="1"/>
      <c r="F53" s="9"/>
    </row>
    <row r="54" spans="1:6" x14ac:dyDescent="0.25">
      <c r="A54" s="8" t="s">
        <v>18140</v>
      </c>
      <c r="B54" s="1" t="s">
        <v>2255</v>
      </c>
      <c r="C54" s="1" t="s">
        <v>7</v>
      </c>
      <c r="D54" s="1"/>
      <c r="E54" s="1"/>
      <c r="F54" s="9"/>
    </row>
    <row r="55" spans="1:6" x14ac:dyDescent="0.25">
      <c r="A55" s="8" t="s">
        <v>18141</v>
      </c>
      <c r="B55" s="1" t="s">
        <v>783</v>
      </c>
      <c r="C55" s="1" t="s">
        <v>7</v>
      </c>
      <c r="D55" s="1"/>
      <c r="E55" s="1"/>
      <c r="F55" s="9"/>
    </row>
    <row r="56" spans="1:6" x14ac:dyDescent="0.25">
      <c r="A56" s="8" t="s">
        <v>18142</v>
      </c>
      <c r="B56" s="1" t="s">
        <v>1021</v>
      </c>
      <c r="C56" s="1" t="s">
        <v>7</v>
      </c>
      <c r="D56" s="1"/>
      <c r="E56" s="1"/>
      <c r="F56" s="9"/>
    </row>
    <row r="57" spans="1:6" x14ac:dyDescent="0.25">
      <c r="A57" s="8" t="s">
        <v>18143</v>
      </c>
      <c r="B57" s="1" t="s">
        <v>468</v>
      </c>
      <c r="C57" s="1" t="s">
        <v>7</v>
      </c>
      <c r="D57" s="1"/>
      <c r="E57" s="1"/>
      <c r="F57" s="9"/>
    </row>
    <row r="58" spans="1:6" x14ac:dyDescent="0.25">
      <c r="A58" s="8" t="s">
        <v>18144</v>
      </c>
      <c r="B58" s="1" t="s">
        <v>11943</v>
      </c>
      <c r="C58" s="1" t="s">
        <v>7</v>
      </c>
      <c r="D58" s="1"/>
      <c r="E58" s="1"/>
      <c r="F58" s="9"/>
    </row>
    <row r="59" spans="1:6" ht="15.75" thickBot="1" x14ac:dyDescent="0.3">
      <c r="A59" s="10" t="s">
        <v>18145</v>
      </c>
      <c r="B59" s="11" t="s">
        <v>2371</v>
      </c>
      <c r="C59" s="11" t="s">
        <v>7</v>
      </c>
      <c r="D59" s="11"/>
      <c r="E59" s="11"/>
      <c r="F59" s="12"/>
    </row>
    <row r="60" spans="1:6" x14ac:dyDescent="0.25">
      <c r="A60" s="13" t="s">
        <v>18146</v>
      </c>
      <c r="B60" s="2" t="s">
        <v>18147</v>
      </c>
      <c r="C60" s="2" t="s">
        <v>4</v>
      </c>
      <c r="D60" s="2"/>
      <c r="E60" s="2"/>
      <c r="F60" s="14"/>
    </row>
    <row r="61" spans="1:6" x14ac:dyDescent="0.25">
      <c r="A61" s="8" t="s">
        <v>18148</v>
      </c>
      <c r="B61" s="1" t="s">
        <v>11334</v>
      </c>
      <c r="C61" s="1" t="s">
        <v>7</v>
      </c>
      <c r="D61" s="1"/>
      <c r="E61" s="1"/>
      <c r="F61" s="9"/>
    </row>
    <row r="62" spans="1:6" x14ac:dyDescent="0.25">
      <c r="A62" s="8" t="s">
        <v>18149</v>
      </c>
      <c r="B62" s="1" t="s">
        <v>2287</v>
      </c>
      <c r="C62" s="1" t="s">
        <v>7</v>
      </c>
      <c r="D62" s="1"/>
      <c r="E62" s="1"/>
      <c r="F62" s="9"/>
    </row>
    <row r="63" spans="1:6" x14ac:dyDescent="0.25">
      <c r="A63" s="8" t="s">
        <v>18150</v>
      </c>
      <c r="B63" s="1" t="s">
        <v>662</v>
      </c>
      <c r="C63" s="1" t="s">
        <v>7</v>
      </c>
      <c r="D63" s="1"/>
      <c r="E63" s="1"/>
      <c r="F63" s="9"/>
    </row>
    <row r="64" spans="1:6" x14ac:dyDescent="0.25">
      <c r="A64" s="8" t="s">
        <v>18151</v>
      </c>
      <c r="B64" s="1" t="s">
        <v>446</v>
      </c>
      <c r="C64" s="1" t="s">
        <v>7</v>
      </c>
      <c r="D64" s="1"/>
      <c r="E64" s="1"/>
      <c r="F64" s="9"/>
    </row>
    <row r="65" spans="1:6" x14ac:dyDescent="0.25">
      <c r="A65" s="8" t="s">
        <v>18152</v>
      </c>
      <c r="B65" s="1" t="s">
        <v>2203</v>
      </c>
      <c r="C65" s="1" t="s">
        <v>7</v>
      </c>
      <c r="D65" s="1"/>
      <c r="E65" s="1"/>
      <c r="F65" s="9"/>
    </row>
    <row r="66" spans="1:6" x14ac:dyDescent="0.25">
      <c r="A66" s="8" t="s">
        <v>18153</v>
      </c>
      <c r="B66" s="1" t="s">
        <v>2293</v>
      </c>
      <c r="C66" s="1" t="s">
        <v>7</v>
      </c>
      <c r="D66" s="1"/>
      <c r="E66" s="1"/>
      <c r="F66" s="9"/>
    </row>
    <row r="67" spans="1:6" x14ac:dyDescent="0.25">
      <c r="A67" s="8" t="s">
        <v>18154</v>
      </c>
      <c r="B67" s="1" t="s">
        <v>2458</v>
      </c>
      <c r="C67" s="1" t="s">
        <v>7</v>
      </c>
      <c r="D67" s="1"/>
      <c r="E67" s="1"/>
      <c r="F67" s="9"/>
    </row>
    <row r="68" spans="1:6" x14ac:dyDescent="0.25">
      <c r="A68" s="8" t="s">
        <v>18155</v>
      </c>
      <c r="B68" s="1" t="s">
        <v>2658</v>
      </c>
      <c r="C68" s="1" t="s">
        <v>7</v>
      </c>
      <c r="D68" s="1"/>
      <c r="E68" s="1"/>
      <c r="F68" s="9"/>
    </row>
    <row r="69" spans="1:6" x14ac:dyDescent="0.25">
      <c r="A69" s="8" t="s">
        <v>18156</v>
      </c>
      <c r="B69" s="1" t="s">
        <v>2776</v>
      </c>
      <c r="C69" s="1" t="s">
        <v>7</v>
      </c>
      <c r="D69" s="1"/>
      <c r="E69" s="1"/>
      <c r="F69" s="9"/>
    </row>
    <row r="70" spans="1:6" x14ac:dyDescent="0.25">
      <c r="A70" s="8" t="s">
        <v>18157</v>
      </c>
      <c r="B70" s="1" t="s">
        <v>2778</v>
      </c>
      <c r="C70" s="1" t="s">
        <v>7</v>
      </c>
      <c r="D70" s="1"/>
      <c r="E70" s="1"/>
      <c r="F70" s="9"/>
    </row>
    <row r="71" spans="1:6" x14ac:dyDescent="0.25">
      <c r="A71" s="8" t="s">
        <v>18158</v>
      </c>
      <c r="B71" s="1" t="s">
        <v>2792</v>
      </c>
      <c r="C71" s="1" t="s">
        <v>7</v>
      </c>
      <c r="D71" s="1"/>
      <c r="E71" s="1"/>
      <c r="F71" s="9"/>
    </row>
    <row r="72" spans="1:6" x14ac:dyDescent="0.25">
      <c r="A72" s="8" t="s">
        <v>18159</v>
      </c>
      <c r="B72" s="1" t="s">
        <v>2794</v>
      </c>
      <c r="C72" s="1" t="s">
        <v>7</v>
      </c>
      <c r="D72" s="1"/>
      <c r="E72" s="1"/>
      <c r="F72" s="9"/>
    </row>
    <row r="73" spans="1:6" x14ac:dyDescent="0.25">
      <c r="A73" s="8" t="s">
        <v>18160</v>
      </c>
      <c r="B73" s="1" t="s">
        <v>572</v>
      </c>
      <c r="C73" s="1" t="s">
        <v>7</v>
      </c>
      <c r="D73" s="1"/>
      <c r="E73" s="1"/>
      <c r="F73" s="9"/>
    </row>
    <row r="74" spans="1:6" x14ac:dyDescent="0.25">
      <c r="A74" s="8" t="s">
        <v>18161</v>
      </c>
      <c r="B74" s="1" t="s">
        <v>594</v>
      </c>
      <c r="C74" s="1" t="s">
        <v>7</v>
      </c>
      <c r="D74" s="1"/>
      <c r="E74" s="1"/>
      <c r="F74" s="9"/>
    </row>
    <row r="75" spans="1:6" x14ac:dyDescent="0.25">
      <c r="A75" s="8" t="s">
        <v>18162</v>
      </c>
      <c r="B75" s="1" t="s">
        <v>696</v>
      </c>
      <c r="C75" s="1" t="s">
        <v>7</v>
      </c>
      <c r="D75" s="1"/>
      <c r="E75" s="1"/>
      <c r="F75" s="9"/>
    </row>
    <row r="76" spans="1:6" x14ac:dyDescent="0.25">
      <c r="A76" s="8" t="s">
        <v>18163</v>
      </c>
      <c r="B76" s="1" t="s">
        <v>829</v>
      </c>
      <c r="C76" s="1" t="s">
        <v>7</v>
      </c>
      <c r="D76" s="1"/>
      <c r="E76" s="1"/>
      <c r="F76" s="9"/>
    </row>
    <row r="77" spans="1:6" x14ac:dyDescent="0.25">
      <c r="A77" s="8" t="s">
        <v>18164</v>
      </c>
      <c r="B77" s="1" t="s">
        <v>835</v>
      </c>
      <c r="C77" s="1" t="s">
        <v>7</v>
      </c>
      <c r="D77" s="1"/>
      <c r="E77" s="1"/>
      <c r="F77" s="9"/>
    </row>
    <row r="78" spans="1:6" x14ac:dyDescent="0.25">
      <c r="A78" s="8" t="s">
        <v>18165</v>
      </c>
      <c r="B78" s="1" t="s">
        <v>757</v>
      </c>
      <c r="C78" s="1" t="s">
        <v>7</v>
      </c>
      <c r="D78" s="1"/>
      <c r="E78" s="1"/>
      <c r="F78" s="9"/>
    </row>
    <row r="79" spans="1:6" x14ac:dyDescent="0.25">
      <c r="A79" s="8" t="s">
        <v>18166</v>
      </c>
      <c r="B79" s="1" t="s">
        <v>326</v>
      </c>
      <c r="C79" s="1" t="s">
        <v>7</v>
      </c>
      <c r="D79" s="1"/>
      <c r="E79" s="1"/>
      <c r="F79" s="9"/>
    </row>
    <row r="80" spans="1:6" x14ac:dyDescent="0.25">
      <c r="A80" s="8" t="s">
        <v>18167</v>
      </c>
      <c r="B80" s="1" t="s">
        <v>496</v>
      </c>
      <c r="C80" s="1" t="s">
        <v>7</v>
      </c>
      <c r="D80" s="1"/>
      <c r="E80" s="1"/>
      <c r="F80" s="9"/>
    </row>
    <row r="81" spans="1:6" x14ac:dyDescent="0.25">
      <c r="A81" s="8" t="s">
        <v>18168</v>
      </c>
      <c r="B81" s="1" t="s">
        <v>11177</v>
      </c>
      <c r="C81" s="1" t="s">
        <v>7</v>
      </c>
      <c r="D81" s="1"/>
      <c r="E81" s="1"/>
      <c r="F81" s="9"/>
    </row>
    <row r="82" spans="1:6" x14ac:dyDescent="0.25">
      <c r="A82" s="8" t="s">
        <v>18169</v>
      </c>
      <c r="B82" s="1" t="s">
        <v>2255</v>
      </c>
      <c r="C82" s="1" t="s">
        <v>7</v>
      </c>
      <c r="D82" s="1"/>
      <c r="E82" s="1"/>
      <c r="F82" s="9"/>
    </row>
    <row r="83" spans="1:6" x14ac:dyDescent="0.25">
      <c r="A83" s="8" t="s">
        <v>18170</v>
      </c>
      <c r="B83" s="1" t="s">
        <v>2577</v>
      </c>
      <c r="C83" s="1" t="s">
        <v>7</v>
      </c>
      <c r="D83" s="1"/>
      <c r="E83" s="1"/>
      <c r="F83" s="9"/>
    </row>
    <row r="84" spans="1:6" x14ac:dyDescent="0.25">
      <c r="A84" s="8" t="s">
        <v>18171</v>
      </c>
      <c r="B84" s="1" t="s">
        <v>2816</v>
      </c>
      <c r="C84" s="1" t="s">
        <v>7</v>
      </c>
      <c r="D84" s="1"/>
      <c r="E84" s="1"/>
      <c r="F84" s="9"/>
    </row>
    <row r="85" spans="1:6" x14ac:dyDescent="0.25">
      <c r="A85" s="8" t="s">
        <v>18172</v>
      </c>
      <c r="B85" s="1" t="s">
        <v>2944</v>
      </c>
      <c r="C85" s="1" t="s">
        <v>7</v>
      </c>
      <c r="D85" s="1"/>
      <c r="E85" s="1"/>
      <c r="F85" s="9"/>
    </row>
    <row r="86" spans="1:6" x14ac:dyDescent="0.25">
      <c r="A86" s="8" t="s">
        <v>18173</v>
      </c>
      <c r="B86" s="1" t="s">
        <v>783</v>
      </c>
      <c r="C86" s="1" t="s">
        <v>7</v>
      </c>
      <c r="D86" s="1"/>
      <c r="E86" s="1"/>
      <c r="F86" s="9"/>
    </row>
    <row r="87" spans="1:6" x14ac:dyDescent="0.25">
      <c r="A87" s="8" t="s">
        <v>18174</v>
      </c>
      <c r="B87" s="1" t="s">
        <v>785</v>
      </c>
      <c r="C87" s="1" t="s">
        <v>7</v>
      </c>
      <c r="D87" s="1"/>
      <c r="E87" s="1"/>
      <c r="F87" s="9"/>
    </row>
    <row r="88" spans="1:6" x14ac:dyDescent="0.25">
      <c r="A88" s="8" t="s">
        <v>18175</v>
      </c>
      <c r="B88" s="1" t="s">
        <v>1065</v>
      </c>
      <c r="C88" s="1" t="s">
        <v>7</v>
      </c>
      <c r="D88" s="1"/>
      <c r="E88" s="1"/>
      <c r="F88" s="9"/>
    </row>
    <row r="89" spans="1:6" x14ac:dyDescent="0.25">
      <c r="A89" s="8" t="s">
        <v>18176</v>
      </c>
      <c r="B89" s="1" t="s">
        <v>11310</v>
      </c>
      <c r="C89" s="1" t="s">
        <v>7</v>
      </c>
      <c r="D89" s="1"/>
      <c r="E89" s="1"/>
      <c r="F89" s="9"/>
    </row>
    <row r="90" spans="1:6" ht="15.75" thickBot="1" x14ac:dyDescent="0.3">
      <c r="A90" s="10" t="s">
        <v>18177</v>
      </c>
      <c r="B90" s="11" t="s">
        <v>2486</v>
      </c>
      <c r="C90" s="11" t="s">
        <v>7</v>
      </c>
      <c r="D90" s="11"/>
      <c r="E90" s="11"/>
      <c r="F90" s="12"/>
    </row>
    <row r="91" spans="1:6" x14ac:dyDescent="0.25">
      <c r="A91" s="13" t="s">
        <v>18178</v>
      </c>
      <c r="B91" s="2" t="s">
        <v>18179</v>
      </c>
      <c r="C91" s="2" t="s">
        <v>4</v>
      </c>
      <c r="D91" s="2"/>
      <c r="E91" s="2"/>
      <c r="F91" s="14"/>
    </row>
    <row r="92" spans="1:6" x14ac:dyDescent="0.25">
      <c r="A92" s="8" t="s">
        <v>18180</v>
      </c>
      <c r="B92" s="1" t="s">
        <v>408</v>
      </c>
      <c r="C92" s="1" t="s">
        <v>7</v>
      </c>
      <c r="D92" s="1"/>
      <c r="E92" s="1"/>
      <c r="F92" s="9"/>
    </row>
    <row r="93" spans="1:6" x14ac:dyDescent="0.25">
      <c r="A93" s="8" t="s">
        <v>18181</v>
      </c>
      <c r="B93" s="1" t="s">
        <v>2283</v>
      </c>
      <c r="C93" s="1" t="s">
        <v>7</v>
      </c>
      <c r="D93" s="1"/>
      <c r="E93" s="1"/>
      <c r="F93" s="9"/>
    </row>
    <row r="94" spans="1:6" x14ac:dyDescent="0.25">
      <c r="A94" s="8" t="s">
        <v>18182</v>
      </c>
      <c r="B94" s="1" t="s">
        <v>2864</v>
      </c>
      <c r="C94" s="1" t="s">
        <v>7</v>
      </c>
      <c r="D94" s="1"/>
      <c r="E94" s="1"/>
      <c r="F94" s="9"/>
    </row>
    <row r="95" spans="1:6" x14ac:dyDescent="0.25">
      <c r="A95" s="8" t="s">
        <v>18183</v>
      </c>
      <c r="B95" s="1" t="s">
        <v>680</v>
      </c>
      <c r="C95" s="1" t="s">
        <v>7</v>
      </c>
      <c r="D95" s="1"/>
      <c r="E95" s="1"/>
      <c r="F95" s="9"/>
    </row>
    <row r="96" spans="1:6" x14ac:dyDescent="0.25">
      <c r="A96" s="8" t="s">
        <v>18184</v>
      </c>
      <c r="B96" s="1" t="s">
        <v>430</v>
      </c>
      <c r="C96" s="1" t="s">
        <v>7</v>
      </c>
      <c r="D96" s="1"/>
      <c r="E96" s="1"/>
      <c r="F96" s="9"/>
    </row>
    <row r="97" spans="1:6" x14ac:dyDescent="0.25">
      <c r="A97" s="8" t="s">
        <v>18185</v>
      </c>
      <c r="B97" s="1" t="s">
        <v>11375</v>
      </c>
      <c r="C97" s="1" t="s">
        <v>7</v>
      </c>
      <c r="D97" s="1"/>
      <c r="E97" s="1"/>
      <c r="F97" s="9"/>
    </row>
    <row r="98" spans="1:6" x14ac:dyDescent="0.25">
      <c r="A98" s="8" t="s">
        <v>18186</v>
      </c>
      <c r="B98" s="1" t="s">
        <v>2205</v>
      </c>
      <c r="C98" s="1" t="s">
        <v>7</v>
      </c>
      <c r="D98" s="1"/>
      <c r="E98" s="1"/>
      <c r="F98" s="9"/>
    </row>
    <row r="99" spans="1:6" x14ac:dyDescent="0.25">
      <c r="A99" s="8" t="s">
        <v>18187</v>
      </c>
      <c r="B99" s="1" t="s">
        <v>2327</v>
      </c>
      <c r="C99" s="1" t="s">
        <v>7</v>
      </c>
      <c r="D99" s="1"/>
      <c r="E99" s="1"/>
      <c r="F99" s="9"/>
    </row>
    <row r="100" spans="1:6" x14ac:dyDescent="0.25">
      <c r="A100" s="8" t="s">
        <v>18188</v>
      </c>
      <c r="B100" s="1" t="s">
        <v>2331</v>
      </c>
      <c r="C100" s="1" t="s">
        <v>7</v>
      </c>
      <c r="D100" s="1"/>
      <c r="E100" s="1"/>
      <c r="F100" s="9"/>
    </row>
    <row r="101" spans="1:6" x14ac:dyDescent="0.25">
      <c r="A101" s="8" t="s">
        <v>18189</v>
      </c>
      <c r="B101" s="1" t="s">
        <v>2444</v>
      </c>
      <c r="C101" s="1" t="s">
        <v>7</v>
      </c>
      <c r="D101" s="1"/>
      <c r="E101" s="1"/>
      <c r="F101" s="9"/>
    </row>
    <row r="102" spans="1:6" x14ac:dyDescent="0.25">
      <c r="A102" s="8" t="s">
        <v>18190</v>
      </c>
      <c r="B102" s="1" t="s">
        <v>2660</v>
      </c>
      <c r="C102" s="1" t="s">
        <v>7</v>
      </c>
      <c r="D102" s="1"/>
      <c r="E102" s="1"/>
      <c r="F102" s="9"/>
    </row>
    <row r="103" spans="1:6" x14ac:dyDescent="0.25">
      <c r="A103" s="8" t="s">
        <v>18191</v>
      </c>
      <c r="B103" s="1" t="s">
        <v>2672</v>
      </c>
      <c r="C103" s="1" t="s">
        <v>7</v>
      </c>
      <c r="D103" s="1"/>
      <c r="E103" s="1"/>
      <c r="F103" s="9"/>
    </row>
    <row r="104" spans="1:6" x14ac:dyDescent="0.25">
      <c r="A104" s="8" t="s">
        <v>18192</v>
      </c>
      <c r="B104" s="1" t="s">
        <v>2786</v>
      </c>
      <c r="C104" s="1" t="s">
        <v>7</v>
      </c>
      <c r="D104" s="1"/>
      <c r="E104" s="1"/>
      <c r="F104" s="9"/>
    </row>
    <row r="105" spans="1:6" x14ac:dyDescent="0.25">
      <c r="A105" s="8" t="s">
        <v>18193</v>
      </c>
      <c r="B105" s="1" t="s">
        <v>572</v>
      </c>
      <c r="C105" s="1" t="s">
        <v>7</v>
      </c>
      <c r="D105" s="1"/>
      <c r="E105" s="1"/>
      <c r="F105" s="9"/>
    </row>
    <row r="106" spans="1:6" x14ac:dyDescent="0.25">
      <c r="A106" s="8" t="s">
        <v>18194</v>
      </c>
      <c r="B106" s="1" t="s">
        <v>594</v>
      </c>
      <c r="C106" s="1" t="s">
        <v>7</v>
      </c>
      <c r="D106" s="1"/>
      <c r="E106" s="1"/>
      <c r="F106" s="9"/>
    </row>
    <row r="107" spans="1:6" x14ac:dyDescent="0.25">
      <c r="A107" s="8" t="s">
        <v>18195</v>
      </c>
      <c r="B107" s="1" t="s">
        <v>835</v>
      </c>
      <c r="C107" s="1" t="s">
        <v>7</v>
      </c>
      <c r="D107" s="1"/>
      <c r="E107" s="1"/>
      <c r="F107" s="9"/>
    </row>
    <row r="108" spans="1:6" x14ac:dyDescent="0.25">
      <c r="A108" s="8" t="s">
        <v>18196</v>
      </c>
      <c r="B108" s="1" t="s">
        <v>757</v>
      </c>
      <c r="C108" s="1" t="s">
        <v>7</v>
      </c>
      <c r="D108" s="1"/>
      <c r="E108" s="1"/>
      <c r="F108" s="9"/>
    </row>
    <row r="109" spans="1:6" x14ac:dyDescent="0.25">
      <c r="A109" s="8" t="s">
        <v>18197</v>
      </c>
      <c r="B109" s="1" t="s">
        <v>496</v>
      </c>
      <c r="C109" s="1" t="s">
        <v>7</v>
      </c>
      <c r="D109" s="1"/>
      <c r="E109" s="1"/>
      <c r="F109" s="9"/>
    </row>
    <row r="110" spans="1:6" x14ac:dyDescent="0.25">
      <c r="A110" s="8" t="s">
        <v>18198</v>
      </c>
      <c r="B110" s="1" t="s">
        <v>11826</v>
      </c>
      <c r="C110" s="1" t="s">
        <v>7</v>
      </c>
      <c r="D110" s="1"/>
      <c r="E110" s="1"/>
      <c r="F110" s="9"/>
    </row>
    <row r="111" spans="1:6" x14ac:dyDescent="0.25">
      <c r="A111" s="8" t="s">
        <v>18199</v>
      </c>
      <c r="B111" s="1" t="s">
        <v>11832</v>
      </c>
      <c r="C111" s="1" t="s">
        <v>7</v>
      </c>
      <c r="D111" s="1"/>
      <c r="E111" s="1"/>
      <c r="F111" s="9"/>
    </row>
    <row r="112" spans="1:6" x14ac:dyDescent="0.25">
      <c r="A112" s="8" t="s">
        <v>18200</v>
      </c>
      <c r="B112" s="1" t="s">
        <v>2255</v>
      </c>
      <c r="C112" s="1" t="s">
        <v>7</v>
      </c>
      <c r="D112" s="1"/>
      <c r="E112" s="1"/>
      <c r="F112" s="9"/>
    </row>
    <row r="113" spans="1:6" x14ac:dyDescent="0.25">
      <c r="A113" s="8" t="s">
        <v>18201</v>
      </c>
      <c r="B113" s="1" t="s">
        <v>2357</v>
      </c>
      <c r="C113" s="1" t="s">
        <v>7</v>
      </c>
      <c r="D113" s="1"/>
      <c r="E113" s="1"/>
      <c r="F113" s="9"/>
    </row>
    <row r="114" spans="1:6" x14ac:dyDescent="0.25">
      <c r="A114" s="8" t="s">
        <v>18202</v>
      </c>
      <c r="B114" s="1" t="s">
        <v>2692</v>
      </c>
      <c r="C114" s="1" t="s">
        <v>7</v>
      </c>
      <c r="D114" s="1"/>
      <c r="E114" s="1"/>
      <c r="F114" s="9"/>
    </row>
    <row r="115" spans="1:6" x14ac:dyDescent="0.25">
      <c r="A115" s="8" t="s">
        <v>18203</v>
      </c>
      <c r="B115" s="1" t="s">
        <v>2708</v>
      </c>
      <c r="C115" s="1" t="s">
        <v>7</v>
      </c>
      <c r="D115" s="1"/>
      <c r="E115" s="1"/>
      <c r="F115" s="9"/>
    </row>
    <row r="116" spans="1:6" x14ac:dyDescent="0.25">
      <c r="A116" s="8" t="s">
        <v>18204</v>
      </c>
      <c r="B116" s="1" t="s">
        <v>783</v>
      </c>
      <c r="C116" s="1" t="s">
        <v>7</v>
      </c>
      <c r="D116" s="1"/>
      <c r="E116" s="1"/>
      <c r="F116" s="9"/>
    </row>
    <row r="117" spans="1:6" x14ac:dyDescent="0.25">
      <c r="A117" s="8" t="s">
        <v>18205</v>
      </c>
      <c r="B117" s="1" t="s">
        <v>785</v>
      </c>
      <c r="C117" s="1" t="s">
        <v>7</v>
      </c>
      <c r="D117" s="1"/>
      <c r="E117" s="1"/>
      <c r="F117" s="9"/>
    </row>
    <row r="118" spans="1:6" x14ac:dyDescent="0.25">
      <c r="A118" s="8" t="s">
        <v>18206</v>
      </c>
      <c r="B118" s="1" t="s">
        <v>907</v>
      </c>
      <c r="C118" s="1" t="s">
        <v>7</v>
      </c>
      <c r="D118" s="1"/>
      <c r="E118" s="1"/>
      <c r="F118" s="9"/>
    </row>
    <row r="119" spans="1:6" x14ac:dyDescent="0.25">
      <c r="A119" s="8" t="s">
        <v>18207</v>
      </c>
      <c r="B119" s="1" t="s">
        <v>1017</v>
      </c>
      <c r="C119" s="1" t="s">
        <v>7</v>
      </c>
      <c r="D119" s="1"/>
      <c r="E119" s="1"/>
      <c r="F119" s="9"/>
    </row>
    <row r="120" spans="1:6" x14ac:dyDescent="0.25">
      <c r="A120" s="8" t="s">
        <v>18208</v>
      </c>
      <c r="B120" s="1" t="s">
        <v>1021</v>
      </c>
      <c r="C120" s="1" t="s">
        <v>7</v>
      </c>
      <c r="D120" s="1"/>
      <c r="E120" s="1"/>
      <c r="F120" s="9"/>
    </row>
    <row r="121" spans="1:6" x14ac:dyDescent="0.25">
      <c r="A121" s="8" t="s">
        <v>18209</v>
      </c>
      <c r="B121" s="1" t="s">
        <v>11310</v>
      </c>
      <c r="C121" s="1" t="s">
        <v>7</v>
      </c>
      <c r="D121" s="1"/>
      <c r="E121" s="1"/>
      <c r="F121" s="9"/>
    </row>
    <row r="122" spans="1:6" ht="15.75" thickBot="1" x14ac:dyDescent="0.3">
      <c r="A122" s="10" t="s">
        <v>18210</v>
      </c>
      <c r="B122" s="11" t="s">
        <v>2838</v>
      </c>
      <c r="C122" s="11" t="s">
        <v>7</v>
      </c>
      <c r="D122" s="11"/>
      <c r="E122" s="11"/>
      <c r="F122" s="12"/>
    </row>
    <row r="123" spans="1:6" x14ac:dyDescent="0.25">
      <c r="A123" s="13" t="s">
        <v>18211</v>
      </c>
      <c r="B123" s="2" t="s">
        <v>15378</v>
      </c>
      <c r="C123" s="2" t="s">
        <v>4</v>
      </c>
      <c r="D123" s="2"/>
      <c r="E123" s="2"/>
      <c r="F123" s="14"/>
    </row>
    <row r="124" spans="1:6" x14ac:dyDescent="0.25">
      <c r="A124" s="8" t="s">
        <v>18212</v>
      </c>
      <c r="B124" s="1" t="s">
        <v>18213</v>
      </c>
      <c r="C124" s="1" t="s">
        <v>7</v>
      </c>
      <c r="D124" s="1"/>
      <c r="E124" s="1"/>
      <c r="F124" s="9"/>
    </row>
    <row r="125" spans="1:6" x14ac:dyDescent="0.25">
      <c r="A125" s="8" t="s">
        <v>18214</v>
      </c>
      <c r="B125" s="1" t="s">
        <v>11240</v>
      </c>
      <c r="C125" s="1" t="s">
        <v>7</v>
      </c>
      <c r="D125" s="1"/>
      <c r="E125" s="1"/>
      <c r="F125" s="9"/>
    </row>
    <row r="126" spans="1:6" x14ac:dyDescent="0.25">
      <c r="A126" s="8" t="s">
        <v>18215</v>
      </c>
      <c r="B126" s="1" t="s">
        <v>949</v>
      </c>
      <c r="C126" s="1" t="s">
        <v>7</v>
      </c>
      <c r="D126" s="1"/>
      <c r="E126" s="1"/>
      <c r="F126" s="9"/>
    </row>
    <row r="127" spans="1:6" x14ac:dyDescent="0.25">
      <c r="A127" s="8" t="s">
        <v>18216</v>
      </c>
      <c r="B127" s="1" t="s">
        <v>963</v>
      </c>
      <c r="C127" s="1" t="s">
        <v>7</v>
      </c>
      <c r="D127" s="1"/>
      <c r="E127" s="1"/>
      <c r="F127" s="9"/>
    </row>
    <row r="128" spans="1:6" x14ac:dyDescent="0.25">
      <c r="A128" s="8" t="s">
        <v>18217</v>
      </c>
      <c r="B128" s="1" t="s">
        <v>11681</v>
      </c>
      <c r="C128" s="1" t="s">
        <v>7</v>
      </c>
      <c r="D128" s="1"/>
      <c r="E128" s="1"/>
      <c r="F128" s="9"/>
    </row>
    <row r="129" spans="1:6" x14ac:dyDescent="0.25">
      <c r="A129" s="8" t="s">
        <v>18218</v>
      </c>
      <c r="B129" s="1" t="s">
        <v>11683</v>
      </c>
      <c r="C129" s="1" t="s">
        <v>7</v>
      </c>
      <c r="D129" s="1"/>
      <c r="E129" s="1"/>
      <c r="F129" s="9"/>
    </row>
    <row r="130" spans="1:6" x14ac:dyDescent="0.25">
      <c r="A130" s="8" t="s">
        <v>18219</v>
      </c>
      <c r="B130" s="1" t="s">
        <v>11687</v>
      </c>
      <c r="C130" s="1" t="s">
        <v>7</v>
      </c>
      <c r="D130" s="1"/>
      <c r="E130" s="1"/>
      <c r="F130" s="9"/>
    </row>
    <row r="131" spans="1:6" x14ac:dyDescent="0.25">
      <c r="A131" s="8" t="s">
        <v>18220</v>
      </c>
      <c r="B131" s="1" t="s">
        <v>11733</v>
      </c>
      <c r="C131" s="1" t="s">
        <v>7</v>
      </c>
      <c r="D131" s="1"/>
      <c r="E131" s="1"/>
      <c r="F131" s="9"/>
    </row>
    <row r="132" spans="1:6" x14ac:dyDescent="0.25">
      <c r="A132" s="8" t="s">
        <v>18221</v>
      </c>
      <c r="B132" s="1" t="s">
        <v>11742</v>
      </c>
      <c r="C132" s="1" t="s">
        <v>7</v>
      </c>
      <c r="D132" s="1"/>
      <c r="E132" s="1"/>
      <c r="F132" s="9"/>
    </row>
    <row r="133" spans="1:6" x14ac:dyDescent="0.25">
      <c r="A133" s="8" t="s">
        <v>18222</v>
      </c>
      <c r="B133" s="1" t="s">
        <v>2007</v>
      </c>
      <c r="C133" s="1" t="s">
        <v>7</v>
      </c>
      <c r="D133" s="1"/>
      <c r="E133" s="1"/>
      <c r="F133" s="9"/>
    </row>
    <row r="134" spans="1:6" x14ac:dyDescent="0.25">
      <c r="A134" s="8" t="s">
        <v>18223</v>
      </c>
      <c r="B134" s="1" t="s">
        <v>2337</v>
      </c>
      <c r="C134" s="1" t="s">
        <v>7</v>
      </c>
      <c r="D134" s="1"/>
      <c r="E134" s="1"/>
      <c r="F134" s="9"/>
    </row>
    <row r="135" spans="1:6" x14ac:dyDescent="0.25">
      <c r="A135" s="8" t="s">
        <v>18224</v>
      </c>
      <c r="B135" s="1" t="s">
        <v>2638</v>
      </c>
      <c r="C135" s="1" t="s">
        <v>7</v>
      </c>
      <c r="D135" s="1"/>
      <c r="E135" s="1"/>
      <c r="F135" s="9"/>
    </row>
    <row r="136" spans="1:6" x14ac:dyDescent="0.25">
      <c r="A136" s="8" t="s">
        <v>18225</v>
      </c>
      <c r="B136" s="1" t="s">
        <v>2640</v>
      </c>
      <c r="C136" s="1" t="s">
        <v>7</v>
      </c>
      <c r="D136" s="1"/>
      <c r="E136" s="1"/>
      <c r="F136" s="9"/>
    </row>
    <row r="137" spans="1:6" x14ac:dyDescent="0.25">
      <c r="A137" s="8" t="s">
        <v>18226</v>
      </c>
      <c r="B137" s="1" t="s">
        <v>2654</v>
      </c>
      <c r="C137" s="1" t="s">
        <v>7</v>
      </c>
      <c r="D137" s="1"/>
      <c r="E137" s="1"/>
      <c r="F137" s="9"/>
    </row>
    <row r="138" spans="1:6" x14ac:dyDescent="0.25">
      <c r="A138" s="8" t="s">
        <v>18227</v>
      </c>
      <c r="B138" s="1" t="s">
        <v>2906</v>
      </c>
      <c r="C138" s="1" t="s">
        <v>7</v>
      </c>
      <c r="D138" s="1"/>
      <c r="E138" s="1"/>
      <c r="F138" s="9"/>
    </row>
    <row r="139" spans="1:6" x14ac:dyDescent="0.25">
      <c r="A139" s="8" t="s">
        <v>18228</v>
      </c>
      <c r="B139" s="1" t="s">
        <v>2908</v>
      </c>
      <c r="C139" s="1" t="s">
        <v>7</v>
      </c>
      <c r="D139" s="1"/>
      <c r="E139" s="1"/>
      <c r="F139" s="9"/>
    </row>
    <row r="140" spans="1:6" x14ac:dyDescent="0.25">
      <c r="A140" s="8" t="s">
        <v>18229</v>
      </c>
      <c r="B140" s="1" t="s">
        <v>18230</v>
      </c>
      <c r="C140" s="1" t="s">
        <v>7</v>
      </c>
      <c r="D140" s="1"/>
      <c r="E140" s="1"/>
      <c r="F140" s="9"/>
    </row>
    <row r="141" spans="1:6" x14ac:dyDescent="0.25">
      <c r="A141" s="8" t="s">
        <v>18231</v>
      </c>
      <c r="B141" s="1" t="s">
        <v>572</v>
      </c>
      <c r="C141" s="1" t="s">
        <v>7</v>
      </c>
      <c r="D141" s="1"/>
      <c r="E141" s="1"/>
      <c r="F141" s="9"/>
    </row>
    <row r="142" spans="1:6" x14ac:dyDescent="0.25">
      <c r="A142" s="8" t="s">
        <v>18232</v>
      </c>
      <c r="B142" s="1" t="s">
        <v>594</v>
      </c>
      <c r="C142" s="1" t="s">
        <v>7</v>
      </c>
      <c r="D142" s="1"/>
      <c r="E142" s="1"/>
      <c r="F142" s="9"/>
    </row>
    <row r="143" spans="1:6" x14ac:dyDescent="0.25">
      <c r="A143" s="8" t="s">
        <v>18233</v>
      </c>
      <c r="B143" s="1" t="s">
        <v>596</v>
      </c>
      <c r="C143" s="1" t="s">
        <v>7</v>
      </c>
      <c r="D143" s="1"/>
      <c r="E143" s="1"/>
      <c r="F143" s="9"/>
    </row>
    <row r="144" spans="1:6" x14ac:dyDescent="0.25">
      <c r="A144" s="8" t="s">
        <v>18234</v>
      </c>
      <c r="B144" s="1" t="s">
        <v>1015</v>
      </c>
      <c r="C144" s="1" t="s">
        <v>7</v>
      </c>
      <c r="D144" s="1"/>
      <c r="E144" s="1"/>
      <c r="F144" s="9"/>
    </row>
    <row r="145" spans="1:6" x14ac:dyDescent="0.25">
      <c r="A145" s="8" t="s">
        <v>18235</v>
      </c>
      <c r="B145" s="1" t="s">
        <v>496</v>
      </c>
      <c r="C145" s="1" t="s">
        <v>7</v>
      </c>
      <c r="D145" s="1"/>
      <c r="E145" s="1"/>
      <c r="F145" s="9"/>
    </row>
    <row r="146" spans="1:6" x14ac:dyDescent="0.25">
      <c r="A146" s="8" t="s">
        <v>18236</v>
      </c>
      <c r="B146" s="1" t="s">
        <v>11750</v>
      </c>
      <c r="C146" s="1" t="s">
        <v>7</v>
      </c>
      <c r="D146" s="1"/>
      <c r="E146" s="1"/>
      <c r="F146" s="9"/>
    </row>
    <row r="147" spans="1:6" x14ac:dyDescent="0.25">
      <c r="A147" s="8" t="s">
        <v>18237</v>
      </c>
      <c r="B147" s="1" t="s">
        <v>11754</v>
      </c>
      <c r="C147" s="1" t="s">
        <v>7</v>
      </c>
      <c r="D147" s="1"/>
      <c r="E147" s="1"/>
      <c r="F147" s="9"/>
    </row>
    <row r="148" spans="1:6" x14ac:dyDescent="0.25">
      <c r="A148" s="8" t="s">
        <v>18238</v>
      </c>
      <c r="B148" s="1" t="s">
        <v>18239</v>
      </c>
      <c r="C148" s="1" t="s">
        <v>7</v>
      </c>
      <c r="D148" s="1"/>
      <c r="E148" s="1"/>
      <c r="F148" s="9"/>
    </row>
    <row r="149" spans="1:6" x14ac:dyDescent="0.25">
      <c r="A149" s="8" t="s">
        <v>18240</v>
      </c>
      <c r="B149" s="1" t="s">
        <v>11470</v>
      </c>
      <c r="C149" s="1" t="s">
        <v>7</v>
      </c>
      <c r="D149" s="1"/>
      <c r="E149" s="1"/>
      <c r="F149" s="9"/>
    </row>
    <row r="150" spans="1:6" x14ac:dyDescent="0.25">
      <c r="A150" s="8" t="s">
        <v>18241</v>
      </c>
      <c r="B150" s="1" t="s">
        <v>2033</v>
      </c>
      <c r="C150" s="1" t="s">
        <v>7</v>
      </c>
      <c r="D150" s="1"/>
      <c r="E150" s="1"/>
      <c r="F150" s="9"/>
    </row>
    <row r="151" spans="1:6" x14ac:dyDescent="0.25">
      <c r="A151" s="8" t="s">
        <v>18242</v>
      </c>
      <c r="B151" s="1" t="s">
        <v>2255</v>
      </c>
      <c r="C151" s="1" t="s">
        <v>7</v>
      </c>
      <c r="D151" s="1"/>
      <c r="E151" s="1"/>
      <c r="F151" s="9"/>
    </row>
    <row r="152" spans="1:6" x14ac:dyDescent="0.25">
      <c r="A152" s="8" t="s">
        <v>18243</v>
      </c>
      <c r="B152" s="1" t="s">
        <v>2942</v>
      </c>
      <c r="C152" s="1" t="s">
        <v>7</v>
      </c>
      <c r="D152" s="1"/>
      <c r="E152" s="1"/>
      <c r="F152" s="9"/>
    </row>
    <row r="153" spans="1:6" x14ac:dyDescent="0.25">
      <c r="A153" s="8" t="s">
        <v>18244</v>
      </c>
      <c r="B153" s="1" t="s">
        <v>2946</v>
      </c>
      <c r="C153" s="1" t="s">
        <v>7</v>
      </c>
      <c r="D153" s="1"/>
      <c r="E153" s="1"/>
      <c r="F153" s="9"/>
    </row>
    <row r="154" spans="1:6" x14ac:dyDescent="0.25">
      <c r="A154" s="8" t="s">
        <v>18245</v>
      </c>
      <c r="B154" s="1" t="s">
        <v>2950</v>
      </c>
      <c r="C154" s="1" t="s">
        <v>7</v>
      </c>
      <c r="D154" s="1"/>
      <c r="E154" s="1"/>
      <c r="F154" s="9"/>
    </row>
    <row r="155" spans="1:6" x14ac:dyDescent="0.25">
      <c r="A155" s="8" t="s">
        <v>18246</v>
      </c>
      <c r="B155" s="1" t="s">
        <v>785</v>
      </c>
      <c r="C155" s="1" t="s">
        <v>7</v>
      </c>
      <c r="D155" s="1"/>
      <c r="E155" s="1"/>
      <c r="F155" s="9"/>
    </row>
    <row r="156" spans="1:6" x14ac:dyDescent="0.25">
      <c r="A156" s="8" t="s">
        <v>18247</v>
      </c>
      <c r="B156" s="1" t="s">
        <v>468</v>
      </c>
      <c r="C156" s="1" t="s">
        <v>7</v>
      </c>
      <c r="D156" s="1"/>
      <c r="E156" s="1"/>
      <c r="F156" s="9"/>
    </row>
    <row r="157" spans="1:6" x14ac:dyDescent="0.25">
      <c r="A157" s="8" t="s">
        <v>18248</v>
      </c>
      <c r="B157" s="1" t="s">
        <v>11671</v>
      </c>
      <c r="C157" s="1" t="s">
        <v>7</v>
      </c>
      <c r="D157" s="1"/>
      <c r="E157" s="1"/>
      <c r="F157" s="9"/>
    </row>
    <row r="158" spans="1:6" ht="15.75" thickBot="1" x14ac:dyDescent="0.3">
      <c r="A158" s="10" t="s">
        <v>18249</v>
      </c>
      <c r="B158" s="11" t="s">
        <v>11846</v>
      </c>
      <c r="C158" s="11" t="s">
        <v>7</v>
      </c>
      <c r="D158" s="11"/>
      <c r="E158" s="11"/>
      <c r="F158" s="12"/>
    </row>
    <row r="159" spans="1:6" x14ac:dyDescent="0.25">
      <c r="A159" s="13" t="s">
        <v>18250</v>
      </c>
      <c r="B159" s="2" t="s">
        <v>18251</v>
      </c>
      <c r="C159" s="2" t="s">
        <v>4</v>
      </c>
      <c r="D159" s="2"/>
      <c r="E159" s="2"/>
      <c r="F159" s="14"/>
    </row>
    <row r="160" spans="1:6" x14ac:dyDescent="0.25">
      <c r="A160" s="8" t="s">
        <v>18252</v>
      </c>
      <c r="B160" s="1" t="s">
        <v>18253</v>
      </c>
      <c r="C160" s="1" t="s">
        <v>7</v>
      </c>
      <c r="D160" s="1"/>
      <c r="E160" s="1"/>
      <c r="F160" s="9"/>
    </row>
    <row r="161" spans="1:6" x14ac:dyDescent="0.25">
      <c r="A161" s="8" t="s">
        <v>18254</v>
      </c>
      <c r="B161" s="1" t="s">
        <v>10</v>
      </c>
      <c r="C161" s="1" t="s">
        <v>7</v>
      </c>
      <c r="D161" s="1"/>
      <c r="E161" s="1"/>
      <c r="F161" s="9"/>
    </row>
    <row r="162" spans="1:6" x14ac:dyDescent="0.25">
      <c r="A162" s="8" t="s">
        <v>18255</v>
      </c>
      <c r="B162" s="1" t="s">
        <v>971</v>
      </c>
      <c r="C162" s="1" t="s">
        <v>7</v>
      </c>
      <c r="D162" s="1"/>
      <c r="E162" s="1"/>
      <c r="F162" s="9"/>
    </row>
    <row r="163" spans="1:6" x14ac:dyDescent="0.25">
      <c r="A163" s="8" t="s">
        <v>18256</v>
      </c>
      <c r="B163" s="1" t="s">
        <v>284</v>
      </c>
      <c r="C163" s="1" t="s">
        <v>7</v>
      </c>
      <c r="D163" s="1"/>
      <c r="E163" s="1"/>
      <c r="F163" s="9"/>
    </row>
    <row r="164" spans="1:6" x14ac:dyDescent="0.25">
      <c r="A164" s="8" t="s">
        <v>18257</v>
      </c>
      <c r="B164" s="1" t="s">
        <v>11353</v>
      </c>
      <c r="C164" s="1" t="s">
        <v>7</v>
      </c>
      <c r="D164" s="1"/>
      <c r="E164" s="1"/>
      <c r="F164" s="9"/>
    </row>
    <row r="165" spans="1:6" x14ac:dyDescent="0.25">
      <c r="A165" s="8" t="s">
        <v>18258</v>
      </c>
      <c r="B165" s="1" t="s">
        <v>11355</v>
      </c>
      <c r="C165" s="1" t="s">
        <v>7</v>
      </c>
      <c r="D165" s="1"/>
      <c r="E165" s="1"/>
      <c r="F165" s="9"/>
    </row>
    <row r="166" spans="1:6" x14ac:dyDescent="0.25">
      <c r="A166" s="8" t="s">
        <v>18259</v>
      </c>
      <c r="B166" s="1" t="s">
        <v>11359</v>
      </c>
      <c r="C166" s="1" t="s">
        <v>7</v>
      </c>
      <c r="D166" s="1"/>
      <c r="E166" s="1"/>
      <c r="F166" s="9"/>
    </row>
    <row r="167" spans="1:6" x14ac:dyDescent="0.25">
      <c r="A167" s="8" t="s">
        <v>18260</v>
      </c>
      <c r="B167" s="1" t="s">
        <v>11365</v>
      </c>
      <c r="C167" s="1" t="s">
        <v>7</v>
      </c>
      <c r="D167" s="1"/>
      <c r="E167" s="1"/>
      <c r="F167" s="9"/>
    </row>
    <row r="168" spans="1:6" x14ac:dyDescent="0.25">
      <c r="A168" s="8" t="s">
        <v>18261</v>
      </c>
      <c r="B168" s="1" t="s">
        <v>11371</v>
      </c>
      <c r="C168" s="1" t="s">
        <v>7</v>
      </c>
      <c r="D168" s="1"/>
      <c r="E168" s="1"/>
      <c r="F168" s="9"/>
    </row>
    <row r="169" spans="1:6" x14ac:dyDescent="0.25">
      <c r="A169" s="8" t="s">
        <v>18262</v>
      </c>
      <c r="B169" s="1" t="s">
        <v>2103</v>
      </c>
      <c r="C169" s="1" t="s">
        <v>7</v>
      </c>
      <c r="D169" s="1"/>
      <c r="E169" s="1"/>
      <c r="F169" s="9"/>
    </row>
    <row r="170" spans="1:6" x14ac:dyDescent="0.25">
      <c r="A170" s="8" t="s">
        <v>18263</v>
      </c>
      <c r="B170" s="1" t="s">
        <v>2211</v>
      </c>
      <c r="C170" s="1" t="s">
        <v>7</v>
      </c>
      <c r="D170" s="1"/>
      <c r="E170" s="1"/>
      <c r="F170" s="9"/>
    </row>
    <row r="171" spans="1:6" x14ac:dyDescent="0.25">
      <c r="A171" s="8" t="s">
        <v>18264</v>
      </c>
      <c r="B171" s="1" t="s">
        <v>2460</v>
      </c>
      <c r="C171" s="1" t="s">
        <v>7</v>
      </c>
      <c r="D171" s="1"/>
      <c r="E171" s="1"/>
      <c r="F171" s="9"/>
    </row>
    <row r="172" spans="1:6" x14ac:dyDescent="0.25">
      <c r="A172" s="8" t="s">
        <v>18265</v>
      </c>
      <c r="B172" s="1" t="s">
        <v>2902</v>
      </c>
      <c r="C172" s="1" t="s">
        <v>7</v>
      </c>
      <c r="D172" s="1"/>
      <c r="E172" s="1"/>
      <c r="F172" s="9"/>
    </row>
    <row r="173" spans="1:6" x14ac:dyDescent="0.25">
      <c r="A173" s="8" t="s">
        <v>18266</v>
      </c>
      <c r="B173" s="1" t="s">
        <v>3168</v>
      </c>
      <c r="C173" s="1" t="s">
        <v>7</v>
      </c>
      <c r="D173" s="1"/>
      <c r="E173" s="1"/>
      <c r="F173" s="9"/>
    </row>
    <row r="174" spans="1:6" x14ac:dyDescent="0.25">
      <c r="A174" s="8" t="s">
        <v>18267</v>
      </c>
      <c r="B174" s="1" t="s">
        <v>3264</v>
      </c>
      <c r="C174" s="1" t="s">
        <v>7</v>
      </c>
      <c r="D174" s="1"/>
      <c r="E174" s="1"/>
      <c r="F174" s="9"/>
    </row>
    <row r="175" spans="1:6" x14ac:dyDescent="0.25">
      <c r="A175" s="8" t="s">
        <v>18268</v>
      </c>
      <c r="B175" s="1" t="s">
        <v>3216</v>
      </c>
      <c r="C175" s="1" t="s">
        <v>7</v>
      </c>
      <c r="D175" s="1"/>
      <c r="E175" s="1"/>
      <c r="F175" s="9"/>
    </row>
    <row r="176" spans="1:6" x14ac:dyDescent="0.25">
      <c r="A176" s="8" t="s">
        <v>18269</v>
      </c>
      <c r="B176" s="1" t="s">
        <v>594</v>
      </c>
      <c r="C176" s="1" t="s">
        <v>7</v>
      </c>
      <c r="D176" s="1"/>
      <c r="E176" s="1"/>
      <c r="F176" s="9"/>
    </row>
    <row r="177" spans="1:6" x14ac:dyDescent="0.25">
      <c r="A177" s="8" t="s">
        <v>18270</v>
      </c>
      <c r="B177" s="1" t="s">
        <v>829</v>
      </c>
      <c r="C177" s="1" t="s">
        <v>7</v>
      </c>
      <c r="D177" s="1"/>
      <c r="E177" s="1"/>
      <c r="F177" s="9"/>
    </row>
    <row r="178" spans="1:6" x14ac:dyDescent="0.25">
      <c r="A178" s="8" t="s">
        <v>18271</v>
      </c>
      <c r="B178" s="1" t="s">
        <v>835</v>
      </c>
      <c r="C178" s="1" t="s">
        <v>7</v>
      </c>
      <c r="D178" s="1"/>
      <c r="E178" s="1"/>
      <c r="F178" s="9"/>
    </row>
    <row r="179" spans="1:6" x14ac:dyDescent="0.25">
      <c r="A179" s="8" t="s">
        <v>18272</v>
      </c>
      <c r="B179" s="1" t="s">
        <v>168</v>
      </c>
      <c r="C179" s="1" t="s">
        <v>7</v>
      </c>
      <c r="D179" s="1"/>
      <c r="E179" s="1"/>
      <c r="F179" s="9"/>
    </row>
    <row r="180" spans="1:6" x14ac:dyDescent="0.25">
      <c r="A180" s="8" t="s">
        <v>18273</v>
      </c>
      <c r="B180" s="1" t="s">
        <v>1071</v>
      </c>
      <c r="C180" s="1" t="s">
        <v>7</v>
      </c>
      <c r="D180" s="1"/>
      <c r="E180" s="1"/>
      <c r="F180" s="9"/>
    </row>
    <row r="181" spans="1:6" x14ac:dyDescent="0.25">
      <c r="A181" s="8" t="s">
        <v>18274</v>
      </c>
      <c r="B181" s="1" t="s">
        <v>496</v>
      </c>
      <c r="C181" s="1" t="s">
        <v>7</v>
      </c>
      <c r="D181" s="1"/>
      <c r="E181" s="1"/>
      <c r="F181" s="9"/>
    </row>
    <row r="182" spans="1:6" x14ac:dyDescent="0.25">
      <c r="A182" s="8" t="s">
        <v>18275</v>
      </c>
      <c r="B182" s="1" t="s">
        <v>2858</v>
      </c>
      <c r="C182" s="1" t="s">
        <v>7</v>
      </c>
      <c r="D182" s="1"/>
      <c r="E182" s="1"/>
      <c r="F182" s="9"/>
    </row>
    <row r="183" spans="1:6" x14ac:dyDescent="0.25">
      <c r="A183" s="8" t="s">
        <v>18276</v>
      </c>
      <c r="B183" s="1" t="s">
        <v>2255</v>
      </c>
      <c r="C183" s="1" t="s">
        <v>7</v>
      </c>
      <c r="D183" s="1"/>
      <c r="E183" s="1"/>
      <c r="F183" s="9"/>
    </row>
    <row r="184" spans="1:6" x14ac:dyDescent="0.25">
      <c r="A184" s="8" t="s">
        <v>18277</v>
      </c>
      <c r="B184" s="1" t="s">
        <v>2583</v>
      </c>
      <c r="C184" s="1" t="s">
        <v>7</v>
      </c>
      <c r="D184" s="1"/>
      <c r="E184" s="1"/>
      <c r="F184" s="9"/>
    </row>
    <row r="185" spans="1:6" x14ac:dyDescent="0.25">
      <c r="A185" s="8" t="s">
        <v>18278</v>
      </c>
      <c r="B185" s="1" t="s">
        <v>2940</v>
      </c>
      <c r="C185" s="1" t="s">
        <v>7</v>
      </c>
      <c r="D185" s="1"/>
      <c r="E185" s="1"/>
      <c r="F185" s="9"/>
    </row>
    <row r="186" spans="1:6" x14ac:dyDescent="0.25">
      <c r="A186" s="8" t="s">
        <v>18279</v>
      </c>
      <c r="B186" s="1" t="s">
        <v>2942</v>
      </c>
      <c r="C186" s="1" t="s">
        <v>7</v>
      </c>
      <c r="D186" s="1"/>
      <c r="E186" s="1"/>
      <c r="F186" s="9"/>
    </row>
    <row r="187" spans="1:6" x14ac:dyDescent="0.25">
      <c r="A187" s="8" t="s">
        <v>18280</v>
      </c>
      <c r="B187" s="1" t="s">
        <v>14312</v>
      </c>
      <c r="C187" s="1" t="s">
        <v>7</v>
      </c>
      <c r="D187" s="1"/>
      <c r="E187" s="1"/>
      <c r="F187" s="9"/>
    </row>
    <row r="188" spans="1:6" x14ac:dyDescent="0.25">
      <c r="A188" s="8" t="s">
        <v>18281</v>
      </c>
      <c r="B188" s="1" t="s">
        <v>14314</v>
      </c>
      <c r="C188" s="1" t="s">
        <v>7</v>
      </c>
      <c r="D188" s="1"/>
      <c r="E188" s="1"/>
      <c r="F188" s="9"/>
    </row>
    <row r="189" spans="1:6" x14ac:dyDescent="0.25">
      <c r="A189" s="8" t="s">
        <v>18282</v>
      </c>
      <c r="B189" s="1" t="s">
        <v>15062</v>
      </c>
      <c r="C189" s="1" t="s">
        <v>7</v>
      </c>
      <c r="D189" s="1"/>
      <c r="E189" s="1"/>
      <c r="F189" s="9"/>
    </row>
    <row r="190" spans="1:6" x14ac:dyDescent="0.25">
      <c r="A190" s="8" t="s">
        <v>18283</v>
      </c>
      <c r="B190" s="1" t="s">
        <v>785</v>
      </c>
      <c r="C190" s="1" t="s">
        <v>7</v>
      </c>
      <c r="D190" s="1"/>
      <c r="E190" s="1"/>
      <c r="F190" s="9"/>
    </row>
    <row r="191" spans="1:6" x14ac:dyDescent="0.25">
      <c r="A191" s="8" t="s">
        <v>18284</v>
      </c>
      <c r="B191" s="1" t="s">
        <v>11310</v>
      </c>
      <c r="C191" s="1" t="s">
        <v>7</v>
      </c>
      <c r="D191" s="1"/>
      <c r="E191" s="1"/>
      <c r="F191" s="9"/>
    </row>
    <row r="192" spans="1:6" x14ac:dyDescent="0.25">
      <c r="A192" s="8" t="s">
        <v>18285</v>
      </c>
      <c r="B192" s="1" t="s">
        <v>11412</v>
      </c>
      <c r="C192" s="1" t="s">
        <v>7</v>
      </c>
      <c r="D192" s="1"/>
      <c r="E192" s="1"/>
      <c r="F192" s="9"/>
    </row>
    <row r="193" spans="1:6" x14ac:dyDescent="0.25">
      <c r="A193" s="8" t="s">
        <v>18286</v>
      </c>
      <c r="B193" s="1" t="s">
        <v>2836</v>
      </c>
      <c r="C193" s="1" t="s">
        <v>7</v>
      </c>
      <c r="D193" s="1"/>
      <c r="E193" s="1"/>
      <c r="F193" s="9"/>
    </row>
    <row r="194" spans="1:6" ht="15.75" thickBot="1" x14ac:dyDescent="0.3">
      <c r="A194" s="10" t="s">
        <v>18287</v>
      </c>
      <c r="B194" s="11" t="s">
        <v>1179</v>
      </c>
      <c r="C194" s="11" t="s">
        <v>7</v>
      </c>
      <c r="D194" s="11"/>
      <c r="E194" s="11"/>
      <c r="F194" s="12"/>
    </row>
    <row r="195" spans="1:6" x14ac:dyDescent="0.25">
      <c r="A195" s="13" t="s">
        <v>18288</v>
      </c>
      <c r="B195" s="2" t="s">
        <v>18289</v>
      </c>
      <c r="C195" s="2" t="s">
        <v>4</v>
      </c>
      <c r="D195" s="2"/>
      <c r="E195" s="2"/>
      <c r="F195" s="14"/>
    </row>
    <row r="196" spans="1:6" x14ac:dyDescent="0.25">
      <c r="A196" s="8" t="s">
        <v>18290</v>
      </c>
      <c r="B196" s="1" t="s">
        <v>18291</v>
      </c>
      <c r="C196" s="1" t="s">
        <v>7</v>
      </c>
      <c r="D196" s="1"/>
      <c r="E196" s="1"/>
      <c r="F196" s="9"/>
    </row>
    <row r="197" spans="1:6" x14ac:dyDescent="0.25">
      <c r="A197" s="8" t="s">
        <v>18292</v>
      </c>
      <c r="B197" s="1" t="s">
        <v>658</v>
      </c>
      <c r="C197" s="1" t="s">
        <v>7</v>
      </c>
      <c r="D197" s="1"/>
      <c r="E197" s="1"/>
      <c r="F197" s="9"/>
    </row>
    <row r="198" spans="1:6" x14ac:dyDescent="0.25">
      <c r="A198" s="8" t="s">
        <v>18293</v>
      </c>
      <c r="B198" s="1" t="s">
        <v>1663</v>
      </c>
      <c r="C198" s="1" t="s">
        <v>7</v>
      </c>
      <c r="D198" s="1"/>
      <c r="E198" s="1"/>
      <c r="F198" s="9"/>
    </row>
    <row r="199" spans="1:6" x14ac:dyDescent="0.25">
      <c r="A199" s="8" t="s">
        <v>18294</v>
      </c>
      <c r="B199" s="1" t="s">
        <v>11899</v>
      </c>
      <c r="C199" s="1" t="s">
        <v>7</v>
      </c>
      <c r="D199" s="1"/>
      <c r="E199" s="1"/>
      <c r="F199" s="9"/>
    </row>
    <row r="200" spans="1:6" x14ac:dyDescent="0.25">
      <c r="A200" s="8" t="s">
        <v>18295</v>
      </c>
      <c r="B200" s="1" t="s">
        <v>2207</v>
      </c>
      <c r="C200" s="1" t="s">
        <v>7</v>
      </c>
      <c r="D200" s="1"/>
      <c r="E200" s="1"/>
      <c r="F200" s="9"/>
    </row>
    <row r="201" spans="1:6" x14ac:dyDescent="0.25">
      <c r="A201" s="8" t="s">
        <v>18296</v>
      </c>
      <c r="B201" s="1" t="s">
        <v>2422</v>
      </c>
      <c r="C201" s="1" t="s">
        <v>7</v>
      </c>
      <c r="D201" s="1"/>
      <c r="E201" s="1"/>
      <c r="F201" s="9"/>
    </row>
    <row r="202" spans="1:6" x14ac:dyDescent="0.25">
      <c r="A202" s="8" t="s">
        <v>18297</v>
      </c>
      <c r="B202" s="1" t="s">
        <v>2912</v>
      </c>
      <c r="C202" s="1" t="s">
        <v>7</v>
      </c>
      <c r="D202" s="1"/>
      <c r="E202" s="1"/>
      <c r="F202" s="9"/>
    </row>
    <row r="203" spans="1:6" x14ac:dyDescent="0.25">
      <c r="A203" s="8" t="s">
        <v>18298</v>
      </c>
      <c r="B203" s="1" t="s">
        <v>3006</v>
      </c>
      <c r="C203" s="1" t="s">
        <v>7</v>
      </c>
      <c r="D203" s="1"/>
      <c r="E203" s="1"/>
      <c r="F203" s="9"/>
    </row>
    <row r="204" spans="1:6" x14ac:dyDescent="0.25">
      <c r="A204" s="8" t="s">
        <v>18299</v>
      </c>
      <c r="B204" s="1" t="s">
        <v>3008</v>
      </c>
      <c r="C204" s="1" t="s">
        <v>7</v>
      </c>
      <c r="D204" s="1"/>
      <c r="E204" s="1"/>
      <c r="F204" s="9"/>
    </row>
    <row r="205" spans="1:6" x14ac:dyDescent="0.25">
      <c r="A205" s="8" t="s">
        <v>18300</v>
      </c>
      <c r="B205" s="1" t="s">
        <v>3010</v>
      </c>
      <c r="C205" s="1" t="s">
        <v>7</v>
      </c>
      <c r="D205" s="1"/>
      <c r="E205" s="1"/>
      <c r="F205" s="9"/>
    </row>
    <row r="206" spans="1:6" x14ac:dyDescent="0.25">
      <c r="A206" s="8" t="s">
        <v>18301</v>
      </c>
      <c r="B206" s="1" t="s">
        <v>3012</v>
      </c>
      <c r="C206" s="1" t="s">
        <v>7</v>
      </c>
      <c r="D206" s="1"/>
      <c r="E206" s="1"/>
      <c r="F206" s="9"/>
    </row>
    <row r="207" spans="1:6" x14ac:dyDescent="0.25">
      <c r="A207" s="8" t="s">
        <v>18302</v>
      </c>
      <c r="B207" s="1" t="s">
        <v>18303</v>
      </c>
      <c r="C207" s="1" t="s">
        <v>7</v>
      </c>
      <c r="D207" s="1"/>
      <c r="E207" s="1"/>
      <c r="F207" s="9"/>
    </row>
    <row r="208" spans="1:6" x14ac:dyDescent="0.25">
      <c r="A208" s="8" t="s">
        <v>18304</v>
      </c>
      <c r="B208" s="1" t="s">
        <v>3026</v>
      </c>
      <c r="C208" s="1" t="s">
        <v>7</v>
      </c>
      <c r="D208" s="1"/>
      <c r="E208" s="1"/>
      <c r="F208" s="9"/>
    </row>
    <row r="209" spans="1:6" x14ac:dyDescent="0.25">
      <c r="A209" s="8" t="s">
        <v>18305</v>
      </c>
      <c r="B209" s="1" t="s">
        <v>3414</v>
      </c>
      <c r="C209" s="1" t="s">
        <v>7</v>
      </c>
      <c r="D209" s="1"/>
      <c r="E209" s="1"/>
      <c r="F209" s="9"/>
    </row>
    <row r="210" spans="1:6" x14ac:dyDescent="0.25">
      <c r="A210" s="8" t="s">
        <v>18306</v>
      </c>
      <c r="B210" s="1" t="s">
        <v>18307</v>
      </c>
      <c r="C210" s="1" t="s">
        <v>7</v>
      </c>
      <c r="D210" s="1"/>
      <c r="E210" s="1"/>
      <c r="F210" s="9"/>
    </row>
    <row r="211" spans="1:6" x14ac:dyDescent="0.25">
      <c r="A211" s="8" t="s">
        <v>18308</v>
      </c>
      <c r="B211" s="1" t="s">
        <v>594</v>
      </c>
      <c r="C211" s="1" t="s">
        <v>7</v>
      </c>
      <c r="D211" s="1"/>
      <c r="E211" s="1"/>
      <c r="F211" s="9"/>
    </row>
    <row r="212" spans="1:6" x14ac:dyDescent="0.25">
      <c r="A212" s="8" t="s">
        <v>18309</v>
      </c>
      <c r="B212" s="1" t="s">
        <v>835</v>
      </c>
      <c r="C212" s="1" t="s">
        <v>7</v>
      </c>
      <c r="D212" s="1"/>
      <c r="E212" s="1"/>
      <c r="F212" s="9"/>
    </row>
    <row r="213" spans="1:6" x14ac:dyDescent="0.25">
      <c r="A213" s="8" t="s">
        <v>18310</v>
      </c>
      <c r="B213" s="1" t="s">
        <v>168</v>
      </c>
      <c r="C213" s="1" t="s">
        <v>7</v>
      </c>
      <c r="D213" s="1"/>
      <c r="E213" s="1"/>
      <c r="F213" s="9"/>
    </row>
    <row r="214" spans="1:6" x14ac:dyDescent="0.25">
      <c r="A214" s="8" t="s">
        <v>18311</v>
      </c>
      <c r="B214" s="1" t="s">
        <v>474</v>
      </c>
      <c r="C214" s="1" t="s">
        <v>7</v>
      </c>
      <c r="D214" s="1"/>
      <c r="E214" s="1"/>
      <c r="F214" s="9"/>
    </row>
    <row r="215" spans="1:6" x14ac:dyDescent="0.25">
      <c r="A215" s="8" t="s">
        <v>18312</v>
      </c>
      <c r="B215" s="1" t="s">
        <v>14166</v>
      </c>
      <c r="C215" s="1" t="s">
        <v>7</v>
      </c>
      <c r="D215" s="1"/>
      <c r="E215" s="1"/>
      <c r="F215" s="9"/>
    </row>
    <row r="216" spans="1:6" x14ac:dyDescent="0.25">
      <c r="A216" s="8" t="s">
        <v>18313</v>
      </c>
      <c r="B216" s="1" t="s">
        <v>2692</v>
      </c>
      <c r="C216" s="1" t="s">
        <v>7</v>
      </c>
      <c r="D216" s="1"/>
      <c r="E216" s="1"/>
      <c r="F216" s="9"/>
    </row>
    <row r="217" spans="1:6" x14ac:dyDescent="0.25">
      <c r="A217" s="8" t="s">
        <v>18314</v>
      </c>
      <c r="B217" s="1" t="s">
        <v>2702</v>
      </c>
      <c r="C217" s="1" t="s">
        <v>7</v>
      </c>
      <c r="D217" s="1"/>
      <c r="E217" s="1"/>
      <c r="F217" s="9"/>
    </row>
    <row r="218" spans="1:6" x14ac:dyDescent="0.25">
      <c r="A218" s="8" t="s">
        <v>18315</v>
      </c>
      <c r="B218" s="1" t="s">
        <v>3058</v>
      </c>
      <c r="C218" s="1" t="s">
        <v>7</v>
      </c>
      <c r="D218" s="1"/>
      <c r="E218" s="1"/>
      <c r="F218" s="9"/>
    </row>
    <row r="219" spans="1:6" x14ac:dyDescent="0.25">
      <c r="A219" s="8" t="s">
        <v>18316</v>
      </c>
      <c r="B219" s="1" t="s">
        <v>3076</v>
      </c>
      <c r="C219" s="1" t="s">
        <v>7</v>
      </c>
      <c r="D219" s="1"/>
      <c r="E219" s="1"/>
      <c r="F219" s="9"/>
    </row>
    <row r="220" spans="1:6" x14ac:dyDescent="0.25">
      <c r="A220" s="8" t="s">
        <v>18317</v>
      </c>
      <c r="B220" s="1" t="s">
        <v>15089</v>
      </c>
      <c r="C220" s="1" t="s">
        <v>7</v>
      </c>
      <c r="D220" s="1"/>
      <c r="E220" s="1"/>
      <c r="F220" s="9"/>
    </row>
    <row r="221" spans="1:6" x14ac:dyDescent="0.25">
      <c r="A221" s="8" t="s">
        <v>18318</v>
      </c>
      <c r="B221" s="1" t="s">
        <v>18319</v>
      </c>
      <c r="C221" s="1" t="s">
        <v>7</v>
      </c>
      <c r="D221" s="1"/>
      <c r="E221" s="1"/>
      <c r="F221" s="9"/>
    </row>
    <row r="222" spans="1:6" x14ac:dyDescent="0.25">
      <c r="A222" s="8" t="s">
        <v>18320</v>
      </c>
      <c r="B222" s="1" t="s">
        <v>903</v>
      </c>
      <c r="C222" s="1" t="s">
        <v>7</v>
      </c>
      <c r="D222" s="1"/>
      <c r="E222" s="1"/>
      <c r="F222" s="9"/>
    </row>
    <row r="223" spans="1:6" x14ac:dyDescent="0.25">
      <c r="A223" s="8" t="s">
        <v>18321</v>
      </c>
      <c r="B223" s="1" t="s">
        <v>482</v>
      </c>
      <c r="C223" s="1" t="s">
        <v>7</v>
      </c>
      <c r="D223" s="1"/>
      <c r="E223" s="1"/>
      <c r="F223" s="9"/>
    </row>
    <row r="224" spans="1:6" x14ac:dyDescent="0.25">
      <c r="A224" s="8" t="s">
        <v>18322</v>
      </c>
      <c r="B224" s="1" t="s">
        <v>11927</v>
      </c>
      <c r="C224" s="1" t="s">
        <v>7</v>
      </c>
      <c r="D224" s="1"/>
      <c r="E224" s="1"/>
      <c r="F224" s="9"/>
    </row>
    <row r="225" spans="1:6" x14ac:dyDescent="0.25">
      <c r="A225" s="8" t="s">
        <v>18323</v>
      </c>
      <c r="B225" s="1" t="s">
        <v>11943</v>
      </c>
      <c r="C225" s="1" t="s">
        <v>7</v>
      </c>
      <c r="D225" s="1"/>
      <c r="E225" s="1"/>
      <c r="F225" s="9"/>
    </row>
    <row r="226" spans="1:6" ht="15.75" thickBot="1" x14ac:dyDescent="0.3">
      <c r="A226" s="10" t="s">
        <v>18324</v>
      </c>
      <c r="B226" s="11" t="s">
        <v>2371</v>
      </c>
      <c r="C226" s="11" t="s">
        <v>7</v>
      </c>
      <c r="D226" s="11"/>
      <c r="E226" s="11"/>
      <c r="F226" s="12"/>
    </row>
    <row r="227" spans="1:6" x14ac:dyDescent="0.25">
      <c r="A227" s="13" t="s">
        <v>18325</v>
      </c>
      <c r="B227" s="2" t="s">
        <v>18326</v>
      </c>
      <c r="C227" s="2" t="s">
        <v>4</v>
      </c>
      <c r="D227" s="2"/>
      <c r="E227" s="2"/>
      <c r="F227" s="14"/>
    </row>
    <row r="228" spans="1:6" x14ac:dyDescent="0.25">
      <c r="A228" s="8" t="s">
        <v>18327</v>
      </c>
      <c r="B228" s="1" t="s">
        <v>18328</v>
      </c>
      <c r="C228" s="1" t="s">
        <v>7</v>
      </c>
      <c r="D228" s="1"/>
      <c r="E228" s="1"/>
      <c r="F228" s="9"/>
    </row>
    <row r="229" spans="1:6" x14ac:dyDescent="0.25">
      <c r="A229" s="8" t="s">
        <v>18329</v>
      </c>
      <c r="B229" s="1" t="s">
        <v>11337</v>
      </c>
      <c r="C229" s="1" t="s">
        <v>7</v>
      </c>
      <c r="D229" s="1"/>
      <c r="E229" s="1"/>
      <c r="F229" s="9"/>
    </row>
    <row r="230" spans="1:6" x14ac:dyDescent="0.25">
      <c r="A230" s="8" t="s">
        <v>18330</v>
      </c>
      <c r="B230" s="1" t="s">
        <v>2744</v>
      </c>
      <c r="C230" s="1" t="s">
        <v>7</v>
      </c>
      <c r="D230" s="1"/>
      <c r="E230" s="1"/>
      <c r="F230" s="9"/>
    </row>
    <row r="231" spans="1:6" x14ac:dyDescent="0.25">
      <c r="A231" s="8" t="s">
        <v>18331</v>
      </c>
      <c r="B231" s="1" t="s">
        <v>14710</v>
      </c>
      <c r="C231" s="1" t="s">
        <v>7</v>
      </c>
      <c r="D231" s="1"/>
      <c r="E231" s="1"/>
      <c r="F231" s="9"/>
    </row>
    <row r="232" spans="1:6" x14ac:dyDescent="0.25">
      <c r="A232" s="8" t="s">
        <v>18332</v>
      </c>
      <c r="B232" s="1" t="s">
        <v>13287</v>
      </c>
      <c r="C232" s="1" t="s">
        <v>7</v>
      </c>
      <c r="D232" s="1"/>
      <c r="E232" s="1"/>
      <c r="F232" s="9"/>
    </row>
    <row r="233" spans="1:6" x14ac:dyDescent="0.25">
      <c r="A233" s="8" t="s">
        <v>18333</v>
      </c>
      <c r="B233" s="1" t="s">
        <v>230</v>
      </c>
      <c r="C233" s="1" t="s">
        <v>7</v>
      </c>
      <c r="D233" s="1"/>
      <c r="E233" s="1"/>
      <c r="F233" s="9"/>
    </row>
    <row r="234" spans="1:6" x14ac:dyDescent="0.25">
      <c r="A234" s="8" t="s">
        <v>18334</v>
      </c>
      <c r="B234" s="1" t="s">
        <v>448</v>
      </c>
      <c r="C234" s="1" t="s">
        <v>7</v>
      </c>
      <c r="D234" s="1"/>
      <c r="E234" s="1"/>
      <c r="F234" s="9"/>
    </row>
    <row r="235" spans="1:6" x14ac:dyDescent="0.25">
      <c r="A235" s="8" t="s">
        <v>18335</v>
      </c>
      <c r="B235" s="1" t="s">
        <v>11868</v>
      </c>
      <c r="C235" s="1" t="s">
        <v>7</v>
      </c>
      <c r="D235" s="1"/>
      <c r="E235" s="1"/>
      <c r="F235" s="9"/>
    </row>
    <row r="236" spans="1:6" x14ac:dyDescent="0.25">
      <c r="A236" s="8" t="s">
        <v>18336</v>
      </c>
      <c r="B236" s="1" t="s">
        <v>2209</v>
      </c>
      <c r="C236" s="1" t="s">
        <v>7</v>
      </c>
      <c r="D236" s="1"/>
      <c r="E236" s="1"/>
      <c r="F236" s="9"/>
    </row>
    <row r="237" spans="1:6" x14ac:dyDescent="0.25">
      <c r="A237" s="8" t="s">
        <v>18337</v>
      </c>
      <c r="B237" s="1" t="s">
        <v>2454</v>
      </c>
      <c r="C237" s="1" t="s">
        <v>7</v>
      </c>
      <c r="D237" s="1"/>
      <c r="E237" s="1"/>
      <c r="F237" s="9"/>
    </row>
    <row r="238" spans="1:6" x14ac:dyDescent="0.25">
      <c r="A238" s="8" t="s">
        <v>18338</v>
      </c>
      <c r="B238" s="1" t="s">
        <v>2766</v>
      </c>
      <c r="C238" s="1" t="s">
        <v>7</v>
      </c>
      <c r="D238" s="1"/>
      <c r="E238" s="1"/>
      <c r="F238" s="9"/>
    </row>
    <row r="239" spans="1:6" x14ac:dyDescent="0.25">
      <c r="A239" s="8" t="s">
        <v>18339</v>
      </c>
      <c r="B239" s="1" t="s">
        <v>2770</v>
      </c>
      <c r="C239" s="1" t="s">
        <v>7</v>
      </c>
      <c r="D239" s="1"/>
      <c r="E239" s="1"/>
      <c r="F239" s="9"/>
    </row>
    <row r="240" spans="1:6" x14ac:dyDescent="0.25">
      <c r="A240" s="8" t="s">
        <v>18340</v>
      </c>
      <c r="B240" s="1" t="s">
        <v>2772</v>
      </c>
      <c r="C240" s="1" t="s">
        <v>7</v>
      </c>
      <c r="D240" s="1"/>
      <c r="E240" s="1"/>
      <c r="F240" s="9"/>
    </row>
    <row r="241" spans="1:6" x14ac:dyDescent="0.25">
      <c r="A241" s="8" t="s">
        <v>18341</v>
      </c>
      <c r="B241" s="1" t="s">
        <v>2774</v>
      </c>
      <c r="C241" s="1" t="s">
        <v>7</v>
      </c>
      <c r="D241" s="1"/>
      <c r="E241" s="1"/>
      <c r="F241" s="9"/>
    </row>
    <row r="242" spans="1:6" x14ac:dyDescent="0.25">
      <c r="A242" s="8" t="s">
        <v>18342</v>
      </c>
      <c r="B242" s="1" t="s">
        <v>3502</v>
      </c>
      <c r="C242" s="1" t="s">
        <v>7</v>
      </c>
      <c r="D242" s="1"/>
      <c r="E242" s="1"/>
      <c r="F242" s="9"/>
    </row>
    <row r="243" spans="1:6" x14ac:dyDescent="0.25">
      <c r="A243" s="8" t="s">
        <v>18343</v>
      </c>
      <c r="B243" s="1" t="s">
        <v>3504</v>
      </c>
      <c r="C243" s="1" t="s">
        <v>7</v>
      </c>
      <c r="D243" s="1"/>
      <c r="E243" s="1"/>
      <c r="F243" s="9"/>
    </row>
    <row r="244" spans="1:6" x14ac:dyDescent="0.25">
      <c r="A244" s="8" t="s">
        <v>18344</v>
      </c>
      <c r="B244" s="1" t="s">
        <v>13299</v>
      </c>
      <c r="C244" s="1" t="s">
        <v>7</v>
      </c>
      <c r="D244" s="1"/>
      <c r="E244" s="1"/>
      <c r="F244" s="9"/>
    </row>
    <row r="245" spans="1:6" x14ac:dyDescent="0.25">
      <c r="A245" s="8" t="s">
        <v>18345</v>
      </c>
      <c r="B245" s="1" t="s">
        <v>594</v>
      </c>
      <c r="C245" s="1" t="s">
        <v>7</v>
      </c>
      <c r="D245" s="1"/>
      <c r="E245" s="1"/>
      <c r="F245" s="9"/>
    </row>
    <row r="246" spans="1:6" x14ac:dyDescent="0.25">
      <c r="A246" s="8" t="s">
        <v>18346</v>
      </c>
      <c r="B246" s="1" t="s">
        <v>829</v>
      </c>
      <c r="C246" s="1" t="s">
        <v>7</v>
      </c>
      <c r="D246" s="1"/>
      <c r="E246" s="1"/>
      <c r="F246" s="9"/>
    </row>
    <row r="247" spans="1:6" x14ac:dyDescent="0.25">
      <c r="A247" s="8" t="s">
        <v>18347</v>
      </c>
      <c r="B247" s="1" t="s">
        <v>260</v>
      </c>
      <c r="C247" s="1" t="s">
        <v>7</v>
      </c>
      <c r="D247" s="1"/>
      <c r="E247" s="1"/>
      <c r="F247" s="9"/>
    </row>
    <row r="248" spans="1:6" x14ac:dyDescent="0.25">
      <c r="A248" s="8" t="s">
        <v>18348</v>
      </c>
      <c r="B248" s="1" t="s">
        <v>496</v>
      </c>
      <c r="C248" s="1" t="s">
        <v>7</v>
      </c>
      <c r="D248" s="1"/>
      <c r="E248" s="1"/>
      <c r="F248" s="9"/>
    </row>
    <row r="249" spans="1:6" x14ac:dyDescent="0.25">
      <c r="A249" s="8" t="s">
        <v>18349</v>
      </c>
      <c r="B249" s="1" t="s">
        <v>2255</v>
      </c>
      <c r="C249" s="1" t="s">
        <v>7</v>
      </c>
      <c r="D249" s="1"/>
      <c r="E249" s="1"/>
      <c r="F249" s="9"/>
    </row>
    <row r="250" spans="1:6" x14ac:dyDescent="0.25">
      <c r="A250" s="8" t="s">
        <v>18350</v>
      </c>
      <c r="B250" s="1" t="s">
        <v>2812</v>
      </c>
      <c r="C250" s="1" t="s">
        <v>7</v>
      </c>
      <c r="D250" s="1"/>
      <c r="E250" s="1"/>
      <c r="F250" s="9"/>
    </row>
    <row r="251" spans="1:6" x14ac:dyDescent="0.25">
      <c r="A251" s="8" t="s">
        <v>18351</v>
      </c>
      <c r="B251" s="1" t="s">
        <v>2814</v>
      </c>
      <c r="C251" s="1" t="s">
        <v>7</v>
      </c>
      <c r="D251" s="1"/>
      <c r="E251" s="1"/>
      <c r="F251" s="9"/>
    </row>
    <row r="252" spans="1:6" x14ac:dyDescent="0.25">
      <c r="A252" s="8" t="s">
        <v>18352</v>
      </c>
      <c r="B252" s="1" t="s">
        <v>2942</v>
      </c>
      <c r="C252" s="1" t="s">
        <v>7</v>
      </c>
      <c r="D252" s="1"/>
      <c r="E252" s="1"/>
      <c r="F252" s="9"/>
    </row>
    <row r="253" spans="1:6" x14ac:dyDescent="0.25">
      <c r="A253" s="8" t="s">
        <v>18353</v>
      </c>
      <c r="B253" s="1" t="s">
        <v>15455</v>
      </c>
      <c r="C253" s="1" t="s">
        <v>7</v>
      </c>
      <c r="D253" s="1"/>
      <c r="E253" s="1"/>
      <c r="F253" s="9"/>
    </row>
    <row r="254" spans="1:6" x14ac:dyDescent="0.25">
      <c r="A254" s="8" t="s">
        <v>18354</v>
      </c>
      <c r="B254" s="1" t="s">
        <v>18355</v>
      </c>
      <c r="C254" s="1" t="s">
        <v>7</v>
      </c>
      <c r="D254" s="1"/>
      <c r="E254" s="1"/>
      <c r="F254" s="9"/>
    </row>
    <row r="255" spans="1:6" x14ac:dyDescent="0.25">
      <c r="A255" s="8" t="s">
        <v>18356</v>
      </c>
      <c r="B255" s="1" t="s">
        <v>783</v>
      </c>
      <c r="C255" s="1" t="s">
        <v>7</v>
      </c>
      <c r="D255" s="1"/>
      <c r="E255" s="1"/>
      <c r="F255" s="9"/>
    </row>
    <row r="256" spans="1:6" x14ac:dyDescent="0.25">
      <c r="A256" s="8" t="s">
        <v>18357</v>
      </c>
      <c r="B256" s="1" t="s">
        <v>785</v>
      </c>
      <c r="C256" s="1" t="s">
        <v>7</v>
      </c>
      <c r="D256" s="1"/>
      <c r="E256" s="1"/>
      <c r="F256" s="9"/>
    </row>
    <row r="257" spans="1:6" x14ac:dyDescent="0.25">
      <c r="A257" s="8" t="s">
        <v>18358</v>
      </c>
      <c r="B257" s="1" t="s">
        <v>468</v>
      </c>
      <c r="C257" s="1" t="s">
        <v>7</v>
      </c>
      <c r="D257" s="1"/>
      <c r="E257" s="1"/>
      <c r="F257" s="9"/>
    </row>
    <row r="258" spans="1:6" x14ac:dyDescent="0.25">
      <c r="A258" s="8" t="s">
        <v>18359</v>
      </c>
      <c r="B258" s="1" t="s">
        <v>11937</v>
      </c>
      <c r="C258" s="1" t="s">
        <v>7</v>
      </c>
      <c r="D258" s="1"/>
      <c r="E258" s="1"/>
      <c r="F258" s="9"/>
    </row>
    <row r="259" spans="1:6" x14ac:dyDescent="0.25">
      <c r="A259" s="8" t="s">
        <v>18360</v>
      </c>
      <c r="B259" s="1" t="s">
        <v>11943</v>
      </c>
      <c r="C259" s="1" t="s">
        <v>7</v>
      </c>
      <c r="D259" s="1"/>
      <c r="E259" s="1"/>
      <c r="F259" s="9"/>
    </row>
    <row r="260" spans="1:6" x14ac:dyDescent="0.25">
      <c r="A260" s="8" t="s">
        <v>18361</v>
      </c>
      <c r="B260" s="1" t="s">
        <v>2157</v>
      </c>
      <c r="C260" s="1" t="s">
        <v>7</v>
      </c>
      <c r="D260" s="1"/>
      <c r="E260" s="1"/>
      <c r="F260" s="9"/>
    </row>
    <row r="261" spans="1:6" x14ac:dyDescent="0.25">
      <c r="A261" s="8" t="s">
        <v>18362</v>
      </c>
      <c r="B261" s="1" t="s">
        <v>2498</v>
      </c>
      <c r="C261" s="1" t="s">
        <v>7</v>
      </c>
      <c r="D261" s="1"/>
      <c r="E261" s="1"/>
      <c r="F261" s="9"/>
    </row>
    <row r="262" spans="1:6" ht="15.75" thickBot="1" x14ac:dyDescent="0.3">
      <c r="A262" s="10" t="s">
        <v>18363</v>
      </c>
      <c r="B262" s="11" t="s">
        <v>3588</v>
      </c>
      <c r="C262" s="11" t="s">
        <v>7</v>
      </c>
      <c r="D262" s="11"/>
      <c r="E262" s="11"/>
      <c r="F262" s="12"/>
    </row>
    <row r="263" spans="1:6" x14ac:dyDescent="0.25">
      <c r="A263" s="13" t="s">
        <v>18364</v>
      </c>
      <c r="B263" s="2" t="s">
        <v>18365</v>
      </c>
      <c r="C263" s="2" t="s">
        <v>4</v>
      </c>
      <c r="D263" s="2" t="s">
        <v>10649</v>
      </c>
      <c r="E263" s="2"/>
      <c r="F263" s="14"/>
    </row>
    <row r="264" spans="1:6" x14ac:dyDescent="0.25">
      <c r="A264" s="8" t="s">
        <v>18366</v>
      </c>
      <c r="B264" s="1" t="s">
        <v>14587</v>
      </c>
      <c r="C264" s="1" t="s">
        <v>4</v>
      </c>
      <c r="D264" s="1"/>
      <c r="E264" s="1"/>
      <c r="F264" s="9"/>
    </row>
    <row r="265" spans="1:6" x14ac:dyDescent="0.25">
      <c r="A265" s="8" t="s">
        <v>18367</v>
      </c>
      <c r="B265" s="1" t="s">
        <v>1845</v>
      </c>
      <c r="C265" s="1" t="s">
        <v>7</v>
      </c>
      <c r="D265" s="1"/>
      <c r="E265" s="1"/>
      <c r="F265" s="9"/>
    </row>
    <row r="266" spans="1:6" x14ac:dyDescent="0.25">
      <c r="A266" s="8" t="s">
        <v>18368</v>
      </c>
      <c r="B266" s="1" t="s">
        <v>3602</v>
      </c>
      <c r="C266" s="1" t="s">
        <v>7</v>
      </c>
      <c r="D266" s="1"/>
      <c r="E266" s="1"/>
      <c r="F266" s="9"/>
    </row>
    <row r="267" spans="1:6" x14ac:dyDescent="0.25">
      <c r="A267" s="8" t="s">
        <v>18369</v>
      </c>
      <c r="B267" s="1" t="s">
        <v>943</v>
      </c>
      <c r="C267" s="1" t="s">
        <v>7</v>
      </c>
      <c r="D267" s="1"/>
      <c r="E267" s="1"/>
      <c r="F267" s="9"/>
    </row>
    <row r="268" spans="1:6" x14ac:dyDescent="0.25">
      <c r="A268" s="8" t="s">
        <v>18370</v>
      </c>
      <c r="B268" s="1" t="s">
        <v>1113</v>
      </c>
      <c r="C268" s="1" t="s">
        <v>7</v>
      </c>
      <c r="D268" s="1"/>
      <c r="E268" s="1"/>
      <c r="F268" s="9"/>
    </row>
    <row r="269" spans="1:6" x14ac:dyDescent="0.25">
      <c r="A269" s="8" t="s">
        <v>18371</v>
      </c>
      <c r="B269" s="1" t="s">
        <v>2311</v>
      </c>
      <c r="C269" s="1" t="s">
        <v>7</v>
      </c>
      <c r="D269" s="1"/>
      <c r="E269" s="1"/>
      <c r="F269" s="9"/>
    </row>
    <row r="270" spans="1:6" x14ac:dyDescent="0.25">
      <c r="A270" s="8" t="s">
        <v>18372</v>
      </c>
      <c r="B270" s="1" t="s">
        <v>2313</v>
      </c>
      <c r="C270" s="1" t="s">
        <v>7</v>
      </c>
      <c r="D270" s="1"/>
      <c r="E270" s="1"/>
      <c r="F270" s="9"/>
    </row>
    <row r="271" spans="1:6" x14ac:dyDescent="0.25">
      <c r="A271" s="8" t="s">
        <v>18373</v>
      </c>
      <c r="B271" s="1" t="s">
        <v>2315</v>
      </c>
      <c r="C271" s="1" t="s">
        <v>7</v>
      </c>
      <c r="D271" s="1"/>
      <c r="E271" s="1"/>
      <c r="F271" s="9"/>
    </row>
    <row r="272" spans="1:6" x14ac:dyDescent="0.25">
      <c r="A272" s="8" t="s">
        <v>18374</v>
      </c>
      <c r="B272" s="1" t="s">
        <v>3164</v>
      </c>
      <c r="C272" s="1" t="s">
        <v>7</v>
      </c>
      <c r="D272" s="1"/>
      <c r="E272" s="1"/>
      <c r="F272" s="9"/>
    </row>
    <row r="273" spans="1:6" x14ac:dyDescent="0.25">
      <c r="A273" s="8" t="s">
        <v>18375</v>
      </c>
      <c r="B273" s="1" t="s">
        <v>3252</v>
      </c>
      <c r="C273" s="1" t="s">
        <v>7</v>
      </c>
      <c r="D273" s="1"/>
      <c r="E273" s="1"/>
      <c r="F273" s="9"/>
    </row>
    <row r="274" spans="1:6" x14ac:dyDescent="0.25">
      <c r="A274" s="8" t="s">
        <v>18376</v>
      </c>
      <c r="B274" s="1" t="s">
        <v>3254</v>
      </c>
      <c r="C274" s="1" t="s">
        <v>7</v>
      </c>
      <c r="D274" s="1"/>
      <c r="E274" s="1"/>
      <c r="F274" s="9"/>
    </row>
    <row r="275" spans="1:6" x14ac:dyDescent="0.25">
      <c r="A275" s="8" t="s">
        <v>18377</v>
      </c>
      <c r="B275" s="1" t="s">
        <v>3634</v>
      </c>
      <c r="C275" s="1" t="s">
        <v>7</v>
      </c>
      <c r="D275" s="1"/>
      <c r="E275" s="1"/>
      <c r="F275" s="9"/>
    </row>
    <row r="276" spans="1:6" x14ac:dyDescent="0.25">
      <c r="A276" s="8" t="s">
        <v>18378</v>
      </c>
      <c r="B276" s="1" t="s">
        <v>3636</v>
      </c>
      <c r="C276" s="1" t="s">
        <v>7</v>
      </c>
      <c r="D276" s="1"/>
      <c r="E276" s="1"/>
      <c r="F276" s="9"/>
    </row>
    <row r="277" spans="1:6" x14ac:dyDescent="0.25">
      <c r="A277" s="8" t="s">
        <v>18379</v>
      </c>
      <c r="B277" s="1" t="s">
        <v>3638</v>
      </c>
      <c r="C277" s="1" t="s">
        <v>7</v>
      </c>
      <c r="D277" s="1"/>
      <c r="E277" s="1"/>
      <c r="F277" s="9"/>
    </row>
    <row r="278" spans="1:6" x14ac:dyDescent="0.25">
      <c r="A278" s="8" t="s">
        <v>18380</v>
      </c>
      <c r="B278" s="1" t="s">
        <v>3640</v>
      </c>
      <c r="C278" s="1" t="s">
        <v>7</v>
      </c>
      <c r="D278" s="1"/>
      <c r="E278" s="1"/>
      <c r="F278" s="9"/>
    </row>
    <row r="279" spans="1:6" x14ac:dyDescent="0.25">
      <c r="A279" s="8" t="s">
        <v>18381</v>
      </c>
      <c r="B279" s="1" t="s">
        <v>3642</v>
      </c>
      <c r="C279" s="1" t="s">
        <v>7</v>
      </c>
      <c r="D279" s="1"/>
      <c r="E279" s="1"/>
      <c r="F279" s="9"/>
    </row>
    <row r="280" spans="1:6" x14ac:dyDescent="0.25">
      <c r="A280" s="8" t="s">
        <v>18382</v>
      </c>
      <c r="B280" s="1" t="s">
        <v>15513</v>
      </c>
      <c r="C280" s="1" t="s">
        <v>7</v>
      </c>
      <c r="D280" s="1"/>
      <c r="E280" s="1"/>
      <c r="F280" s="9"/>
    </row>
    <row r="281" spans="1:6" x14ac:dyDescent="0.25">
      <c r="A281" s="8" t="s">
        <v>18383</v>
      </c>
      <c r="B281" s="1" t="s">
        <v>15515</v>
      </c>
      <c r="C281" s="1" t="s">
        <v>7</v>
      </c>
      <c r="D281" s="1"/>
      <c r="E281" s="1"/>
      <c r="F281" s="9"/>
    </row>
    <row r="282" spans="1:6" x14ac:dyDescent="0.25">
      <c r="A282" s="8" t="s">
        <v>18384</v>
      </c>
      <c r="B282" s="1" t="s">
        <v>15517</v>
      </c>
      <c r="C282" s="1" t="s">
        <v>7</v>
      </c>
      <c r="D282" s="1"/>
      <c r="E282" s="1"/>
      <c r="F282" s="9"/>
    </row>
    <row r="283" spans="1:6" x14ac:dyDescent="0.25">
      <c r="A283" s="8" t="s">
        <v>18385</v>
      </c>
      <c r="B283" s="1" t="s">
        <v>18386</v>
      </c>
      <c r="C283" s="1" t="s">
        <v>7</v>
      </c>
      <c r="D283" s="1"/>
      <c r="E283" s="1"/>
      <c r="F283" s="9"/>
    </row>
    <row r="284" spans="1:6" x14ac:dyDescent="0.25">
      <c r="A284" s="8" t="s">
        <v>18387</v>
      </c>
      <c r="B284" s="1" t="s">
        <v>3474</v>
      </c>
      <c r="C284" s="1" t="s">
        <v>7</v>
      </c>
      <c r="D284" s="1"/>
      <c r="E284" s="1"/>
      <c r="F284" s="9"/>
    </row>
    <row r="285" spans="1:6" x14ac:dyDescent="0.25">
      <c r="A285" s="8" t="s">
        <v>18388</v>
      </c>
      <c r="B285" s="1" t="s">
        <v>18389</v>
      </c>
      <c r="C285" s="1" t="s">
        <v>7</v>
      </c>
      <c r="D285" s="1"/>
      <c r="E285" s="1"/>
      <c r="F285" s="9"/>
    </row>
    <row r="286" spans="1:6" x14ac:dyDescent="0.25">
      <c r="A286" s="8" t="s">
        <v>18390</v>
      </c>
      <c r="B286" s="1" t="s">
        <v>594</v>
      </c>
      <c r="C286" s="1" t="s">
        <v>7</v>
      </c>
      <c r="D286" s="1"/>
      <c r="E286" s="1"/>
      <c r="F286" s="9"/>
    </row>
    <row r="287" spans="1:6" x14ac:dyDescent="0.25">
      <c r="A287" s="8" t="s">
        <v>18391</v>
      </c>
      <c r="B287" s="1" t="s">
        <v>622</v>
      </c>
      <c r="C287" s="1" t="s">
        <v>7</v>
      </c>
      <c r="D287" s="1"/>
      <c r="E287" s="1"/>
      <c r="F287" s="9"/>
    </row>
    <row r="288" spans="1:6" x14ac:dyDescent="0.25">
      <c r="A288" s="8" t="s">
        <v>18392</v>
      </c>
      <c r="B288" s="1" t="s">
        <v>496</v>
      </c>
      <c r="C288" s="1" t="s">
        <v>7</v>
      </c>
      <c r="D288" s="1"/>
      <c r="E288" s="1"/>
      <c r="F288" s="9"/>
    </row>
    <row r="289" spans="1:6" x14ac:dyDescent="0.25">
      <c r="A289" s="8" t="s">
        <v>18393</v>
      </c>
      <c r="B289" s="1" t="s">
        <v>2942</v>
      </c>
      <c r="C289" s="1" t="s">
        <v>7</v>
      </c>
      <c r="D289" s="1"/>
      <c r="E289" s="1"/>
      <c r="F289" s="9"/>
    </row>
    <row r="290" spans="1:6" x14ac:dyDescent="0.25">
      <c r="A290" s="8" t="s">
        <v>18394</v>
      </c>
      <c r="B290" s="1" t="s">
        <v>14166</v>
      </c>
      <c r="C290" s="1" t="s">
        <v>7</v>
      </c>
      <c r="D290" s="1"/>
      <c r="E290" s="1"/>
      <c r="F290" s="9"/>
    </row>
    <row r="291" spans="1:6" x14ac:dyDescent="0.25">
      <c r="A291" s="8" t="s">
        <v>18395</v>
      </c>
      <c r="B291" s="1" t="s">
        <v>15521</v>
      </c>
      <c r="C291" s="1" t="s">
        <v>7</v>
      </c>
      <c r="D291" s="1"/>
      <c r="E291" s="1"/>
      <c r="F291" s="9"/>
    </row>
    <row r="292" spans="1:6" x14ac:dyDescent="0.25">
      <c r="A292" s="8" t="s">
        <v>18396</v>
      </c>
      <c r="B292" s="1" t="s">
        <v>15523</v>
      </c>
      <c r="C292" s="1" t="s">
        <v>7</v>
      </c>
      <c r="D292" s="1"/>
      <c r="E292" s="1"/>
      <c r="F292" s="9"/>
    </row>
    <row r="293" spans="1:6" x14ac:dyDescent="0.25">
      <c r="A293" s="8" t="s">
        <v>18397</v>
      </c>
      <c r="B293" s="1" t="s">
        <v>15525</v>
      </c>
      <c r="C293" s="1" t="s">
        <v>7</v>
      </c>
      <c r="D293" s="1"/>
      <c r="E293" s="1"/>
      <c r="F293" s="9"/>
    </row>
    <row r="294" spans="1:6" x14ac:dyDescent="0.25">
      <c r="A294" s="8" t="s">
        <v>18398</v>
      </c>
      <c r="B294" s="1" t="s">
        <v>15527</v>
      </c>
      <c r="C294" s="1" t="s">
        <v>7</v>
      </c>
      <c r="D294" s="1"/>
      <c r="E294" s="1"/>
      <c r="F294" s="9"/>
    </row>
    <row r="295" spans="1:6" x14ac:dyDescent="0.25">
      <c r="A295" s="8" t="s">
        <v>18399</v>
      </c>
      <c r="B295" s="1" t="s">
        <v>13068</v>
      </c>
      <c r="C295" s="1" t="s">
        <v>7</v>
      </c>
      <c r="D295" s="1"/>
      <c r="E295" s="1"/>
      <c r="F295" s="9"/>
    </row>
    <row r="296" spans="1:6" x14ac:dyDescent="0.25">
      <c r="A296" s="8" t="s">
        <v>18400</v>
      </c>
      <c r="B296" s="1" t="s">
        <v>18401</v>
      </c>
      <c r="C296" s="1" t="s">
        <v>7</v>
      </c>
      <c r="D296" s="1"/>
      <c r="E296" s="1"/>
      <c r="F296" s="9"/>
    </row>
    <row r="297" spans="1:6" x14ac:dyDescent="0.25">
      <c r="A297" s="8" t="s">
        <v>18402</v>
      </c>
      <c r="B297" s="1" t="s">
        <v>3468</v>
      </c>
      <c r="C297" s="1" t="s">
        <v>7</v>
      </c>
      <c r="D297" s="1"/>
      <c r="E297" s="1"/>
      <c r="F297" s="9"/>
    </row>
    <row r="298" spans="1:6" x14ac:dyDescent="0.25">
      <c r="A298" s="8" t="s">
        <v>18403</v>
      </c>
      <c r="B298" s="1" t="s">
        <v>3470</v>
      </c>
      <c r="C298" s="1" t="s">
        <v>7</v>
      </c>
      <c r="D298" s="1"/>
      <c r="E298" s="1"/>
      <c r="F298" s="9"/>
    </row>
    <row r="299" spans="1:6" ht="15.75" thickBot="1" x14ac:dyDescent="0.3">
      <c r="A299" s="10" t="s">
        <v>18404</v>
      </c>
      <c r="B299" s="11" t="s">
        <v>3714</v>
      </c>
      <c r="C299" s="11" t="s">
        <v>7</v>
      </c>
      <c r="D299" s="11"/>
      <c r="E299" s="11"/>
      <c r="F299" s="12"/>
    </row>
    <row r="300" spans="1:6" x14ac:dyDescent="0.25">
      <c r="A300" s="13" t="s">
        <v>18405</v>
      </c>
      <c r="B300" s="2" t="s">
        <v>18406</v>
      </c>
      <c r="C300" s="2" t="s">
        <v>4</v>
      </c>
      <c r="D300" s="2"/>
      <c r="E300" s="2"/>
      <c r="F300" s="14"/>
    </row>
    <row r="301" spans="1:6" x14ac:dyDescent="0.25">
      <c r="A301" s="8" t="s">
        <v>18407</v>
      </c>
      <c r="B301" s="1" t="s">
        <v>18408</v>
      </c>
      <c r="C301" s="1" t="s">
        <v>7</v>
      </c>
      <c r="D301" s="1"/>
      <c r="E301" s="1"/>
      <c r="F301" s="9"/>
    </row>
    <row r="302" spans="1:6" x14ac:dyDescent="0.25">
      <c r="A302" s="8" t="s">
        <v>18409</v>
      </c>
      <c r="B302" s="1" t="s">
        <v>18410</v>
      </c>
      <c r="C302" s="1" t="s">
        <v>7</v>
      </c>
      <c r="D302" s="1"/>
      <c r="E302" s="1"/>
      <c r="F302" s="9"/>
    </row>
    <row r="303" spans="1:6" x14ac:dyDescent="0.25">
      <c r="A303" s="8" t="s">
        <v>18411</v>
      </c>
      <c r="B303" s="1" t="s">
        <v>18412</v>
      </c>
      <c r="C303" s="1" t="s">
        <v>7</v>
      </c>
      <c r="D303" s="1"/>
      <c r="E303" s="1"/>
      <c r="F303" s="9"/>
    </row>
    <row r="304" spans="1:6" x14ac:dyDescent="0.25">
      <c r="A304" s="8" t="s">
        <v>18413</v>
      </c>
      <c r="B304" s="1" t="s">
        <v>11646</v>
      </c>
      <c r="C304" s="1" t="s">
        <v>7</v>
      </c>
      <c r="D304" s="1"/>
      <c r="E304" s="1"/>
      <c r="F304" s="9"/>
    </row>
    <row r="305" spans="1:6" x14ac:dyDescent="0.25">
      <c r="A305" s="8" t="s">
        <v>18414</v>
      </c>
      <c r="B305" s="1" t="s">
        <v>14268</v>
      </c>
      <c r="C305" s="1" t="s">
        <v>7</v>
      </c>
      <c r="D305" s="1"/>
      <c r="E305" s="1"/>
      <c r="F305" s="9"/>
    </row>
    <row r="306" spans="1:6" x14ac:dyDescent="0.25">
      <c r="A306" s="8" t="s">
        <v>18415</v>
      </c>
      <c r="B306" s="1" t="s">
        <v>14270</v>
      </c>
      <c r="C306" s="1" t="s">
        <v>7</v>
      </c>
      <c r="D306" s="1"/>
      <c r="E306" s="1"/>
      <c r="F306" s="9"/>
    </row>
    <row r="307" spans="1:6" x14ac:dyDescent="0.25">
      <c r="A307" s="8" t="s">
        <v>18416</v>
      </c>
      <c r="B307" s="1" t="s">
        <v>14272</v>
      </c>
      <c r="C307" s="1" t="s">
        <v>7</v>
      </c>
      <c r="D307" s="1"/>
      <c r="E307" s="1"/>
      <c r="F307" s="9"/>
    </row>
    <row r="308" spans="1:6" x14ac:dyDescent="0.25">
      <c r="A308" s="8" t="s">
        <v>18417</v>
      </c>
      <c r="B308" s="1" t="s">
        <v>424</v>
      </c>
      <c r="C308" s="1" t="s">
        <v>7</v>
      </c>
      <c r="D308" s="1"/>
      <c r="E308" s="1"/>
      <c r="F308" s="9"/>
    </row>
    <row r="309" spans="1:6" x14ac:dyDescent="0.25">
      <c r="A309" s="8" t="s">
        <v>18418</v>
      </c>
      <c r="B309" s="1" t="s">
        <v>18419</v>
      </c>
      <c r="C309" s="1" t="s">
        <v>7</v>
      </c>
      <c r="D309" s="1"/>
      <c r="E309" s="1"/>
      <c r="F309" s="9"/>
    </row>
    <row r="310" spans="1:6" x14ac:dyDescent="0.25">
      <c r="A310" s="8" t="s">
        <v>18420</v>
      </c>
      <c r="B310" s="1" t="s">
        <v>2758</v>
      </c>
      <c r="C310" s="1" t="s">
        <v>7</v>
      </c>
      <c r="D310" s="1"/>
      <c r="E310" s="1"/>
      <c r="F310" s="9"/>
    </row>
    <row r="311" spans="1:6" x14ac:dyDescent="0.25">
      <c r="A311" s="8" t="s">
        <v>18421</v>
      </c>
      <c r="B311" s="1" t="s">
        <v>2994</v>
      </c>
      <c r="C311" s="1" t="s">
        <v>7</v>
      </c>
      <c r="D311" s="1"/>
      <c r="E311" s="1"/>
      <c r="F311" s="9"/>
    </row>
    <row r="312" spans="1:6" x14ac:dyDescent="0.25">
      <c r="A312" s="8" t="s">
        <v>18422</v>
      </c>
      <c r="B312" s="1" t="s">
        <v>2996</v>
      </c>
      <c r="C312" s="1" t="s">
        <v>7</v>
      </c>
      <c r="D312" s="1"/>
      <c r="E312" s="1"/>
      <c r="F312" s="9"/>
    </row>
    <row r="313" spans="1:6" x14ac:dyDescent="0.25">
      <c r="A313" s="8" t="s">
        <v>18423</v>
      </c>
      <c r="B313" s="1" t="s">
        <v>2998</v>
      </c>
      <c r="C313" s="1" t="s">
        <v>7</v>
      </c>
      <c r="D313" s="1"/>
      <c r="E313" s="1"/>
      <c r="F313" s="9"/>
    </row>
    <row r="314" spans="1:6" x14ac:dyDescent="0.25">
      <c r="A314" s="8" t="s">
        <v>18424</v>
      </c>
      <c r="B314" s="1" t="s">
        <v>3366</v>
      </c>
      <c r="C314" s="1" t="s">
        <v>7</v>
      </c>
      <c r="D314" s="1"/>
      <c r="E314" s="1"/>
      <c r="F314" s="9"/>
    </row>
    <row r="315" spans="1:6" x14ac:dyDescent="0.25">
      <c r="A315" s="8" t="s">
        <v>18425</v>
      </c>
      <c r="B315" s="1" t="s">
        <v>3368</v>
      </c>
      <c r="C315" s="1" t="s">
        <v>7</v>
      </c>
      <c r="D315" s="1"/>
      <c r="E315" s="1"/>
      <c r="F315" s="9"/>
    </row>
    <row r="316" spans="1:6" x14ac:dyDescent="0.25">
      <c r="A316" s="8" t="s">
        <v>18426</v>
      </c>
      <c r="B316" s="1" t="s">
        <v>18427</v>
      </c>
      <c r="C316" s="1" t="s">
        <v>7</v>
      </c>
      <c r="D316" s="1"/>
      <c r="E316" s="1"/>
      <c r="F316" s="9"/>
    </row>
    <row r="317" spans="1:6" x14ac:dyDescent="0.25">
      <c r="A317" s="8" t="s">
        <v>18428</v>
      </c>
      <c r="B317" s="1" t="s">
        <v>18429</v>
      </c>
      <c r="C317" s="1" t="s">
        <v>7</v>
      </c>
      <c r="D317" s="1"/>
      <c r="E317" s="1"/>
      <c r="F317" s="9"/>
    </row>
    <row r="318" spans="1:6" x14ac:dyDescent="0.25">
      <c r="A318" s="8" t="s">
        <v>18430</v>
      </c>
      <c r="B318" s="1" t="s">
        <v>18431</v>
      </c>
      <c r="C318" s="1" t="s">
        <v>7</v>
      </c>
      <c r="D318" s="1"/>
      <c r="E318" s="1"/>
      <c r="F318" s="9"/>
    </row>
    <row r="319" spans="1:6" x14ac:dyDescent="0.25">
      <c r="A319" s="8" t="s">
        <v>18432</v>
      </c>
      <c r="B319" s="1" t="s">
        <v>18433</v>
      </c>
      <c r="C319" s="1" t="s">
        <v>7</v>
      </c>
      <c r="D319" s="1"/>
      <c r="E319" s="1"/>
      <c r="F319" s="9"/>
    </row>
    <row r="320" spans="1:6" x14ac:dyDescent="0.25">
      <c r="A320" s="8" t="s">
        <v>18434</v>
      </c>
      <c r="B320" s="1" t="s">
        <v>3428</v>
      </c>
      <c r="C320" s="1" t="s">
        <v>7</v>
      </c>
      <c r="D320" s="1"/>
      <c r="E320" s="1"/>
      <c r="F320" s="9"/>
    </row>
    <row r="321" spans="1:6" x14ac:dyDescent="0.25">
      <c r="A321" s="8" t="s">
        <v>18435</v>
      </c>
      <c r="B321" s="1" t="s">
        <v>3430</v>
      </c>
      <c r="C321" s="1" t="s">
        <v>7</v>
      </c>
      <c r="D321" s="1"/>
      <c r="E321" s="1"/>
      <c r="F321" s="9"/>
    </row>
    <row r="322" spans="1:6" x14ac:dyDescent="0.25">
      <c r="A322" s="8" t="s">
        <v>18436</v>
      </c>
      <c r="B322" s="1" t="s">
        <v>3444</v>
      </c>
      <c r="C322" s="1" t="s">
        <v>7</v>
      </c>
      <c r="D322" s="1"/>
      <c r="E322" s="1"/>
      <c r="F322" s="9"/>
    </row>
    <row r="323" spans="1:6" x14ac:dyDescent="0.25">
      <c r="A323" s="8" t="s">
        <v>18437</v>
      </c>
      <c r="B323" s="1" t="s">
        <v>594</v>
      </c>
      <c r="C323" s="1" t="s">
        <v>7</v>
      </c>
      <c r="D323" s="1"/>
      <c r="E323" s="1"/>
      <c r="F323" s="9"/>
    </row>
    <row r="324" spans="1:6" x14ac:dyDescent="0.25">
      <c r="A324" s="8" t="s">
        <v>18438</v>
      </c>
      <c r="B324" s="1" t="s">
        <v>889</v>
      </c>
      <c r="C324" s="1" t="s">
        <v>7</v>
      </c>
      <c r="D324" s="1"/>
      <c r="E324" s="1"/>
      <c r="F324" s="9"/>
    </row>
    <row r="325" spans="1:6" x14ac:dyDescent="0.25">
      <c r="A325" s="8" t="s">
        <v>18439</v>
      </c>
      <c r="B325" s="1" t="s">
        <v>496</v>
      </c>
      <c r="C325" s="1" t="s">
        <v>7</v>
      </c>
      <c r="D325" s="1"/>
      <c r="E325" s="1"/>
      <c r="F325" s="9"/>
    </row>
    <row r="326" spans="1:6" x14ac:dyDescent="0.25">
      <c r="A326" s="8" t="s">
        <v>18440</v>
      </c>
      <c r="B326" s="1" t="s">
        <v>2468</v>
      </c>
      <c r="C326" s="1" t="s">
        <v>7</v>
      </c>
      <c r="D326" s="1"/>
      <c r="E326" s="1"/>
      <c r="F326" s="9"/>
    </row>
    <row r="327" spans="1:6" x14ac:dyDescent="0.25">
      <c r="A327" s="8" t="s">
        <v>18441</v>
      </c>
      <c r="B327" s="1" t="s">
        <v>2476</v>
      </c>
      <c r="C327" s="1" t="s">
        <v>7</v>
      </c>
      <c r="D327" s="1"/>
      <c r="E327" s="1"/>
      <c r="F327" s="9"/>
    </row>
    <row r="328" spans="1:6" x14ac:dyDescent="0.25">
      <c r="A328" s="8" t="s">
        <v>18442</v>
      </c>
      <c r="B328" s="1" t="s">
        <v>2818</v>
      </c>
      <c r="C328" s="1" t="s">
        <v>7</v>
      </c>
      <c r="D328" s="1"/>
      <c r="E328" s="1"/>
      <c r="F328" s="9"/>
    </row>
    <row r="329" spans="1:6" x14ac:dyDescent="0.25">
      <c r="A329" s="8" t="s">
        <v>18443</v>
      </c>
      <c r="B329" s="1" t="s">
        <v>3300</v>
      </c>
      <c r="C329" s="1" t="s">
        <v>7</v>
      </c>
      <c r="D329" s="1"/>
      <c r="E329" s="1"/>
      <c r="F329" s="9"/>
    </row>
    <row r="330" spans="1:6" x14ac:dyDescent="0.25">
      <c r="A330" s="8" t="s">
        <v>18444</v>
      </c>
      <c r="B330" s="1" t="s">
        <v>14346</v>
      </c>
      <c r="C330" s="1" t="s">
        <v>7</v>
      </c>
      <c r="D330" s="1"/>
      <c r="E330" s="1"/>
      <c r="F330" s="9"/>
    </row>
    <row r="331" spans="1:6" x14ac:dyDescent="0.25">
      <c r="A331" s="8" t="s">
        <v>18445</v>
      </c>
      <c r="B331" s="1" t="s">
        <v>18319</v>
      </c>
      <c r="C331" s="1" t="s">
        <v>7</v>
      </c>
      <c r="D331" s="1"/>
      <c r="E331" s="1"/>
      <c r="F331" s="9"/>
    </row>
    <row r="332" spans="1:6" x14ac:dyDescent="0.25">
      <c r="A332" s="8" t="s">
        <v>18446</v>
      </c>
      <c r="B332" s="1" t="s">
        <v>18447</v>
      </c>
      <c r="C332" s="1" t="s">
        <v>7</v>
      </c>
      <c r="D332" s="1"/>
      <c r="E332" s="1"/>
      <c r="F332" s="9"/>
    </row>
    <row r="333" spans="1:6" x14ac:dyDescent="0.25">
      <c r="A333" s="8" t="s">
        <v>18448</v>
      </c>
      <c r="B333" s="1" t="s">
        <v>2488</v>
      </c>
      <c r="C333" s="1" t="s">
        <v>7</v>
      </c>
      <c r="D333" s="1"/>
      <c r="E333" s="1"/>
      <c r="F333" s="9"/>
    </row>
    <row r="334" spans="1:6" x14ac:dyDescent="0.25">
      <c r="A334" s="8" t="s">
        <v>18449</v>
      </c>
      <c r="B334" s="1" t="s">
        <v>2840</v>
      </c>
      <c r="C334" s="1" t="s">
        <v>7</v>
      </c>
      <c r="D334" s="1"/>
      <c r="E334" s="1"/>
      <c r="F334" s="9"/>
    </row>
    <row r="335" spans="1:6" x14ac:dyDescent="0.25">
      <c r="A335" s="8" t="s">
        <v>18450</v>
      </c>
      <c r="B335" s="1" t="s">
        <v>2856</v>
      </c>
      <c r="C335" s="1" t="s">
        <v>7</v>
      </c>
      <c r="D335" s="1"/>
      <c r="E335" s="1"/>
      <c r="F335" s="9"/>
    </row>
    <row r="336" spans="1:6" ht="15.75" thickBot="1" x14ac:dyDescent="0.3">
      <c r="A336" s="10" t="s">
        <v>18451</v>
      </c>
      <c r="B336" s="11" t="s">
        <v>3338</v>
      </c>
      <c r="C336" s="11" t="s">
        <v>7</v>
      </c>
      <c r="D336" s="11"/>
      <c r="E336" s="11"/>
      <c r="F336" s="12"/>
    </row>
    <row r="337" spans="1:6" x14ac:dyDescent="0.25">
      <c r="A337" s="13" t="s">
        <v>18452</v>
      </c>
      <c r="B337" s="2" t="s">
        <v>18453</v>
      </c>
      <c r="C337" s="2" t="s">
        <v>4</v>
      </c>
      <c r="D337" s="2"/>
      <c r="E337" s="2"/>
      <c r="F337" s="14"/>
    </row>
    <row r="338" spans="1:6" x14ac:dyDescent="0.25">
      <c r="A338" s="8" t="s">
        <v>18454</v>
      </c>
      <c r="B338" s="1" t="s">
        <v>18455</v>
      </c>
      <c r="C338" s="1" t="s">
        <v>7</v>
      </c>
      <c r="D338" s="1"/>
      <c r="E338" s="1"/>
      <c r="F338" s="9"/>
    </row>
    <row r="339" spans="1:6" x14ac:dyDescent="0.25">
      <c r="A339" s="8" t="s">
        <v>18456</v>
      </c>
      <c r="B339" s="1" t="s">
        <v>14949</v>
      </c>
      <c r="C339" s="1" t="s">
        <v>7</v>
      </c>
      <c r="D339" s="1"/>
      <c r="E339" s="1"/>
      <c r="F339" s="9"/>
    </row>
    <row r="340" spans="1:6" x14ac:dyDescent="0.25">
      <c r="A340" s="8" t="s">
        <v>18457</v>
      </c>
      <c r="B340" s="1" t="s">
        <v>18458</v>
      </c>
      <c r="C340" s="1" t="s">
        <v>7</v>
      </c>
      <c r="D340" s="1"/>
      <c r="E340" s="1"/>
      <c r="F340" s="9"/>
    </row>
    <row r="341" spans="1:6" x14ac:dyDescent="0.25">
      <c r="A341" s="8" t="s">
        <v>18459</v>
      </c>
      <c r="B341" s="1" t="s">
        <v>674</v>
      </c>
      <c r="C341" s="1" t="s">
        <v>7</v>
      </c>
      <c r="D341" s="1"/>
      <c r="E341" s="1"/>
      <c r="F341" s="9"/>
    </row>
    <row r="342" spans="1:6" x14ac:dyDescent="0.25">
      <c r="A342" s="8" t="s">
        <v>18460</v>
      </c>
      <c r="B342" s="1" t="s">
        <v>15372</v>
      </c>
      <c r="C342" s="1" t="s">
        <v>7</v>
      </c>
      <c r="D342" s="1"/>
      <c r="E342" s="1"/>
      <c r="F342" s="9"/>
    </row>
    <row r="343" spans="1:6" x14ac:dyDescent="0.25">
      <c r="A343" s="8" t="s">
        <v>18461</v>
      </c>
      <c r="B343" s="1" t="s">
        <v>11667</v>
      </c>
      <c r="C343" s="1" t="s">
        <v>7</v>
      </c>
      <c r="D343" s="1"/>
      <c r="E343" s="1"/>
      <c r="F343" s="9"/>
    </row>
    <row r="344" spans="1:6" x14ac:dyDescent="0.25">
      <c r="A344" s="8" t="s">
        <v>18462</v>
      </c>
      <c r="B344" s="1" t="s">
        <v>11689</v>
      </c>
      <c r="C344" s="1" t="s">
        <v>7</v>
      </c>
      <c r="D344" s="1"/>
      <c r="E344" s="1"/>
      <c r="F344" s="9"/>
    </row>
    <row r="345" spans="1:6" x14ac:dyDescent="0.25">
      <c r="A345" s="8" t="s">
        <v>18463</v>
      </c>
      <c r="B345" s="1" t="s">
        <v>11758</v>
      </c>
      <c r="C345" s="1" t="s">
        <v>7</v>
      </c>
      <c r="D345" s="1"/>
      <c r="E345" s="1"/>
      <c r="F345" s="9"/>
    </row>
    <row r="346" spans="1:6" x14ac:dyDescent="0.25">
      <c r="A346" s="8" t="s">
        <v>18464</v>
      </c>
      <c r="B346" s="1" t="s">
        <v>11804</v>
      </c>
      <c r="C346" s="1" t="s">
        <v>7</v>
      </c>
      <c r="D346" s="1"/>
      <c r="E346" s="1"/>
      <c r="F346" s="9"/>
    </row>
    <row r="347" spans="1:6" x14ac:dyDescent="0.25">
      <c r="A347" s="8" t="s">
        <v>18465</v>
      </c>
      <c r="B347" s="1" t="s">
        <v>2339</v>
      </c>
      <c r="C347" s="1" t="s">
        <v>7</v>
      </c>
      <c r="D347" s="1"/>
      <c r="E347" s="1"/>
      <c r="F347" s="9"/>
    </row>
    <row r="348" spans="1:6" x14ac:dyDescent="0.25">
      <c r="A348" s="8" t="s">
        <v>18466</v>
      </c>
      <c r="B348" s="1" t="s">
        <v>2630</v>
      </c>
      <c r="C348" s="1" t="s">
        <v>7</v>
      </c>
      <c r="D348" s="1"/>
      <c r="E348" s="1"/>
      <c r="F348" s="9"/>
    </row>
    <row r="349" spans="1:6" x14ac:dyDescent="0.25">
      <c r="A349" s="8" t="s">
        <v>18467</v>
      </c>
      <c r="B349" s="1" t="s">
        <v>2668</v>
      </c>
      <c r="C349" s="1" t="s">
        <v>7</v>
      </c>
      <c r="D349" s="1"/>
      <c r="E349" s="1"/>
      <c r="F349" s="9"/>
    </row>
    <row r="350" spans="1:6" x14ac:dyDescent="0.25">
      <c r="A350" s="8" t="s">
        <v>18468</v>
      </c>
      <c r="B350" s="1" t="s">
        <v>2746</v>
      </c>
      <c r="C350" s="1" t="s">
        <v>7</v>
      </c>
      <c r="D350" s="1"/>
      <c r="E350" s="1"/>
      <c r="F350" s="9"/>
    </row>
    <row r="351" spans="1:6" x14ac:dyDescent="0.25">
      <c r="A351" s="8" t="s">
        <v>18469</v>
      </c>
      <c r="B351" s="1" t="s">
        <v>2748</v>
      </c>
      <c r="C351" s="1" t="s">
        <v>7</v>
      </c>
      <c r="D351" s="1"/>
      <c r="E351" s="1"/>
      <c r="F351" s="9"/>
    </row>
    <row r="352" spans="1:6" x14ac:dyDescent="0.25">
      <c r="A352" s="8" t="s">
        <v>18470</v>
      </c>
      <c r="B352" s="1" t="s">
        <v>2924</v>
      </c>
      <c r="C352" s="1" t="s">
        <v>7</v>
      </c>
      <c r="D352" s="1"/>
      <c r="E352" s="1"/>
      <c r="F352" s="9"/>
    </row>
    <row r="353" spans="1:6" x14ac:dyDescent="0.25">
      <c r="A353" s="8" t="s">
        <v>18471</v>
      </c>
      <c r="B353" s="1" t="s">
        <v>3510</v>
      </c>
      <c r="C353" s="1" t="s">
        <v>7</v>
      </c>
      <c r="D353" s="1"/>
      <c r="E353" s="1"/>
      <c r="F353" s="9"/>
    </row>
    <row r="354" spans="1:6" x14ac:dyDescent="0.25">
      <c r="A354" s="8" t="s">
        <v>18472</v>
      </c>
      <c r="B354" s="1" t="s">
        <v>3748</v>
      </c>
      <c r="C354" s="1" t="s">
        <v>7</v>
      </c>
      <c r="D354" s="1"/>
      <c r="E354" s="1"/>
      <c r="F354" s="9"/>
    </row>
    <row r="355" spans="1:6" x14ac:dyDescent="0.25">
      <c r="A355" s="8" t="s">
        <v>18473</v>
      </c>
      <c r="B355" s="1" t="s">
        <v>13132</v>
      </c>
      <c r="C355" s="1" t="s">
        <v>7</v>
      </c>
      <c r="D355" s="1"/>
      <c r="E355" s="1"/>
      <c r="F355" s="9"/>
    </row>
    <row r="356" spans="1:6" x14ac:dyDescent="0.25">
      <c r="A356" s="8" t="s">
        <v>18474</v>
      </c>
      <c r="B356" s="1" t="s">
        <v>15409</v>
      </c>
      <c r="C356" s="1" t="s">
        <v>7</v>
      </c>
      <c r="D356" s="1"/>
      <c r="E356" s="1"/>
      <c r="F356" s="9"/>
    </row>
    <row r="357" spans="1:6" x14ac:dyDescent="0.25">
      <c r="A357" s="8" t="s">
        <v>18475</v>
      </c>
      <c r="B357" s="1" t="s">
        <v>13121</v>
      </c>
      <c r="C357" s="1" t="s">
        <v>7</v>
      </c>
      <c r="D357" s="1"/>
      <c r="E357" s="1"/>
      <c r="F357" s="9"/>
    </row>
    <row r="358" spans="1:6" x14ac:dyDescent="0.25">
      <c r="A358" s="8" t="s">
        <v>18476</v>
      </c>
      <c r="B358" s="1" t="s">
        <v>596</v>
      </c>
      <c r="C358" s="1" t="s">
        <v>7</v>
      </c>
      <c r="D358" s="1"/>
      <c r="E358" s="1"/>
      <c r="F358" s="9"/>
    </row>
    <row r="359" spans="1:6" x14ac:dyDescent="0.25">
      <c r="A359" s="8" t="s">
        <v>18477</v>
      </c>
      <c r="B359" s="1" t="s">
        <v>833</v>
      </c>
      <c r="C359" s="1" t="s">
        <v>7</v>
      </c>
      <c r="D359" s="1"/>
      <c r="E359" s="1"/>
      <c r="F359" s="9"/>
    </row>
    <row r="360" spans="1:6" x14ac:dyDescent="0.25">
      <c r="A360" s="8" t="s">
        <v>18478</v>
      </c>
      <c r="B360" s="1" t="s">
        <v>835</v>
      </c>
      <c r="C360" s="1" t="s">
        <v>7</v>
      </c>
      <c r="D360" s="1"/>
      <c r="E360" s="1"/>
      <c r="F360" s="9"/>
    </row>
    <row r="361" spans="1:6" x14ac:dyDescent="0.25">
      <c r="A361" s="8" t="s">
        <v>18479</v>
      </c>
      <c r="B361" s="1" t="s">
        <v>11774</v>
      </c>
      <c r="C361" s="1" t="s">
        <v>7</v>
      </c>
      <c r="D361" s="1"/>
      <c r="E361" s="1"/>
      <c r="F361" s="9"/>
    </row>
    <row r="362" spans="1:6" x14ac:dyDescent="0.25">
      <c r="A362" s="8" t="s">
        <v>18480</v>
      </c>
      <c r="B362" s="1" t="s">
        <v>11189</v>
      </c>
      <c r="C362" s="1" t="s">
        <v>7</v>
      </c>
      <c r="D362" s="1"/>
      <c r="E362" s="1"/>
      <c r="F362" s="9"/>
    </row>
    <row r="363" spans="1:6" x14ac:dyDescent="0.25">
      <c r="A363" s="8" t="s">
        <v>18481</v>
      </c>
      <c r="B363" s="1" t="s">
        <v>11394</v>
      </c>
      <c r="C363" s="1" t="s">
        <v>7</v>
      </c>
      <c r="D363" s="1"/>
      <c r="E363" s="1"/>
      <c r="F363" s="9"/>
    </row>
    <row r="364" spans="1:6" x14ac:dyDescent="0.25">
      <c r="A364" s="8" t="s">
        <v>18482</v>
      </c>
      <c r="B364" s="1" t="s">
        <v>2466</v>
      </c>
      <c r="C364" s="1" t="s">
        <v>7</v>
      </c>
      <c r="D364" s="1"/>
      <c r="E364" s="1"/>
      <c r="F364" s="9"/>
    </row>
    <row r="365" spans="1:6" x14ac:dyDescent="0.25">
      <c r="A365" s="8" t="s">
        <v>18483</v>
      </c>
      <c r="B365" s="1" t="s">
        <v>2942</v>
      </c>
      <c r="C365" s="1" t="s">
        <v>7</v>
      </c>
      <c r="D365" s="1"/>
      <c r="E365" s="1"/>
      <c r="F365" s="9"/>
    </row>
    <row r="366" spans="1:6" x14ac:dyDescent="0.25">
      <c r="A366" s="8" t="s">
        <v>18484</v>
      </c>
      <c r="B366" s="1" t="s">
        <v>3058</v>
      </c>
      <c r="C366" s="1" t="s">
        <v>7</v>
      </c>
      <c r="D366" s="1"/>
      <c r="E366" s="1"/>
      <c r="F366" s="9"/>
    </row>
    <row r="367" spans="1:6" x14ac:dyDescent="0.25">
      <c r="A367" s="8" t="s">
        <v>18485</v>
      </c>
      <c r="B367" s="1" t="s">
        <v>3692</v>
      </c>
      <c r="C367" s="1" t="s">
        <v>7</v>
      </c>
      <c r="D367" s="1"/>
      <c r="E367" s="1"/>
      <c r="F367" s="9"/>
    </row>
    <row r="368" spans="1:6" x14ac:dyDescent="0.25">
      <c r="A368" s="8" t="s">
        <v>18486</v>
      </c>
      <c r="B368" s="1" t="s">
        <v>14396</v>
      </c>
      <c r="C368" s="1" t="s">
        <v>7</v>
      </c>
      <c r="D368" s="1"/>
      <c r="E368" s="1"/>
      <c r="F368" s="9"/>
    </row>
    <row r="369" spans="1:6" x14ac:dyDescent="0.25">
      <c r="A369" s="8" t="s">
        <v>18487</v>
      </c>
      <c r="B369" s="1" t="s">
        <v>783</v>
      </c>
      <c r="C369" s="1" t="s">
        <v>7</v>
      </c>
      <c r="D369" s="1"/>
      <c r="E369" s="1"/>
      <c r="F369" s="9"/>
    </row>
    <row r="370" spans="1:6" x14ac:dyDescent="0.25">
      <c r="A370" s="8" t="s">
        <v>18488</v>
      </c>
      <c r="B370" s="1" t="s">
        <v>785</v>
      </c>
      <c r="C370" s="1" t="s">
        <v>7</v>
      </c>
      <c r="D370" s="1"/>
      <c r="E370" s="1"/>
      <c r="F370" s="9"/>
    </row>
    <row r="371" spans="1:6" x14ac:dyDescent="0.25">
      <c r="A371" s="8" t="s">
        <v>18489</v>
      </c>
      <c r="B371" s="1" t="s">
        <v>468</v>
      </c>
      <c r="C371" s="1" t="s">
        <v>7</v>
      </c>
      <c r="D371" s="1"/>
      <c r="E371" s="1"/>
      <c r="F371" s="9"/>
    </row>
    <row r="372" spans="1:6" x14ac:dyDescent="0.25">
      <c r="A372" s="8" t="s">
        <v>18490</v>
      </c>
      <c r="B372" s="1" t="s">
        <v>2157</v>
      </c>
      <c r="C372" s="1" t="s">
        <v>7</v>
      </c>
      <c r="D372" s="1"/>
      <c r="E372" s="1"/>
      <c r="F372" s="9"/>
    </row>
    <row r="373" spans="1:6" ht="15.75" thickBot="1" x14ac:dyDescent="0.3">
      <c r="A373" s="10" t="s">
        <v>18491</v>
      </c>
      <c r="B373" s="11" t="s">
        <v>2502</v>
      </c>
      <c r="C373" s="11" t="s">
        <v>7</v>
      </c>
      <c r="D373" s="11"/>
      <c r="E373" s="11"/>
      <c r="F373" s="12"/>
    </row>
    <row r="374" spans="1:6" x14ac:dyDescent="0.25">
      <c r="A374" s="13" t="s">
        <v>18492</v>
      </c>
      <c r="B374" s="2" t="s">
        <v>12977</v>
      </c>
      <c r="C374" s="2" t="s">
        <v>4</v>
      </c>
      <c r="D374" s="2"/>
      <c r="E374" s="2"/>
      <c r="F374" s="14"/>
    </row>
    <row r="375" spans="1:6" x14ac:dyDescent="0.25">
      <c r="A375" s="8" t="s">
        <v>18493</v>
      </c>
      <c r="B375" s="1" t="s">
        <v>13019</v>
      </c>
      <c r="C375" s="1" t="s">
        <v>7</v>
      </c>
      <c r="D375" s="1"/>
      <c r="E375" s="1"/>
      <c r="F375" s="9"/>
    </row>
    <row r="376" spans="1:6" x14ac:dyDescent="0.25">
      <c r="A376" s="8" t="s">
        <v>18494</v>
      </c>
      <c r="B376" s="1" t="s">
        <v>18495</v>
      </c>
      <c r="C376" s="1" t="s">
        <v>7</v>
      </c>
      <c r="D376" s="1"/>
      <c r="E376" s="1"/>
      <c r="F376" s="9"/>
    </row>
    <row r="377" spans="1:6" x14ac:dyDescent="0.25">
      <c r="A377" s="8" t="s">
        <v>18496</v>
      </c>
      <c r="B377" s="1" t="s">
        <v>18497</v>
      </c>
      <c r="C377" s="1" t="s">
        <v>7</v>
      </c>
      <c r="D377" s="1"/>
      <c r="E377" s="1"/>
      <c r="F377" s="9"/>
    </row>
    <row r="378" spans="1:6" x14ac:dyDescent="0.25">
      <c r="A378" s="8" t="s">
        <v>18498</v>
      </c>
      <c r="B378" s="1" t="s">
        <v>18499</v>
      </c>
      <c r="C378" s="1" t="s">
        <v>7</v>
      </c>
      <c r="D378" s="1"/>
      <c r="E378" s="1"/>
      <c r="F378" s="9"/>
    </row>
    <row r="379" spans="1:6" x14ac:dyDescent="0.25">
      <c r="A379" s="8" t="s">
        <v>18500</v>
      </c>
      <c r="B379" s="1" t="s">
        <v>14477</v>
      </c>
      <c r="C379" s="1" t="s">
        <v>7</v>
      </c>
      <c r="D379" s="1"/>
      <c r="E379" s="1"/>
      <c r="F379" s="9"/>
    </row>
    <row r="380" spans="1:6" x14ac:dyDescent="0.25">
      <c r="A380" s="8" t="s">
        <v>18501</v>
      </c>
      <c r="B380" s="1" t="s">
        <v>1095</v>
      </c>
      <c r="C380" s="1" t="s">
        <v>7</v>
      </c>
      <c r="D380" s="1"/>
      <c r="E380" s="1"/>
      <c r="F380" s="9"/>
    </row>
    <row r="381" spans="1:6" x14ac:dyDescent="0.25">
      <c r="A381" s="8" t="s">
        <v>18502</v>
      </c>
      <c r="B381" s="1" t="s">
        <v>1099</v>
      </c>
      <c r="C381" s="1" t="s">
        <v>7</v>
      </c>
      <c r="D381" s="1"/>
      <c r="E381" s="1"/>
      <c r="F381" s="9"/>
    </row>
    <row r="382" spans="1:6" x14ac:dyDescent="0.25">
      <c r="A382" s="8" t="s">
        <v>18503</v>
      </c>
      <c r="B382" s="1" t="s">
        <v>11742</v>
      </c>
      <c r="C382" s="1" t="s">
        <v>7</v>
      </c>
      <c r="D382" s="1"/>
      <c r="E382" s="1"/>
      <c r="F382" s="9"/>
    </row>
    <row r="383" spans="1:6" x14ac:dyDescent="0.25">
      <c r="A383" s="8" t="s">
        <v>18504</v>
      </c>
      <c r="B383" s="1" t="s">
        <v>2007</v>
      </c>
      <c r="C383" s="1" t="s">
        <v>7</v>
      </c>
      <c r="D383" s="1"/>
      <c r="E383" s="1"/>
      <c r="F383" s="9"/>
    </row>
    <row r="384" spans="1:6" x14ac:dyDescent="0.25">
      <c r="A384" s="8" t="s">
        <v>18505</v>
      </c>
      <c r="B384" s="1" t="s">
        <v>18506</v>
      </c>
      <c r="C384" s="1" t="s">
        <v>7</v>
      </c>
      <c r="D384" s="1"/>
      <c r="E384" s="1"/>
      <c r="F384" s="9"/>
    </row>
    <row r="385" spans="1:6" x14ac:dyDescent="0.25">
      <c r="A385" s="8" t="s">
        <v>18507</v>
      </c>
      <c r="B385" s="1" t="s">
        <v>2201</v>
      </c>
      <c r="C385" s="1" t="s">
        <v>7</v>
      </c>
      <c r="D385" s="1"/>
      <c r="E385" s="1"/>
      <c r="F385" s="9"/>
    </row>
    <row r="386" spans="1:6" x14ac:dyDescent="0.25">
      <c r="A386" s="8" t="s">
        <v>18508</v>
      </c>
      <c r="B386" s="1" t="s">
        <v>2213</v>
      </c>
      <c r="C386" s="1" t="s">
        <v>7</v>
      </c>
      <c r="D386" s="1"/>
      <c r="E386" s="1"/>
      <c r="F386" s="9"/>
    </row>
    <row r="387" spans="1:6" x14ac:dyDescent="0.25">
      <c r="A387" s="8" t="s">
        <v>18509</v>
      </c>
      <c r="B387" s="1" t="s">
        <v>3028</v>
      </c>
      <c r="C387" s="1" t="s">
        <v>7</v>
      </c>
      <c r="D387" s="1"/>
      <c r="E387" s="1"/>
      <c r="F387" s="9"/>
    </row>
    <row r="388" spans="1:6" x14ac:dyDescent="0.25">
      <c r="A388" s="8" t="s">
        <v>18510</v>
      </c>
      <c r="B388" s="1" t="s">
        <v>3170</v>
      </c>
      <c r="C388" s="1" t="s">
        <v>7</v>
      </c>
      <c r="D388" s="1"/>
      <c r="E388" s="1"/>
      <c r="F388" s="9"/>
    </row>
    <row r="389" spans="1:6" x14ac:dyDescent="0.25">
      <c r="A389" s="8" t="s">
        <v>18511</v>
      </c>
      <c r="B389" s="1" t="s">
        <v>3522</v>
      </c>
      <c r="C389" s="1" t="s">
        <v>7</v>
      </c>
      <c r="D389" s="1"/>
      <c r="E389" s="1"/>
      <c r="F389" s="9"/>
    </row>
    <row r="390" spans="1:6" x14ac:dyDescent="0.25">
      <c r="A390" s="8" t="s">
        <v>18512</v>
      </c>
      <c r="B390" s="1" t="s">
        <v>14475</v>
      </c>
      <c r="C390" s="1" t="s">
        <v>7</v>
      </c>
      <c r="D390" s="1"/>
      <c r="E390" s="1"/>
      <c r="F390" s="9"/>
    </row>
    <row r="391" spans="1:6" x14ac:dyDescent="0.25">
      <c r="A391" s="8" t="s">
        <v>18513</v>
      </c>
      <c r="B391" s="1" t="s">
        <v>18514</v>
      </c>
      <c r="C391" s="1" t="s">
        <v>7</v>
      </c>
      <c r="D391" s="1"/>
      <c r="E391" s="1"/>
      <c r="F391" s="9"/>
    </row>
    <row r="392" spans="1:6" x14ac:dyDescent="0.25">
      <c r="A392" s="8" t="s">
        <v>18515</v>
      </c>
      <c r="B392" s="1" t="s">
        <v>594</v>
      </c>
      <c r="C392" s="1" t="s">
        <v>7</v>
      </c>
      <c r="D392" s="1"/>
      <c r="E392" s="1"/>
      <c r="F392" s="9"/>
    </row>
    <row r="393" spans="1:6" x14ac:dyDescent="0.25">
      <c r="A393" s="8" t="s">
        <v>18516</v>
      </c>
      <c r="B393" s="1" t="s">
        <v>829</v>
      </c>
      <c r="C393" s="1" t="s">
        <v>7</v>
      </c>
      <c r="D393" s="1"/>
      <c r="E393" s="1"/>
      <c r="F393" s="9"/>
    </row>
    <row r="394" spans="1:6" x14ac:dyDescent="0.25">
      <c r="A394" s="8" t="s">
        <v>18517</v>
      </c>
      <c r="B394" s="1" t="s">
        <v>328</v>
      </c>
      <c r="C394" s="1" t="s">
        <v>7</v>
      </c>
      <c r="D394" s="1"/>
      <c r="E394" s="1"/>
      <c r="F394" s="9"/>
    </row>
    <row r="395" spans="1:6" x14ac:dyDescent="0.25">
      <c r="A395" s="8" t="s">
        <v>18518</v>
      </c>
      <c r="B395" s="1" t="s">
        <v>11750</v>
      </c>
      <c r="C395" s="1" t="s">
        <v>7</v>
      </c>
      <c r="D395" s="1"/>
      <c r="E395" s="1"/>
      <c r="F395" s="9"/>
    </row>
    <row r="396" spans="1:6" x14ac:dyDescent="0.25">
      <c r="A396" s="8" t="s">
        <v>18519</v>
      </c>
      <c r="B396" s="1" t="s">
        <v>11294</v>
      </c>
      <c r="C396" s="1" t="s">
        <v>7</v>
      </c>
      <c r="D396" s="1"/>
      <c r="E396" s="1"/>
      <c r="F396" s="9"/>
    </row>
    <row r="397" spans="1:6" x14ac:dyDescent="0.25">
      <c r="A397" s="8" t="s">
        <v>18520</v>
      </c>
      <c r="B397" s="1" t="s">
        <v>11394</v>
      </c>
      <c r="C397" s="1" t="s">
        <v>7</v>
      </c>
      <c r="D397" s="1"/>
      <c r="E397" s="1"/>
      <c r="F397" s="9"/>
    </row>
    <row r="398" spans="1:6" x14ac:dyDescent="0.25">
      <c r="A398" s="8" t="s">
        <v>18521</v>
      </c>
      <c r="B398" s="1" t="s">
        <v>2468</v>
      </c>
      <c r="C398" s="1" t="s">
        <v>7</v>
      </c>
      <c r="D398" s="1"/>
      <c r="E398" s="1"/>
      <c r="F398" s="9"/>
    </row>
    <row r="399" spans="1:6" x14ac:dyDescent="0.25">
      <c r="A399" s="8" t="s">
        <v>18522</v>
      </c>
      <c r="B399" s="1" t="s">
        <v>2942</v>
      </c>
      <c r="C399" s="1" t="s">
        <v>7</v>
      </c>
      <c r="D399" s="1"/>
      <c r="E399" s="1"/>
      <c r="F399" s="9"/>
    </row>
    <row r="400" spans="1:6" x14ac:dyDescent="0.25">
      <c r="A400" s="8" t="s">
        <v>18523</v>
      </c>
      <c r="B400" s="1" t="s">
        <v>3058</v>
      </c>
      <c r="C400" s="1" t="s">
        <v>7</v>
      </c>
      <c r="D400" s="1"/>
      <c r="E400" s="1"/>
      <c r="F400" s="9"/>
    </row>
    <row r="401" spans="1:6" x14ac:dyDescent="0.25">
      <c r="A401" s="8" t="s">
        <v>18524</v>
      </c>
      <c r="B401" s="1" t="s">
        <v>3572</v>
      </c>
      <c r="C401" s="1" t="s">
        <v>7</v>
      </c>
      <c r="D401" s="1"/>
      <c r="E401" s="1"/>
      <c r="F401" s="9"/>
    </row>
    <row r="402" spans="1:6" x14ac:dyDescent="0.25">
      <c r="A402" s="8" t="s">
        <v>18525</v>
      </c>
      <c r="B402" s="1" t="s">
        <v>18526</v>
      </c>
      <c r="C402" s="1" t="s">
        <v>7</v>
      </c>
      <c r="D402" s="1"/>
      <c r="E402" s="1"/>
      <c r="F402" s="9"/>
    </row>
    <row r="403" spans="1:6" x14ac:dyDescent="0.25">
      <c r="A403" s="8" t="s">
        <v>18527</v>
      </c>
      <c r="B403" s="1" t="s">
        <v>18528</v>
      </c>
      <c r="C403" s="1" t="s">
        <v>7</v>
      </c>
      <c r="D403" s="1"/>
      <c r="E403" s="1"/>
      <c r="F403" s="9"/>
    </row>
    <row r="404" spans="1:6" x14ac:dyDescent="0.25">
      <c r="A404" s="8" t="s">
        <v>18529</v>
      </c>
      <c r="B404" s="1" t="s">
        <v>1021</v>
      </c>
      <c r="C404" s="1" t="s">
        <v>7</v>
      </c>
      <c r="D404" s="1"/>
      <c r="E404" s="1"/>
      <c r="F404" s="9"/>
    </row>
    <row r="405" spans="1:6" x14ac:dyDescent="0.25">
      <c r="A405" s="8" t="s">
        <v>18530</v>
      </c>
      <c r="B405" s="1" t="s">
        <v>11854</v>
      </c>
      <c r="C405" s="1" t="s">
        <v>7</v>
      </c>
      <c r="D405" s="1"/>
      <c r="E405" s="1"/>
      <c r="F405" s="9"/>
    </row>
    <row r="406" spans="1:6" x14ac:dyDescent="0.25">
      <c r="A406" s="8" t="s">
        <v>18531</v>
      </c>
      <c r="B406" s="1" t="s">
        <v>2157</v>
      </c>
      <c r="C406" s="1" t="s">
        <v>7</v>
      </c>
      <c r="D406" s="1"/>
      <c r="E406" s="1"/>
      <c r="F406" s="9"/>
    </row>
    <row r="407" spans="1:6" x14ac:dyDescent="0.25">
      <c r="A407" s="8" t="s">
        <v>18532</v>
      </c>
      <c r="B407" s="1" t="s">
        <v>3456</v>
      </c>
      <c r="C407" s="1" t="s">
        <v>7</v>
      </c>
      <c r="D407" s="1"/>
      <c r="E407" s="1"/>
      <c r="F407" s="9"/>
    </row>
    <row r="408" spans="1:6" x14ac:dyDescent="0.25">
      <c r="A408" s="8" t="s">
        <v>18533</v>
      </c>
      <c r="B408" s="1" t="s">
        <v>2976</v>
      </c>
      <c r="C408" s="1" t="s">
        <v>7</v>
      </c>
      <c r="D408" s="1"/>
      <c r="E408" s="1"/>
      <c r="F408" s="9"/>
    </row>
    <row r="409" spans="1:6" ht="15.75" thickBot="1" x14ac:dyDescent="0.3">
      <c r="A409" s="10" t="s">
        <v>18534</v>
      </c>
      <c r="B409" s="11" t="s">
        <v>3592</v>
      </c>
      <c r="C409" s="11" t="s">
        <v>7</v>
      </c>
      <c r="D409" s="11"/>
      <c r="E409" s="11"/>
      <c r="F409" s="12"/>
    </row>
    <row r="410" spans="1:6" x14ac:dyDescent="0.25">
      <c r="A410" s="13" t="s">
        <v>18535</v>
      </c>
      <c r="B410" s="2" t="s">
        <v>15576</v>
      </c>
      <c r="C410" s="2" t="s">
        <v>4</v>
      </c>
      <c r="D410" s="2"/>
      <c r="E410" s="2"/>
      <c r="F410" s="14"/>
    </row>
    <row r="411" spans="1:6" x14ac:dyDescent="0.25">
      <c r="A411" s="8" t="s">
        <v>18536</v>
      </c>
      <c r="B411" s="1" t="s">
        <v>15578</v>
      </c>
      <c r="C411" s="1" t="s">
        <v>7</v>
      </c>
      <c r="D411" s="1"/>
      <c r="E411" s="1"/>
      <c r="F411" s="9"/>
    </row>
    <row r="412" spans="1:6" x14ac:dyDescent="0.25">
      <c r="A412" s="8" t="s">
        <v>18537</v>
      </c>
      <c r="B412" s="1" t="s">
        <v>15580</v>
      </c>
      <c r="C412" s="1" t="s">
        <v>7</v>
      </c>
      <c r="D412" s="1"/>
      <c r="E412" s="1"/>
      <c r="F412" s="9"/>
    </row>
    <row r="413" spans="1:6" x14ac:dyDescent="0.25">
      <c r="A413" s="8" t="s">
        <v>18538</v>
      </c>
      <c r="B413" s="1" t="s">
        <v>13162</v>
      </c>
      <c r="C413" s="1" t="s">
        <v>7</v>
      </c>
      <c r="D413" s="1"/>
      <c r="E413" s="1"/>
      <c r="F413" s="9"/>
    </row>
    <row r="414" spans="1:6" x14ac:dyDescent="0.25">
      <c r="A414" s="8" t="s">
        <v>18539</v>
      </c>
      <c r="B414" s="1" t="s">
        <v>11792</v>
      </c>
      <c r="C414" s="1" t="s">
        <v>7</v>
      </c>
      <c r="D414" s="1"/>
      <c r="E414" s="1"/>
      <c r="F414" s="9"/>
    </row>
    <row r="415" spans="1:6" x14ac:dyDescent="0.25">
      <c r="A415" s="8" t="s">
        <v>18540</v>
      </c>
      <c r="B415" s="1" t="s">
        <v>11887</v>
      </c>
      <c r="C415" s="1" t="s">
        <v>7</v>
      </c>
      <c r="D415" s="1"/>
      <c r="E415" s="1"/>
      <c r="F415" s="9"/>
    </row>
    <row r="416" spans="1:6" x14ac:dyDescent="0.25">
      <c r="A416" s="8" t="s">
        <v>18541</v>
      </c>
      <c r="B416" s="1" t="s">
        <v>11901</v>
      </c>
      <c r="C416" s="1" t="s">
        <v>7</v>
      </c>
      <c r="D416" s="1"/>
      <c r="E416" s="1"/>
      <c r="F416" s="9"/>
    </row>
    <row r="417" spans="1:6" x14ac:dyDescent="0.25">
      <c r="A417" s="8" t="s">
        <v>18542</v>
      </c>
      <c r="B417" s="1" t="s">
        <v>11123</v>
      </c>
      <c r="C417" s="1" t="s">
        <v>7</v>
      </c>
      <c r="D417" s="1"/>
      <c r="E417" s="1"/>
      <c r="F417" s="9"/>
    </row>
    <row r="418" spans="1:6" x14ac:dyDescent="0.25">
      <c r="A418" s="8" t="s">
        <v>18543</v>
      </c>
      <c r="B418" s="1" t="s">
        <v>11165</v>
      </c>
      <c r="C418" s="1" t="s">
        <v>7</v>
      </c>
      <c r="D418" s="1"/>
      <c r="E418" s="1"/>
      <c r="F418" s="9"/>
    </row>
    <row r="419" spans="1:6" x14ac:dyDescent="0.25">
      <c r="A419" s="8" t="s">
        <v>18544</v>
      </c>
      <c r="B419" s="1" t="s">
        <v>2343</v>
      </c>
      <c r="C419" s="1" t="s">
        <v>7</v>
      </c>
      <c r="D419" s="1"/>
      <c r="E419" s="1"/>
      <c r="F419" s="9"/>
    </row>
    <row r="420" spans="1:6" x14ac:dyDescent="0.25">
      <c r="A420" s="8" t="s">
        <v>18545</v>
      </c>
      <c r="B420" s="1" t="s">
        <v>2345</v>
      </c>
      <c r="C420" s="1" t="s">
        <v>7</v>
      </c>
      <c r="D420" s="1"/>
      <c r="E420" s="1"/>
      <c r="F420" s="9"/>
    </row>
    <row r="421" spans="1:6" x14ac:dyDescent="0.25">
      <c r="A421" s="8" t="s">
        <v>18546</v>
      </c>
      <c r="B421" s="1" t="s">
        <v>2552</v>
      </c>
      <c r="C421" s="1" t="s">
        <v>7</v>
      </c>
      <c r="D421" s="1"/>
      <c r="E421" s="1"/>
      <c r="F421" s="9"/>
    </row>
    <row r="422" spans="1:6" x14ac:dyDescent="0.25">
      <c r="A422" s="8" t="s">
        <v>18547</v>
      </c>
      <c r="B422" s="1" t="s">
        <v>1797</v>
      </c>
      <c r="C422" s="1" t="s">
        <v>7</v>
      </c>
      <c r="D422" s="1"/>
      <c r="E422" s="1"/>
      <c r="F422" s="9"/>
    </row>
    <row r="423" spans="1:6" x14ac:dyDescent="0.25">
      <c r="A423" s="8" t="s">
        <v>18548</v>
      </c>
      <c r="B423" s="1" t="s">
        <v>3888</v>
      </c>
      <c r="C423" s="1" t="s">
        <v>7</v>
      </c>
      <c r="D423" s="1"/>
      <c r="E423" s="1"/>
      <c r="F423" s="9"/>
    </row>
    <row r="424" spans="1:6" x14ac:dyDescent="0.25">
      <c r="A424" s="8" t="s">
        <v>18549</v>
      </c>
      <c r="B424" s="1" t="s">
        <v>4113</v>
      </c>
      <c r="C424" s="1" t="s">
        <v>7</v>
      </c>
      <c r="D424" s="1"/>
      <c r="E424" s="1"/>
      <c r="F424" s="9"/>
    </row>
    <row r="425" spans="1:6" x14ac:dyDescent="0.25">
      <c r="A425" s="8" t="s">
        <v>18550</v>
      </c>
      <c r="B425" s="1" t="s">
        <v>4205</v>
      </c>
      <c r="C425" s="1" t="s">
        <v>7</v>
      </c>
      <c r="D425" s="1"/>
      <c r="E425" s="1"/>
      <c r="F425" s="9"/>
    </row>
    <row r="426" spans="1:6" x14ac:dyDescent="0.25">
      <c r="A426" s="8" t="s">
        <v>18551</v>
      </c>
      <c r="B426" s="1" t="s">
        <v>15587</v>
      </c>
      <c r="C426" s="1" t="s">
        <v>7</v>
      </c>
      <c r="D426" s="1"/>
      <c r="E426" s="1"/>
      <c r="F426" s="9"/>
    </row>
    <row r="427" spans="1:6" x14ac:dyDescent="0.25">
      <c r="A427" s="8" t="s">
        <v>18552</v>
      </c>
      <c r="B427" s="1" t="s">
        <v>14327</v>
      </c>
      <c r="C427" s="1" t="s">
        <v>7</v>
      </c>
      <c r="D427" s="1"/>
      <c r="E427" s="1"/>
      <c r="F427" s="9"/>
    </row>
    <row r="428" spans="1:6" x14ac:dyDescent="0.25">
      <c r="A428" s="8" t="s">
        <v>18553</v>
      </c>
      <c r="B428" s="1" t="s">
        <v>885</v>
      </c>
      <c r="C428" s="1" t="s">
        <v>7</v>
      </c>
      <c r="D428" s="1"/>
      <c r="E428" s="1"/>
      <c r="F428" s="9"/>
    </row>
    <row r="429" spans="1:6" x14ac:dyDescent="0.25">
      <c r="A429" s="8" t="s">
        <v>18554</v>
      </c>
      <c r="B429" s="1" t="s">
        <v>15471</v>
      </c>
      <c r="C429" s="1" t="s">
        <v>7</v>
      </c>
      <c r="D429" s="1"/>
      <c r="E429" s="1"/>
      <c r="F429" s="9"/>
    </row>
    <row r="430" spans="1:6" x14ac:dyDescent="0.25">
      <c r="A430" s="8" t="s">
        <v>18555</v>
      </c>
      <c r="B430" s="1" t="s">
        <v>1029</v>
      </c>
      <c r="C430" s="1" t="s">
        <v>7</v>
      </c>
      <c r="D430" s="1"/>
      <c r="E430" s="1"/>
      <c r="F430" s="9"/>
    </row>
    <row r="431" spans="1:6" x14ac:dyDescent="0.25">
      <c r="A431" s="8" t="s">
        <v>18556</v>
      </c>
      <c r="B431" s="1" t="s">
        <v>11832</v>
      </c>
      <c r="C431" s="1" t="s">
        <v>7</v>
      </c>
      <c r="D431" s="1"/>
      <c r="E431" s="1"/>
      <c r="F431" s="9"/>
    </row>
    <row r="432" spans="1:6" x14ac:dyDescent="0.25">
      <c r="A432" s="8" t="s">
        <v>18557</v>
      </c>
      <c r="B432" s="1" t="s">
        <v>11909</v>
      </c>
      <c r="C432" s="1" t="s">
        <v>7</v>
      </c>
      <c r="D432" s="1"/>
      <c r="E432" s="1"/>
      <c r="F432" s="9"/>
    </row>
    <row r="433" spans="1:6" x14ac:dyDescent="0.25">
      <c r="A433" s="8" t="s">
        <v>18558</v>
      </c>
      <c r="B433" s="1" t="s">
        <v>11919</v>
      </c>
      <c r="C433" s="1" t="s">
        <v>7</v>
      </c>
      <c r="D433" s="1"/>
      <c r="E433" s="1"/>
      <c r="F433" s="9"/>
    </row>
    <row r="434" spans="1:6" x14ac:dyDescent="0.25">
      <c r="A434" s="8" t="s">
        <v>18559</v>
      </c>
      <c r="B434" s="1" t="s">
        <v>11189</v>
      </c>
      <c r="C434" s="1" t="s">
        <v>7</v>
      </c>
      <c r="D434" s="1"/>
      <c r="E434" s="1"/>
      <c r="F434" s="9"/>
    </row>
    <row r="435" spans="1:6" x14ac:dyDescent="0.25">
      <c r="A435" s="8" t="s">
        <v>18560</v>
      </c>
      <c r="B435" s="1" t="s">
        <v>3300</v>
      </c>
      <c r="C435" s="1" t="s">
        <v>7</v>
      </c>
      <c r="D435" s="1"/>
      <c r="E435" s="1"/>
      <c r="F435" s="9"/>
    </row>
    <row r="436" spans="1:6" x14ac:dyDescent="0.25">
      <c r="A436" s="8" t="s">
        <v>18561</v>
      </c>
      <c r="B436" s="1" t="s">
        <v>3981</v>
      </c>
      <c r="C436" s="1" t="s">
        <v>7</v>
      </c>
      <c r="D436" s="1"/>
      <c r="E436" s="1"/>
      <c r="F436" s="9"/>
    </row>
    <row r="437" spans="1:6" x14ac:dyDescent="0.25">
      <c r="A437" s="8" t="s">
        <v>18562</v>
      </c>
      <c r="B437" s="1" t="s">
        <v>4067</v>
      </c>
      <c r="C437" s="1" t="s">
        <v>7</v>
      </c>
      <c r="D437" s="1"/>
      <c r="E437" s="1"/>
      <c r="F437" s="9"/>
    </row>
    <row r="438" spans="1:6" x14ac:dyDescent="0.25">
      <c r="A438" s="8" t="s">
        <v>18563</v>
      </c>
      <c r="B438" s="1" t="s">
        <v>4496</v>
      </c>
      <c r="C438" s="1" t="s">
        <v>7</v>
      </c>
      <c r="D438" s="1"/>
      <c r="E438" s="1"/>
      <c r="F438" s="9"/>
    </row>
    <row r="439" spans="1:6" x14ac:dyDescent="0.25">
      <c r="A439" s="8" t="s">
        <v>18564</v>
      </c>
      <c r="B439" s="1" t="s">
        <v>4834</v>
      </c>
      <c r="C439" s="1" t="s">
        <v>7</v>
      </c>
      <c r="D439" s="1"/>
      <c r="E439" s="1"/>
      <c r="F439" s="9"/>
    </row>
    <row r="440" spans="1:6" x14ac:dyDescent="0.25">
      <c r="A440" s="8" t="s">
        <v>18565</v>
      </c>
      <c r="B440" s="1" t="s">
        <v>13299</v>
      </c>
      <c r="C440" s="1" t="s">
        <v>7</v>
      </c>
      <c r="D440" s="1"/>
      <c r="E440" s="1"/>
      <c r="F440" s="9"/>
    </row>
    <row r="441" spans="1:6" x14ac:dyDescent="0.25">
      <c r="A441" s="8" t="s">
        <v>18566</v>
      </c>
      <c r="B441" s="1" t="s">
        <v>15680</v>
      </c>
      <c r="C441" s="1" t="s">
        <v>7</v>
      </c>
      <c r="D441" s="1"/>
      <c r="E441" s="1"/>
      <c r="F441" s="9"/>
    </row>
    <row r="442" spans="1:6" x14ac:dyDescent="0.25">
      <c r="A442" s="8" t="s">
        <v>18567</v>
      </c>
      <c r="B442" s="1" t="s">
        <v>783</v>
      </c>
      <c r="C442" s="1" t="s">
        <v>7</v>
      </c>
      <c r="D442" s="1"/>
      <c r="E442" s="1"/>
      <c r="F442" s="9"/>
    </row>
    <row r="443" spans="1:6" x14ac:dyDescent="0.25">
      <c r="A443" s="8" t="s">
        <v>18568</v>
      </c>
      <c r="B443" s="1" t="s">
        <v>11854</v>
      </c>
      <c r="C443" s="1" t="s">
        <v>7</v>
      </c>
      <c r="D443" s="1"/>
      <c r="E443" s="1"/>
      <c r="F443" s="9"/>
    </row>
    <row r="444" spans="1:6" x14ac:dyDescent="0.25">
      <c r="A444" s="8" t="s">
        <v>18569</v>
      </c>
      <c r="B444" s="1" t="s">
        <v>11925</v>
      </c>
      <c r="C444" s="1" t="s">
        <v>7</v>
      </c>
      <c r="D444" s="1"/>
      <c r="E444" s="1"/>
      <c r="F444" s="9"/>
    </row>
    <row r="445" spans="1:6" x14ac:dyDescent="0.25">
      <c r="A445" s="8" t="s">
        <v>18570</v>
      </c>
      <c r="B445" s="1" t="s">
        <v>15089</v>
      </c>
      <c r="C445" s="1" t="s">
        <v>7</v>
      </c>
      <c r="D445" s="1"/>
      <c r="E445" s="1"/>
      <c r="F445" s="9"/>
    </row>
    <row r="446" spans="1:6" ht="15.75" thickBot="1" x14ac:dyDescent="0.3">
      <c r="A446" s="10" t="s">
        <v>18571</v>
      </c>
      <c r="B446" s="11" t="s">
        <v>13068</v>
      </c>
      <c r="C446" s="11" t="s">
        <v>7</v>
      </c>
      <c r="D446" s="11"/>
      <c r="E446" s="11"/>
      <c r="F446" s="12"/>
    </row>
    <row r="447" spans="1:6" x14ac:dyDescent="0.25">
      <c r="A447" s="13" t="s">
        <v>18572</v>
      </c>
      <c r="B447" s="2" t="s">
        <v>18573</v>
      </c>
      <c r="C447" s="2" t="s">
        <v>4</v>
      </c>
      <c r="D447" s="2" t="s">
        <v>10649</v>
      </c>
      <c r="E447" s="2"/>
      <c r="F447" s="14"/>
    </row>
    <row r="448" spans="1:6" x14ac:dyDescent="0.25">
      <c r="A448" s="8" t="s">
        <v>18574</v>
      </c>
      <c r="B448" s="1" t="s">
        <v>18575</v>
      </c>
      <c r="C448" s="1" t="s">
        <v>4</v>
      </c>
      <c r="D448" s="1"/>
      <c r="E448" s="1"/>
      <c r="F448" s="9"/>
    </row>
    <row r="449" spans="1:6" x14ac:dyDescent="0.25">
      <c r="A449" s="8" t="s">
        <v>18576</v>
      </c>
      <c r="B449" s="1" t="s">
        <v>18577</v>
      </c>
      <c r="C449" s="1" t="s">
        <v>7</v>
      </c>
      <c r="D449" s="1"/>
      <c r="E449" s="1"/>
      <c r="F449" s="9"/>
    </row>
    <row r="450" spans="1:6" x14ac:dyDescent="0.25">
      <c r="A450" s="8" t="s">
        <v>18578</v>
      </c>
      <c r="B450" s="1" t="s">
        <v>16533</v>
      </c>
      <c r="C450" s="1" t="s">
        <v>7</v>
      </c>
      <c r="D450" s="1"/>
      <c r="E450" s="1"/>
      <c r="F450" s="9"/>
    </row>
    <row r="451" spans="1:6" x14ac:dyDescent="0.25">
      <c r="A451" s="8" t="s">
        <v>18579</v>
      </c>
      <c r="B451" s="1" t="s">
        <v>4709</v>
      </c>
      <c r="C451" s="1" t="s">
        <v>7</v>
      </c>
      <c r="D451" s="1"/>
      <c r="E451" s="1"/>
      <c r="F451" s="9"/>
    </row>
    <row r="452" spans="1:6" x14ac:dyDescent="0.25">
      <c r="A452" s="8" t="s">
        <v>18580</v>
      </c>
      <c r="B452" s="1" t="s">
        <v>13106</v>
      </c>
      <c r="C452" s="1" t="s">
        <v>7</v>
      </c>
      <c r="D452" s="1"/>
      <c r="E452" s="1"/>
      <c r="F452" s="9"/>
    </row>
    <row r="453" spans="1:6" x14ac:dyDescent="0.25">
      <c r="A453" s="8" t="s">
        <v>18581</v>
      </c>
      <c r="B453" s="1" t="s">
        <v>4701</v>
      </c>
      <c r="C453" s="1" t="s">
        <v>7</v>
      </c>
      <c r="D453" s="1"/>
      <c r="E453" s="1"/>
      <c r="F453" s="9"/>
    </row>
    <row r="454" spans="1:6" x14ac:dyDescent="0.25">
      <c r="A454" s="8" t="s">
        <v>18582</v>
      </c>
      <c r="B454" s="1" t="s">
        <v>11353</v>
      </c>
      <c r="C454" s="1" t="s">
        <v>7</v>
      </c>
      <c r="D454" s="1"/>
      <c r="E454" s="1"/>
      <c r="F454" s="9"/>
    </row>
    <row r="455" spans="1:6" x14ac:dyDescent="0.25">
      <c r="A455" s="8" t="s">
        <v>18583</v>
      </c>
      <c r="B455" s="1" t="s">
        <v>11355</v>
      </c>
      <c r="C455" s="1" t="s">
        <v>7</v>
      </c>
      <c r="D455" s="1"/>
      <c r="E455" s="1"/>
      <c r="F455" s="9"/>
    </row>
    <row r="456" spans="1:6" x14ac:dyDescent="0.25">
      <c r="A456" s="8" t="s">
        <v>18584</v>
      </c>
      <c r="B456" s="1" t="s">
        <v>11357</v>
      </c>
      <c r="C456" s="1" t="s">
        <v>7</v>
      </c>
      <c r="D456" s="1"/>
      <c r="E456" s="1"/>
      <c r="F456" s="9"/>
    </row>
    <row r="457" spans="1:6" x14ac:dyDescent="0.25">
      <c r="A457" s="8" t="s">
        <v>18585</v>
      </c>
      <c r="B457" s="1" t="s">
        <v>11361</v>
      </c>
      <c r="C457" s="1" t="s">
        <v>7</v>
      </c>
      <c r="D457" s="1"/>
      <c r="E457" s="1"/>
      <c r="F457" s="9"/>
    </row>
    <row r="458" spans="1:6" x14ac:dyDescent="0.25">
      <c r="A458" s="8" t="s">
        <v>18586</v>
      </c>
      <c r="B458" s="1" t="s">
        <v>11365</v>
      </c>
      <c r="C458" s="1" t="s">
        <v>7</v>
      </c>
      <c r="D458" s="1"/>
      <c r="E458" s="1"/>
      <c r="F458" s="9"/>
    </row>
    <row r="459" spans="1:6" x14ac:dyDescent="0.25">
      <c r="A459" s="8" t="s">
        <v>18587</v>
      </c>
      <c r="B459" s="1" t="s">
        <v>11367</v>
      </c>
      <c r="C459" s="1" t="s">
        <v>7</v>
      </c>
      <c r="D459" s="1"/>
      <c r="E459" s="1"/>
      <c r="F459" s="9"/>
    </row>
    <row r="460" spans="1:6" x14ac:dyDescent="0.25">
      <c r="A460" s="8" t="s">
        <v>18588</v>
      </c>
      <c r="B460" s="1" t="s">
        <v>11371</v>
      </c>
      <c r="C460" s="1" t="s">
        <v>7</v>
      </c>
      <c r="D460" s="1"/>
      <c r="E460" s="1"/>
      <c r="F460" s="9"/>
    </row>
    <row r="461" spans="1:6" x14ac:dyDescent="0.25">
      <c r="A461" s="8" t="s">
        <v>18589</v>
      </c>
      <c r="B461" s="1" t="s">
        <v>2902</v>
      </c>
      <c r="C461" s="1" t="s">
        <v>7</v>
      </c>
      <c r="D461" s="1"/>
      <c r="E461" s="1"/>
      <c r="F461" s="9"/>
    </row>
    <row r="462" spans="1:6" x14ac:dyDescent="0.25">
      <c r="A462" s="8" t="s">
        <v>18590</v>
      </c>
      <c r="B462" s="1" t="s">
        <v>14934</v>
      </c>
      <c r="C462" s="1" t="s">
        <v>7</v>
      </c>
      <c r="D462" s="1"/>
      <c r="E462" s="1"/>
      <c r="F462" s="9"/>
    </row>
    <row r="463" spans="1:6" x14ac:dyDescent="0.25">
      <c r="A463" s="8" t="s">
        <v>18591</v>
      </c>
      <c r="B463" s="1" t="s">
        <v>4033</v>
      </c>
      <c r="C463" s="1" t="s">
        <v>7</v>
      </c>
      <c r="D463" s="1"/>
      <c r="E463" s="1"/>
      <c r="F463" s="9"/>
    </row>
    <row r="464" spans="1:6" x14ac:dyDescent="0.25">
      <c r="A464" s="8" t="s">
        <v>18592</v>
      </c>
      <c r="B464" s="1" t="s">
        <v>4189</v>
      </c>
      <c r="C464" s="1" t="s">
        <v>7</v>
      </c>
      <c r="D464" s="1"/>
      <c r="E464" s="1"/>
      <c r="F464" s="9"/>
    </row>
    <row r="465" spans="1:6" x14ac:dyDescent="0.25">
      <c r="A465" s="8" t="s">
        <v>18593</v>
      </c>
      <c r="B465" s="1" t="s">
        <v>4880</v>
      </c>
      <c r="C465" s="1" t="s">
        <v>7</v>
      </c>
      <c r="D465" s="1"/>
      <c r="E465" s="1"/>
      <c r="F465" s="9"/>
    </row>
    <row r="466" spans="1:6" x14ac:dyDescent="0.25">
      <c r="A466" s="8" t="s">
        <v>18594</v>
      </c>
      <c r="B466" s="1" t="s">
        <v>18595</v>
      </c>
      <c r="C466" s="1" t="s">
        <v>7</v>
      </c>
      <c r="D466" s="1"/>
      <c r="E466" s="1"/>
      <c r="F466" s="9"/>
    </row>
    <row r="467" spans="1:6" x14ac:dyDescent="0.25">
      <c r="A467" s="8" t="s">
        <v>18596</v>
      </c>
      <c r="B467" s="1" t="s">
        <v>18597</v>
      </c>
      <c r="C467" s="1" t="s">
        <v>7</v>
      </c>
      <c r="D467" s="1"/>
      <c r="E467" s="1"/>
      <c r="F467" s="9"/>
    </row>
    <row r="468" spans="1:6" x14ac:dyDescent="0.25">
      <c r="A468" s="8" t="s">
        <v>18598</v>
      </c>
      <c r="B468" s="1" t="s">
        <v>14316</v>
      </c>
      <c r="C468" s="1" t="s">
        <v>7</v>
      </c>
      <c r="D468" s="1"/>
      <c r="E468" s="1"/>
      <c r="F468" s="9"/>
    </row>
    <row r="469" spans="1:6" x14ac:dyDescent="0.25">
      <c r="A469" s="8" t="s">
        <v>18599</v>
      </c>
      <c r="B469" s="1" t="s">
        <v>12927</v>
      </c>
      <c r="C469" s="1" t="s">
        <v>7</v>
      </c>
      <c r="D469" s="1"/>
      <c r="E469" s="1"/>
      <c r="F469" s="9"/>
    </row>
    <row r="470" spans="1:6" x14ac:dyDescent="0.25">
      <c r="A470" s="8" t="s">
        <v>18600</v>
      </c>
      <c r="B470" s="1" t="s">
        <v>510</v>
      </c>
      <c r="C470" s="1" t="s">
        <v>7</v>
      </c>
      <c r="D470" s="1"/>
      <c r="E470" s="1"/>
      <c r="F470" s="9"/>
    </row>
    <row r="471" spans="1:6" x14ac:dyDescent="0.25">
      <c r="A471" s="8" t="s">
        <v>18601</v>
      </c>
      <c r="B471" s="1" t="s">
        <v>596</v>
      </c>
      <c r="C471" s="1" t="s">
        <v>7</v>
      </c>
      <c r="D471" s="1"/>
      <c r="E471" s="1"/>
      <c r="F471" s="9"/>
    </row>
    <row r="472" spans="1:6" x14ac:dyDescent="0.25">
      <c r="A472" s="8" t="s">
        <v>18602</v>
      </c>
      <c r="B472" s="1" t="s">
        <v>96</v>
      </c>
      <c r="C472" s="1" t="s">
        <v>7</v>
      </c>
      <c r="D472" s="1"/>
      <c r="E472" s="1"/>
      <c r="F472" s="9"/>
    </row>
    <row r="473" spans="1:6" x14ac:dyDescent="0.25">
      <c r="A473" s="8" t="s">
        <v>18603</v>
      </c>
      <c r="B473" s="1" t="s">
        <v>168</v>
      </c>
      <c r="C473" s="1" t="s">
        <v>7</v>
      </c>
      <c r="D473" s="1"/>
      <c r="E473" s="1"/>
      <c r="F473" s="9"/>
    </row>
    <row r="474" spans="1:6" x14ac:dyDescent="0.25">
      <c r="A474" s="8" t="s">
        <v>18604</v>
      </c>
      <c r="B474" s="1" t="s">
        <v>1071</v>
      </c>
      <c r="C474" s="1" t="s">
        <v>7</v>
      </c>
      <c r="D474" s="1"/>
      <c r="E474" s="1"/>
      <c r="F474" s="9"/>
    </row>
    <row r="475" spans="1:6" x14ac:dyDescent="0.25">
      <c r="A475" s="8" t="s">
        <v>18605</v>
      </c>
      <c r="B475" s="1" t="s">
        <v>11189</v>
      </c>
      <c r="C475" s="1" t="s">
        <v>7</v>
      </c>
      <c r="D475" s="1"/>
      <c r="E475" s="1"/>
      <c r="F475" s="9"/>
    </row>
    <row r="476" spans="1:6" x14ac:dyDescent="0.25">
      <c r="A476" s="8" t="s">
        <v>18606</v>
      </c>
      <c r="B476" s="1" t="s">
        <v>2468</v>
      </c>
      <c r="C476" s="1" t="s">
        <v>7</v>
      </c>
      <c r="D476" s="1"/>
      <c r="E476" s="1"/>
      <c r="F476" s="9"/>
    </row>
    <row r="477" spans="1:6" x14ac:dyDescent="0.25">
      <c r="A477" s="8" t="s">
        <v>18607</v>
      </c>
      <c r="B477" s="1" t="s">
        <v>11913</v>
      </c>
      <c r="C477" s="1" t="s">
        <v>7</v>
      </c>
      <c r="D477" s="1"/>
      <c r="E477" s="1"/>
      <c r="F477" s="9"/>
    </row>
    <row r="478" spans="1:6" x14ac:dyDescent="0.25">
      <c r="A478" s="8" t="s">
        <v>18608</v>
      </c>
      <c r="B478" s="1" t="s">
        <v>3216</v>
      </c>
      <c r="C478" s="1" t="s">
        <v>7</v>
      </c>
      <c r="D478" s="1"/>
      <c r="E478" s="1"/>
      <c r="F478" s="9"/>
    </row>
    <row r="479" spans="1:6" x14ac:dyDescent="0.25">
      <c r="A479" s="8" t="s">
        <v>18609</v>
      </c>
      <c r="B479" s="1" t="s">
        <v>14312</v>
      </c>
      <c r="C479" s="1" t="s">
        <v>7</v>
      </c>
      <c r="D479" s="1"/>
      <c r="E479" s="1"/>
      <c r="F479" s="9"/>
    </row>
    <row r="480" spans="1:6" x14ac:dyDescent="0.25">
      <c r="A480" s="8" t="s">
        <v>18610</v>
      </c>
      <c r="B480" s="1" t="s">
        <v>3926</v>
      </c>
      <c r="C480" s="1" t="s">
        <v>7</v>
      </c>
      <c r="D480" s="1"/>
      <c r="E480" s="1"/>
      <c r="F480" s="9"/>
    </row>
    <row r="481" spans="1:6" x14ac:dyDescent="0.25">
      <c r="A481" s="8" t="s">
        <v>18611</v>
      </c>
      <c r="B481" s="1" t="s">
        <v>4067</v>
      </c>
      <c r="C481" s="1" t="s">
        <v>7</v>
      </c>
      <c r="D481" s="1"/>
      <c r="E481" s="1"/>
      <c r="F481" s="9"/>
    </row>
    <row r="482" spans="1:6" x14ac:dyDescent="0.25">
      <c r="A482" s="8" t="s">
        <v>18612</v>
      </c>
      <c r="B482" s="1" t="s">
        <v>14344</v>
      </c>
      <c r="C482" s="1" t="s">
        <v>7</v>
      </c>
      <c r="D482" s="1"/>
      <c r="E482" s="1"/>
      <c r="F482" s="9"/>
    </row>
    <row r="483" spans="1:6" x14ac:dyDescent="0.25">
      <c r="A483" s="8" t="s">
        <v>18613</v>
      </c>
      <c r="B483" s="1" t="s">
        <v>11412</v>
      </c>
      <c r="C483" s="1" t="s">
        <v>7</v>
      </c>
      <c r="D483" s="1"/>
      <c r="E483" s="1"/>
      <c r="F483" s="9"/>
    </row>
    <row r="484" spans="1:6" x14ac:dyDescent="0.25">
      <c r="A484" s="8" t="s">
        <v>18614</v>
      </c>
      <c r="B484" s="1" t="s">
        <v>2265</v>
      </c>
      <c r="C484" s="1" t="s">
        <v>7</v>
      </c>
      <c r="D484" s="1"/>
      <c r="E484" s="1"/>
      <c r="F484" s="9"/>
    </row>
    <row r="485" spans="1:6" ht="15.75" thickBot="1" x14ac:dyDescent="0.3">
      <c r="A485" s="10" t="s">
        <v>18615</v>
      </c>
      <c r="B485" s="11" t="s">
        <v>1179</v>
      </c>
      <c r="C485" s="11" t="s">
        <v>7</v>
      </c>
      <c r="D485" s="11"/>
      <c r="E485" s="11"/>
      <c r="F485" s="12"/>
    </row>
    <row r="486" spans="1:6" x14ac:dyDescent="0.25">
      <c r="A486" s="13" t="s">
        <v>18616</v>
      </c>
      <c r="B486" s="2" t="s">
        <v>15386</v>
      </c>
      <c r="C486" s="2" t="s">
        <v>4</v>
      </c>
      <c r="D486" s="2"/>
      <c r="E486" s="2"/>
      <c r="F486" s="14"/>
    </row>
    <row r="487" spans="1:6" x14ac:dyDescent="0.25">
      <c r="A487" s="8" t="s">
        <v>18617</v>
      </c>
      <c r="B487" s="1" t="s">
        <v>14987</v>
      </c>
      <c r="C487" s="1" t="s">
        <v>14</v>
      </c>
      <c r="D487" s="1"/>
      <c r="E487" s="1"/>
      <c r="F487" s="9"/>
    </row>
    <row r="488" spans="1:6" x14ac:dyDescent="0.25">
      <c r="A488" s="8" t="s">
        <v>18618</v>
      </c>
      <c r="B488" s="1" t="s">
        <v>18619</v>
      </c>
      <c r="C488" s="1" t="s">
        <v>14</v>
      </c>
      <c r="D488" s="1"/>
      <c r="E488" s="1"/>
      <c r="F488" s="9"/>
    </row>
    <row r="489" spans="1:6" x14ac:dyDescent="0.25">
      <c r="A489" s="8" t="s">
        <v>18620</v>
      </c>
      <c r="B489" s="1" t="s">
        <v>18621</v>
      </c>
      <c r="C489" s="1" t="s">
        <v>7</v>
      </c>
      <c r="D489" s="1"/>
      <c r="E489" s="1"/>
      <c r="F489" s="9"/>
    </row>
    <row r="490" spans="1:6" x14ac:dyDescent="0.25">
      <c r="A490" s="8" t="s">
        <v>18622</v>
      </c>
      <c r="B490" s="1" t="s">
        <v>14945</v>
      </c>
      <c r="C490" s="1" t="s">
        <v>7</v>
      </c>
      <c r="D490" s="1"/>
      <c r="E490" s="1"/>
      <c r="F490" s="9"/>
    </row>
    <row r="491" spans="1:6" x14ac:dyDescent="0.25">
      <c r="A491" s="8" t="s">
        <v>18623</v>
      </c>
      <c r="B491" s="1" t="s">
        <v>11731</v>
      </c>
      <c r="C491" s="1" t="s">
        <v>7</v>
      </c>
      <c r="D491" s="1"/>
      <c r="E491" s="1"/>
      <c r="F491" s="9"/>
    </row>
    <row r="492" spans="1:6" x14ac:dyDescent="0.25">
      <c r="A492" s="8" t="s">
        <v>18624</v>
      </c>
      <c r="B492" s="1" t="s">
        <v>11733</v>
      </c>
      <c r="C492" s="1" t="s">
        <v>7</v>
      </c>
      <c r="D492" s="1"/>
      <c r="E492" s="1"/>
      <c r="F492" s="9"/>
    </row>
    <row r="493" spans="1:6" x14ac:dyDescent="0.25">
      <c r="A493" s="8" t="s">
        <v>18625</v>
      </c>
      <c r="B493" s="1" t="s">
        <v>11742</v>
      </c>
      <c r="C493" s="1" t="s">
        <v>7</v>
      </c>
      <c r="D493" s="1"/>
      <c r="E493" s="1"/>
      <c r="F493" s="9"/>
    </row>
    <row r="494" spans="1:6" x14ac:dyDescent="0.25">
      <c r="A494" s="8" t="s">
        <v>18626</v>
      </c>
      <c r="B494" s="1" t="s">
        <v>2007</v>
      </c>
      <c r="C494" s="1" t="s">
        <v>7</v>
      </c>
      <c r="D494" s="1"/>
      <c r="E494" s="1"/>
      <c r="F494" s="9"/>
    </row>
    <row r="495" spans="1:6" x14ac:dyDescent="0.25">
      <c r="A495" s="8" t="s">
        <v>18627</v>
      </c>
      <c r="B495" s="1" t="s">
        <v>14096</v>
      </c>
      <c r="C495" s="1" t="s">
        <v>7</v>
      </c>
      <c r="D495" s="1"/>
      <c r="E495" s="1"/>
      <c r="F495" s="9"/>
    </row>
    <row r="496" spans="1:6" x14ac:dyDescent="0.25">
      <c r="A496" s="8" t="s">
        <v>18628</v>
      </c>
      <c r="B496" s="1" t="s">
        <v>4126</v>
      </c>
      <c r="C496" s="1" t="s">
        <v>7</v>
      </c>
      <c r="D496" s="1"/>
      <c r="E496" s="1"/>
      <c r="F496" s="9"/>
    </row>
    <row r="497" spans="1:6" x14ac:dyDescent="0.25">
      <c r="A497" s="8" t="s">
        <v>18629</v>
      </c>
      <c r="B497" s="1" t="s">
        <v>4305</v>
      </c>
      <c r="C497" s="1" t="s">
        <v>7</v>
      </c>
      <c r="D497" s="1"/>
      <c r="E497" s="1"/>
      <c r="F497" s="9"/>
    </row>
    <row r="498" spans="1:6" x14ac:dyDescent="0.25">
      <c r="A498" s="8" t="s">
        <v>18630</v>
      </c>
      <c r="B498" s="1" t="s">
        <v>14477</v>
      </c>
      <c r="C498" s="1" t="s">
        <v>7</v>
      </c>
      <c r="D498" s="1"/>
      <c r="E498" s="1"/>
      <c r="F498" s="9"/>
    </row>
    <row r="499" spans="1:6" x14ac:dyDescent="0.25">
      <c r="A499" s="8" t="s">
        <v>18631</v>
      </c>
      <c r="B499" s="1" t="s">
        <v>4561</v>
      </c>
      <c r="C499" s="1" t="s">
        <v>7</v>
      </c>
      <c r="D499" s="1"/>
      <c r="E499" s="1"/>
      <c r="F499" s="9"/>
    </row>
    <row r="500" spans="1:6" x14ac:dyDescent="0.25">
      <c r="A500" s="8" t="s">
        <v>18632</v>
      </c>
      <c r="B500" s="1" t="s">
        <v>4567</v>
      </c>
      <c r="C500" s="1" t="s">
        <v>7</v>
      </c>
      <c r="D500" s="1"/>
      <c r="E500" s="1"/>
      <c r="F500" s="9"/>
    </row>
    <row r="501" spans="1:6" x14ac:dyDescent="0.25">
      <c r="A501" s="8" t="s">
        <v>18633</v>
      </c>
      <c r="B501" s="1" t="s">
        <v>4766</v>
      </c>
      <c r="C501" s="1" t="s">
        <v>7</v>
      </c>
      <c r="D501" s="1"/>
      <c r="E501" s="1"/>
      <c r="F501" s="9"/>
    </row>
    <row r="502" spans="1:6" x14ac:dyDescent="0.25">
      <c r="A502" s="8" t="s">
        <v>18634</v>
      </c>
      <c r="B502" s="1" t="s">
        <v>18635</v>
      </c>
      <c r="C502" s="1" t="s">
        <v>7</v>
      </c>
      <c r="D502" s="1"/>
      <c r="E502" s="1"/>
      <c r="F502" s="9"/>
    </row>
    <row r="503" spans="1:6" x14ac:dyDescent="0.25">
      <c r="A503" s="8" t="s">
        <v>18636</v>
      </c>
      <c r="B503" s="1" t="s">
        <v>12984</v>
      </c>
      <c r="C503" s="1" t="s">
        <v>7</v>
      </c>
      <c r="D503" s="1"/>
      <c r="E503" s="1"/>
      <c r="F503" s="9"/>
    </row>
    <row r="504" spans="1:6" x14ac:dyDescent="0.25">
      <c r="A504" s="8" t="s">
        <v>18637</v>
      </c>
      <c r="B504" s="1" t="s">
        <v>14627</v>
      </c>
      <c r="C504" s="1" t="s">
        <v>7</v>
      </c>
      <c r="D504" s="1"/>
      <c r="E504" s="1"/>
      <c r="F504" s="9"/>
    </row>
    <row r="505" spans="1:6" x14ac:dyDescent="0.25">
      <c r="A505" s="8" t="s">
        <v>18638</v>
      </c>
      <c r="B505" s="1" t="s">
        <v>4500</v>
      </c>
      <c r="C505" s="1" t="s">
        <v>7</v>
      </c>
      <c r="D505" s="1"/>
      <c r="E505" s="1"/>
      <c r="F505" s="9"/>
    </row>
    <row r="506" spans="1:6" x14ac:dyDescent="0.25">
      <c r="A506" s="8" t="s">
        <v>18639</v>
      </c>
      <c r="B506" s="1" t="s">
        <v>18640</v>
      </c>
      <c r="C506" s="1" t="s">
        <v>7</v>
      </c>
      <c r="D506" s="1"/>
      <c r="E506" s="1"/>
      <c r="F506" s="9"/>
    </row>
    <row r="507" spans="1:6" x14ac:dyDescent="0.25">
      <c r="A507" s="8" t="s">
        <v>18641</v>
      </c>
      <c r="B507" s="1" t="s">
        <v>15062</v>
      </c>
      <c r="C507" s="1" t="s">
        <v>7</v>
      </c>
      <c r="D507" s="1"/>
      <c r="E507" s="1"/>
      <c r="F507" s="9"/>
    </row>
    <row r="508" spans="1:6" x14ac:dyDescent="0.25">
      <c r="A508" s="8" t="s">
        <v>18642</v>
      </c>
      <c r="B508" s="1" t="s">
        <v>594</v>
      </c>
      <c r="C508" s="1" t="s">
        <v>7</v>
      </c>
      <c r="D508" s="1"/>
      <c r="E508" s="1"/>
      <c r="F508" s="9"/>
    </row>
    <row r="509" spans="1:6" x14ac:dyDescent="0.25">
      <c r="A509" s="8" t="s">
        <v>18643</v>
      </c>
      <c r="B509" s="1" t="s">
        <v>1169</v>
      </c>
      <c r="C509" s="1" t="s">
        <v>7</v>
      </c>
      <c r="D509" s="1"/>
      <c r="E509" s="1"/>
      <c r="F509" s="9"/>
    </row>
    <row r="510" spans="1:6" x14ac:dyDescent="0.25">
      <c r="A510" s="8" t="s">
        <v>18644</v>
      </c>
      <c r="B510" s="1" t="s">
        <v>11750</v>
      </c>
      <c r="C510" s="1" t="s">
        <v>7</v>
      </c>
      <c r="D510" s="1"/>
      <c r="E510" s="1"/>
      <c r="F510" s="9"/>
    </row>
    <row r="511" spans="1:6" x14ac:dyDescent="0.25">
      <c r="A511" s="8" t="s">
        <v>18645</v>
      </c>
      <c r="B511" s="1" t="s">
        <v>11394</v>
      </c>
      <c r="C511" s="1" t="s">
        <v>7</v>
      </c>
      <c r="D511" s="1"/>
      <c r="E511" s="1"/>
      <c r="F511" s="9"/>
    </row>
    <row r="512" spans="1:6" x14ac:dyDescent="0.25">
      <c r="A512" s="8" t="s">
        <v>18646</v>
      </c>
      <c r="B512" s="1" t="s">
        <v>18230</v>
      </c>
      <c r="C512" s="1" t="s">
        <v>7</v>
      </c>
      <c r="D512" s="1"/>
      <c r="E512" s="1"/>
      <c r="F512" s="9"/>
    </row>
    <row r="513" spans="1:6" x14ac:dyDescent="0.25">
      <c r="A513" s="8" t="s">
        <v>18647</v>
      </c>
      <c r="B513" s="1" t="s">
        <v>4239</v>
      </c>
      <c r="C513" s="1" t="s">
        <v>7</v>
      </c>
      <c r="D513" s="1"/>
      <c r="E513" s="1"/>
      <c r="F513" s="9"/>
    </row>
    <row r="514" spans="1:6" x14ac:dyDescent="0.25">
      <c r="A514" s="8" t="s">
        <v>18648</v>
      </c>
      <c r="B514" s="1" t="s">
        <v>4247</v>
      </c>
      <c r="C514" s="1" t="s">
        <v>7</v>
      </c>
      <c r="D514" s="1"/>
      <c r="E514" s="1"/>
      <c r="F514" s="9"/>
    </row>
    <row r="515" spans="1:6" x14ac:dyDescent="0.25">
      <c r="A515" s="8" t="s">
        <v>18649</v>
      </c>
      <c r="B515" s="1" t="s">
        <v>4404</v>
      </c>
      <c r="C515" s="1" t="s">
        <v>7</v>
      </c>
      <c r="D515" s="1"/>
      <c r="E515" s="1"/>
      <c r="F515" s="9"/>
    </row>
    <row r="516" spans="1:6" x14ac:dyDescent="0.25">
      <c r="A516" s="8" t="s">
        <v>18650</v>
      </c>
      <c r="B516" s="1" t="s">
        <v>4619</v>
      </c>
      <c r="C516" s="1" t="s">
        <v>7</v>
      </c>
      <c r="D516" s="1"/>
      <c r="E516" s="1"/>
      <c r="F516" s="9"/>
    </row>
    <row r="517" spans="1:6" x14ac:dyDescent="0.25">
      <c r="A517" s="8" t="s">
        <v>18651</v>
      </c>
      <c r="B517" s="1" t="s">
        <v>14638</v>
      </c>
      <c r="C517" s="1" t="s">
        <v>7</v>
      </c>
      <c r="D517" s="1"/>
      <c r="E517" s="1"/>
      <c r="F517" s="9"/>
    </row>
    <row r="518" spans="1:6" x14ac:dyDescent="0.25">
      <c r="A518" s="8" t="s">
        <v>18652</v>
      </c>
      <c r="B518" s="1" t="s">
        <v>5113</v>
      </c>
      <c r="C518" s="1" t="s">
        <v>7</v>
      </c>
      <c r="D518" s="1"/>
      <c r="E518" s="1"/>
      <c r="F518" s="9"/>
    </row>
    <row r="519" spans="1:6" x14ac:dyDescent="0.25">
      <c r="A519" s="8" t="s">
        <v>18653</v>
      </c>
      <c r="B519" s="1" t="s">
        <v>2157</v>
      </c>
      <c r="C519" s="1" t="s">
        <v>7</v>
      </c>
      <c r="D519" s="1"/>
      <c r="E519" s="1"/>
      <c r="F519" s="9"/>
    </row>
    <row r="520" spans="1:6" x14ac:dyDescent="0.25">
      <c r="A520" s="8" t="s">
        <v>18654</v>
      </c>
      <c r="B520" s="1" t="s">
        <v>2611</v>
      </c>
      <c r="C520" s="1" t="s">
        <v>7</v>
      </c>
      <c r="D520" s="1"/>
      <c r="E520" s="1"/>
      <c r="F520" s="9"/>
    </row>
    <row r="521" spans="1:6" x14ac:dyDescent="0.25">
      <c r="A521" s="8" t="s">
        <v>18655</v>
      </c>
      <c r="B521" s="1" t="s">
        <v>3820</v>
      </c>
      <c r="C521" s="1" t="s">
        <v>7</v>
      </c>
      <c r="D521" s="1"/>
      <c r="E521" s="1"/>
      <c r="F521" s="9"/>
    </row>
    <row r="522" spans="1:6" x14ac:dyDescent="0.25">
      <c r="A522" s="8" t="s">
        <v>18656</v>
      </c>
      <c r="B522" s="1" t="s">
        <v>18657</v>
      </c>
      <c r="C522" s="1" t="s">
        <v>7</v>
      </c>
      <c r="D522" s="1"/>
      <c r="E522" s="1"/>
      <c r="F522" s="9"/>
    </row>
    <row r="523" spans="1:6" ht="15.75" thickBot="1" x14ac:dyDescent="0.3">
      <c r="A523" s="10" t="s">
        <v>18658</v>
      </c>
      <c r="B523" s="11" t="s">
        <v>4653</v>
      </c>
      <c r="C523" s="11" t="s">
        <v>7</v>
      </c>
      <c r="D523" s="11"/>
      <c r="E523" s="11"/>
      <c r="F523" s="12"/>
    </row>
    <row r="524" spans="1:6" x14ac:dyDescent="0.25">
      <c r="A524" s="13" t="s">
        <v>18659</v>
      </c>
      <c r="B524" s="2" t="s">
        <v>14599</v>
      </c>
      <c r="C524" s="2" t="s">
        <v>4</v>
      </c>
      <c r="D524" s="2"/>
      <c r="E524" s="2"/>
      <c r="F524" s="14"/>
    </row>
    <row r="525" spans="1:6" x14ac:dyDescent="0.25">
      <c r="A525" s="8" t="s">
        <v>18660</v>
      </c>
      <c r="B525" s="1" t="s">
        <v>18661</v>
      </c>
      <c r="C525" s="1" t="s">
        <v>14</v>
      </c>
      <c r="D525" s="1"/>
      <c r="E525" s="1"/>
      <c r="F525" s="9"/>
    </row>
    <row r="526" spans="1:6" x14ac:dyDescent="0.25">
      <c r="A526" s="8" t="s">
        <v>18662</v>
      </c>
      <c r="B526" s="1" t="s">
        <v>18663</v>
      </c>
      <c r="C526" s="1" t="s">
        <v>14</v>
      </c>
      <c r="D526" s="1"/>
      <c r="E526" s="1"/>
      <c r="F526" s="9"/>
    </row>
    <row r="527" spans="1:6" x14ac:dyDescent="0.25">
      <c r="A527" s="8" t="s">
        <v>18664</v>
      </c>
      <c r="B527" s="1" t="s">
        <v>18665</v>
      </c>
      <c r="C527" s="1" t="s">
        <v>7</v>
      </c>
      <c r="D527" s="1"/>
      <c r="E527" s="1"/>
      <c r="F527" s="9"/>
    </row>
    <row r="528" spans="1:6" x14ac:dyDescent="0.25">
      <c r="A528" s="8" t="s">
        <v>18666</v>
      </c>
      <c r="B528" s="1" t="s">
        <v>14420</v>
      </c>
      <c r="C528" s="1" t="s">
        <v>7</v>
      </c>
      <c r="D528" s="1"/>
      <c r="E528" s="1"/>
      <c r="F528" s="9"/>
    </row>
    <row r="529" spans="1:6" x14ac:dyDescent="0.25">
      <c r="A529" s="8" t="s">
        <v>18667</v>
      </c>
      <c r="B529" s="1" t="s">
        <v>14422</v>
      </c>
      <c r="C529" s="1" t="s">
        <v>7</v>
      </c>
      <c r="D529" s="1"/>
      <c r="E529" s="1"/>
      <c r="F529" s="9"/>
    </row>
    <row r="530" spans="1:6" x14ac:dyDescent="0.25">
      <c r="A530" s="8" t="s">
        <v>18668</v>
      </c>
      <c r="B530" s="1" t="s">
        <v>14424</v>
      </c>
      <c r="C530" s="1" t="s">
        <v>7</v>
      </c>
      <c r="D530" s="1"/>
      <c r="E530" s="1"/>
      <c r="F530" s="9"/>
    </row>
    <row r="531" spans="1:6" x14ac:dyDescent="0.25">
      <c r="A531" s="8" t="s">
        <v>18669</v>
      </c>
      <c r="B531" s="1" t="s">
        <v>14426</v>
      </c>
      <c r="C531" s="1" t="s">
        <v>7</v>
      </c>
      <c r="D531" s="1"/>
      <c r="E531" s="1"/>
      <c r="F531" s="9"/>
    </row>
    <row r="532" spans="1:6" x14ac:dyDescent="0.25">
      <c r="A532" s="8" t="s">
        <v>18670</v>
      </c>
      <c r="B532" s="1" t="s">
        <v>14428</v>
      </c>
      <c r="C532" s="1" t="s">
        <v>7</v>
      </c>
      <c r="D532" s="1"/>
      <c r="E532" s="1"/>
      <c r="F532" s="9"/>
    </row>
    <row r="533" spans="1:6" x14ac:dyDescent="0.25">
      <c r="A533" s="8" t="s">
        <v>18671</v>
      </c>
      <c r="B533" s="1" t="s">
        <v>18672</v>
      </c>
      <c r="C533" s="1" t="s">
        <v>7</v>
      </c>
      <c r="D533" s="1"/>
      <c r="E533" s="1"/>
      <c r="F533" s="9"/>
    </row>
    <row r="534" spans="1:6" x14ac:dyDescent="0.25">
      <c r="A534" s="8" t="s">
        <v>18673</v>
      </c>
      <c r="B534" s="1" t="s">
        <v>13311</v>
      </c>
      <c r="C534" s="1" t="s">
        <v>7</v>
      </c>
      <c r="D534" s="1"/>
      <c r="E534" s="1"/>
      <c r="F534" s="9"/>
    </row>
    <row r="535" spans="1:6" x14ac:dyDescent="0.25">
      <c r="A535" s="8" t="s">
        <v>18674</v>
      </c>
      <c r="B535" s="1" t="s">
        <v>2758</v>
      </c>
      <c r="C535" s="1" t="s">
        <v>7</v>
      </c>
      <c r="D535" s="1"/>
      <c r="E535" s="1"/>
      <c r="F535" s="9"/>
    </row>
    <row r="536" spans="1:6" x14ac:dyDescent="0.25">
      <c r="A536" s="8" t="s">
        <v>18675</v>
      </c>
      <c r="B536" s="1" t="s">
        <v>3136</v>
      </c>
      <c r="C536" s="1" t="s">
        <v>7</v>
      </c>
      <c r="D536" s="1"/>
      <c r="E536" s="1"/>
      <c r="F536" s="9"/>
    </row>
    <row r="537" spans="1:6" x14ac:dyDescent="0.25">
      <c r="A537" s="8" t="s">
        <v>18676</v>
      </c>
      <c r="B537" s="1" t="s">
        <v>3370</v>
      </c>
      <c r="C537" s="1" t="s">
        <v>7</v>
      </c>
      <c r="D537" s="1"/>
      <c r="E537" s="1"/>
      <c r="F537" s="9"/>
    </row>
    <row r="538" spans="1:6" x14ac:dyDescent="0.25">
      <c r="A538" s="8" t="s">
        <v>18677</v>
      </c>
      <c r="B538" s="1" t="s">
        <v>14268</v>
      </c>
      <c r="C538" s="1" t="s">
        <v>7</v>
      </c>
      <c r="D538" s="1"/>
      <c r="E538" s="1"/>
      <c r="F538" s="9"/>
    </row>
    <row r="539" spans="1:6" x14ac:dyDescent="0.25">
      <c r="A539" s="8" t="s">
        <v>18678</v>
      </c>
      <c r="B539" s="1" t="s">
        <v>14270</v>
      </c>
      <c r="C539" s="1" t="s">
        <v>7</v>
      </c>
      <c r="D539" s="1"/>
      <c r="E539" s="1"/>
      <c r="F539" s="9"/>
    </row>
    <row r="540" spans="1:6" x14ac:dyDescent="0.25">
      <c r="A540" s="8" t="s">
        <v>18679</v>
      </c>
      <c r="B540" s="1" t="s">
        <v>14272</v>
      </c>
      <c r="C540" s="1" t="s">
        <v>7</v>
      </c>
      <c r="D540" s="1"/>
      <c r="E540" s="1"/>
      <c r="F540" s="9"/>
    </row>
    <row r="541" spans="1:6" x14ac:dyDescent="0.25">
      <c r="A541" s="8" t="s">
        <v>18680</v>
      </c>
      <c r="B541" s="1" t="s">
        <v>4525</v>
      </c>
      <c r="C541" s="1" t="s">
        <v>7</v>
      </c>
      <c r="D541" s="1"/>
      <c r="E541" s="1"/>
      <c r="F541" s="9"/>
    </row>
    <row r="542" spans="1:6" x14ac:dyDescent="0.25">
      <c r="A542" s="8" t="s">
        <v>18681</v>
      </c>
      <c r="B542" s="1" t="s">
        <v>4527</v>
      </c>
      <c r="C542" s="1" t="s">
        <v>7</v>
      </c>
      <c r="D542" s="1"/>
      <c r="E542" s="1"/>
      <c r="F542" s="9"/>
    </row>
    <row r="543" spans="1:6" x14ac:dyDescent="0.25">
      <c r="A543" s="8" t="s">
        <v>18682</v>
      </c>
      <c r="B543" s="1" t="s">
        <v>18683</v>
      </c>
      <c r="C543" s="1" t="s">
        <v>7</v>
      </c>
      <c r="D543" s="1"/>
      <c r="E543" s="1"/>
      <c r="F543" s="9"/>
    </row>
    <row r="544" spans="1:6" x14ac:dyDescent="0.25">
      <c r="A544" s="8" t="s">
        <v>18684</v>
      </c>
      <c r="B544" s="1" t="s">
        <v>18685</v>
      </c>
      <c r="C544" s="1" t="s">
        <v>7</v>
      </c>
      <c r="D544" s="1"/>
      <c r="E544" s="1"/>
      <c r="F544" s="9"/>
    </row>
    <row r="545" spans="1:6" x14ac:dyDescent="0.25">
      <c r="A545" s="8" t="s">
        <v>18686</v>
      </c>
      <c r="B545" s="1" t="s">
        <v>839</v>
      </c>
      <c r="C545" s="1" t="s">
        <v>7</v>
      </c>
      <c r="D545" s="1"/>
      <c r="E545" s="1"/>
      <c r="F545" s="9"/>
    </row>
    <row r="546" spans="1:6" x14ac:dyDescent="0.25">
      <c r="A546" s="8" t="s">
        <v>18687</v>
      </c>
      <c r="B546" s="1" t="s">
        <v>168</v>
      </c>
      <c r="C546" s="1" t="s">
        <v>7</v>
      </c>
      <c r="D546" s="1"/>
      <c r="E546" s="1"/>
      <c r="F546" s="9"/>
    </row>
    <row r="547" spans="1:6" x14ac:dyDescent="0.25">
      <c r="A547" s="8" t="s">
        <v>18688</v>
      </c>
      <c r="B547" s="1" t="s">
        <v>3981</v>
      </c>
      <c r="C547" s="1" t="s">
        <v>7</v>
      </c>
      <c r="D547" s="1"/>
      <c r="E547" s="1"/>
      <c r="F547" s="9"/>
    </row>
    <row r="548" spans="1:6" x14ac:dyDescent="0.25">
      <c r="A548" s="8" t="s">
        <v>18689</v>
      </c>
      <c r="B548" s="1" t="s">
        <v>11281</v>
      </c>
      <c r="C548" s="1" t="s">
        <v>7</v>
      </c>
      <c r="D548" s="1"/>
      <c r="E548" s="1"/>
      <c r="F548" s="9"/>
    </row>
    <row r="549" spans="1:6" x14ac:dyDescent="0.25">
      <c r="A549" s="8" t="s">
        <v>18690</v>
      </c>
      <c r="B549" s="1" t="s">
        <v>2818</v>
      </c>
      <c r="C549" s="1" t="s">
        <v>7</v>
      </c>
      <c r="D549" s="1"/>
      <c r="E549" s="1"/>
      <c r="F549" s="9"/>
    </row>
    <row r="550" spans="1:6" x14ac:dyDescent="0.25">
      <c r="A550" s="8" t="s">
        <v>18691</v>
      </c>
      <c r="B550" s="1" t="s">
        <v>18692</v>
      </c>
      <c r="C550" s="1" t="s">
        <v>7</v>
      </c>
      <c r="D550" s="1"/>
      <c r="E550" s="1"/>
      <c r="F550" s="9"/>
    </row>
    <row r="551" spans="1:6" x14ac:dyDescent="0.25">
      <c r="A551" s="8" t="s">
        <v>18693</v>
      </c>
      <c r="B551" s="1" t="s">
        <v>18694</v>
      </c>
      <c r="C551" s="1" t="s">
        <v>7</v>
      </c>
      <c r="D551" s="1"/>
      <c r="E551" s="1"/>
      <c r="F551" s="9"/>
    </row>
    <row r="552" spans="1:6" x14ac:dyDescent="0.25">
      <c r="A552" s="8" t="s">
        <v>18695</v>
      </c>
      <c r="B552" s="1" t="s">
        <v>3934</v>
      </c>
      <c r="C552" s="1" t="s">
        <v>7</v>
      </c>
      <c r="D552" s="1"/>
      <c r="E552" s="1"/>
      <c r="F552" s="9"/>
    </row>
    <row r="553" spans="1:6" x14ac:dyDescent="0.25">
      <c r="A553" s="8" t="s">
        <v>18696</v>
      </c>
      <c r="B553" s="1" t="s">
        <v>5838</v>
      </c>
      <c r="C553" s="1" t="s">
        <v>7</v>
      </c>
      <c r="D553" s="1"/>
      <c r="E553" s="1"/>
      <c r="F553" s="9"/>
    </row>
    <row r="554" spans="1:6" x14ac:dyDescent="0.25">
      <c r="A554" s="8" t="s">
        <v>18697</v>
      </c>
      <c r="B554" s="1" t="s">
        <v>5302</v>
      </c>
      <c r="C554" s="1" t="s">
        <v>7</v>
      </c>
      <c r="D554" s="1"/>
      <c r="E554" s="1"/>
      <c r="F554" s="9"/>
    </row>
    <row r="555" spans="1:6" x14ac:dyDescent="0.25">
      <c r="A555" s="8" t="s">
        <v>18698</v>
      </c>
      <c r="B555" s="1" t="s">
        <v>14190</v>
      </c>
      <c r="C555" s="1" t="s">
        <v>7</v>
      </c>
      <c r="D555" s="1"/>
      <c r="E555" s="1"/>
      <c r="F555" s="9"/>
    </row>
    <row r="556" spans="1:6" x14ac:dyDescent="0.25">
      <c r="A556" s="8" t="s">
        <v>18699</v>
      </c>
      <c r="B556" s="1" t="s">
        <v>14875</v>
      </c>
      <c r="C556" s="1" t="s">
        <v>7</v>
      </c>
      <c r="D556" s="1"/>
      <c r="E556" s="1"/>
      <c r="F556" s="9"/>
    </row>
    <row r="557" spans="1:6" x14ac:dyDescent="0.25">
      <c r="A557" s="8" t="s">
        <v>18700</v>
      </c>
      <c r="B557" s="1" t="s">
        <v>2840</v>
      </c>
      <c r="C557" s="1" t="s">
        <v>7</v>
      </c>
      <c r="D557" s="1"/>
      <c r="E557" s="1"/>
      <c r="F557" s="9"/>
    </row>
    <row r="558" spans="1:6" x14ac:dyDescent="0.25">
      <c r="A558" s="8" t="s">
        <v>18701</v>
      </c>
      <c r="B558" s="1" t="s">
        <v>821</v>
      </c>
      <c r="C558" s="1" t="s">
        <v>7</v>
      </c>
      <c r="D558" s="1"/>
      <c r="E558" s="1"/>
      <c r="F558" s="9"/>
    </row>
    <row r="559" spans="1:6" x14ac:dyDescent="0.25">
      <c r="A559" s="8" t="s">
        <v>18702</v>
      </c>
      <c r="B559" s="1" t="s">
        <v>2371</v>
      </c>
      <c r="C559" s="1" t="s">
        <v>7</v>
      </c>
      <c r="D559" s="1"/>
      <c r="E559" s="1"/>
      <c r="F559" s="9"/>
    </row>
    <row r="560" spans="1:6" ht="15.75" thickBot="1" x14ac:dyDescent="0.3">
      <c r="A560" s="10" t="s">
        <v>18703</v>
      </c>
      <c r="B560" s="11" t="s">
        <v>18704</v>
      </c>
      <c r="C560" s="11" t="s">
        <v>7</v>
      </c>
      <c r="D560" s="11"/>
      <c r="E560" s="11"/>
      <c r="F560" s="12"/>
    </row>
    <row r="561" spans="1:6" x14ac:dyDescent="0.25">
      <c r="A561" s="13" t="s">
        <v>18705</v>
      </c>
      <c r="B561" s="2" t="s">
        <v>4494</v>
      </c>
      <c r="C561" s="2" t="s">
        <v>7</v>
      </c>
      <c r="D561" s="2"/>
      <c r="E561" s="2"/>
      <c r="F561" s="14"/>
    </row>
    <row r="562" spans="1:6" x14ac:dyDescent="0.25">
      <c r="A562" s="8" t="s">
        <v>18706</v>
      </c>
      <c r="B562" s="1" t="s">
        <v>688</v>
      </c>
      <c r="C562" s="1" t="s">
        <v>7</v>
      </c>
      <c r="D562" s="1"/>
      <c r="E562" s="1"/>
      <c r="F562" s="9"/>
    </row>
    <row r="563" spans="1:6" x14ac:dyDescent="0.25">
      <c r="A563" s="8" t="s">
        <v>18707</v>
      </c>
      <c r="B563" s="1" t="s">
        <v>6324</v>
      </c>
      <c r="C563" s="1" t="s">
        <v>7</v>
      </c>
      <c r="D563" s="1"/>
      <c r="E563" s="1"/>
      <c r="F563" s="9"/>
    </row>
    <row r="564" spans="1:6" x14ac:dyDescent="0.25">
      <c r="A564" s="8" t="s">
        <v>18708</v>
      </c>
      <c r="B564" s="1" t="s">
        <v>4693</v>
      </c>
      <c r="C564" s="1" t="s">
        <v>7</v>
      </c>
      <c r="D564" s="1"/>
      <c r="E564" s="1"/>
      <c r="F564" s="9"/>
    </row>
    <row r="565" spans="1:6" x14ac:dyDescent="0.25">
      <c r="A565" s="8" t="s">
        <v>18709</v>
      </c>
      <c r="B565" s="1" t="s">
        <v>11127</v>
      </c>
      <c r="C565" s="1" t="s">
        <v>7</v>
      </c>
      <c r="D565" s="1"/>
      <c r="E565" s="1"/>
      <c r="F565" s="9"/>
    </row>
    <row r="566" spans="1:6" x14ac:dyDescent="0.25">
      <c r="A566" s="8" t="s">
        <v>18710</v>
      </c>
      <c r="B566" s="1" t="s">
        <v>1851</v>
      </c>
      <c r="C566" s="1" t="s">
        <v>7</v>
      </c>
      <c r="D566" s="1"/>
      <c r="E566" s="1"/>
      <c r="F566" s="9"/>
    </row>
    <row r="567" spans="1:6" x14ac:dyDescent="0.25">
      <c r="A567" s="8" t="s">
        <v>18711</v>
      </c>
      <c r="B567" s="1" t="s">
        <v>11131</v>
      </c>
      <c r="C567" s="1" t="s">
        <v>7</v>
      </c>
      <c r="D567" s="1"/>
      <c r="E567" s="1"/>
      <c r="F567" s="9"/>
    </row>
    <row r="568" spans="1:6" x14ac:dyDescent="0.25">
      <c r="A568" s="8" t="s">
        <v>18712</v>
      </c>
      <c r="B568" s="1" t="s">
        <v>11133</v>
      </c>
      <c r="C568" s="1" t="s">
        <v>7</v>
      </c>
      <c r="D568" s="1"/>
      <c r="E568" s="1"/>
      <c r="F568" s="9"/>
    </row>
    <row r="569" spans="1:6" x14ac:dyDescent="0.25">
      <c r="A569" s="8" t="s">
        <v>18713</v>
      </c>
      <c r="B569" s="1" t="s">
        <v>11135</v>
      </c>
      <c r="C569" s="1" t="s">
        <v>7</v>
      </c>
      <c r="D569" s="1"/>
      <c r="E569" s="1"/>
      <c r="F569" s="9"/>
    </row>
    <row r="570" spans="1:6" x14ac:dyDescent="0.25">
      <c r="A570" s="8" t="s">
        <v>18714</v>
      </c>
      <c r="B570" s="1" t="s">
        <v>11137</v>
      </c>
      <c r="C570" s="1" t="s">
        <v>7</v>
      </c>
      <c r="D570" s="1"/>
      <c r="E570" s="1"/>
      <c r="F570" s="9"/>
    </row>
    <row r="571" spans="1:6" x14ac:dyDescent="0.25">
      <c r="A571" s="8" t="s">
        <v>18715</v>
      </c>
      <c r="B571" s="1" t="s">
        <v>11143</v>
      </c>
      <c r="C571" s="1" t="s">
        <v>7</v>
      </c>
      <c r="D571" s="1"/>
      <c r="E571" s="1"/>
      <c r="F571" s="9"/>
    </row>
    <row r="572" spans="1:6" x14ac:dyDescent="0.25">
      <c r="A572" s="8" t="s">
        <v>18716</v>
      </c>
      <c r="B572" s="1" t="s">
        <v>11145</v>
      </c>
      <c r="C572" s="1" t="s">
        <v>7</v>
      </c>
      <c r="D572" s="1"/>
      <c r="E572" s="1"/>
      <c r="F572" s="9"/>
    </row>
    <row r="573" spans="1:6" x14ac:dyDescent="0.25">
      <c r="A573" s="8" t="s">
        <v>18717</v>
      </c>
      <c r="B573" s="1" t="s">
        <v>11147</v>
      </c>
      <c r="C573" s="1" t="s">
        <v>7</v>
      </c>
      <c r="D573" s="1"/>
      <c r="E573" s="1"/>
      <c r="F573" s="9"/>
    </row>
    <row r="574" spans="1:6" x14ac:dyDescent="0.25">
      <c r="A574" s="8" t="s">
        <v>18718</v>
      </c>
      <c r="B574" s="1" t="s">
        <v>11219</v>
      </c>
      <c r="C574" s="1" t="s">
        <v>4</v>
      </c>
      <c r="D574" s="1"/>
      <c r="E574" s="1"/>
      <c r="F574" s="9"/>
    </row>
    <row r="575" spans="1:6" x14ac:dyDescent="0.25">
      <c r="A575" s="8" t="s">
        <v>18719</v>
      </c>
      <c r="B575" s="1" t="s">
        <v>2217</v>
      </c>
      <c r="C575" s="1" t="s">
        <v>7</v>
      </c>
      <c r="D575" s="1"/>
      <c r="E575" s="1"/>
      <c r="F575" s="9"/>
    </row>
    <row r="576" spans="1:6" x14ac:dyDescent="0.25">
      <c r="A576" s="8" t="s">
        <v>18720</v>
      </c>
      <c r="B576" s="1" t="s">
        <v>2223</v>
      </c>
      <c r="C576" s="1" t="s">
        <v>7</v>
      </c>
      <c r="D576" s="1"/>
      <c r="E576" s="1"/>
      <c r="F576" s="9"/>
    </row>
    <row r="577" spans="1:6" x14ac:dyDescent="0.25">
      <c r="A577" s="8" t="s">
        <v>18721</v>
      </c>
      <c r="B577" s="1" t="s">
        <v>4013</v>
      </c>
      <c r="C577" s="1" t="s">
        <v>7</v>
      </c>
      <c r="D577" s="1"/>
      <c r="E577" s="1"/>
      <c r="F577" s="9"/>
    </row>
    <row r="578" spans="1:6" x14ac:dyDescent="0.25">
      <c r="A578" s="8" t="s">
        <v>18722</v>
      </c>
      <c r="B578" s="1" t="s">
        <v>6192</v>
      </c>
      <c r="C578" s="1" t="s">
        <v>7</v>
      </c>
      <c r="D578" s="1"/>
      <c r="E578" s="1"/>
      <c r="F578" s="9"/>
    </row>
    <row r="579" spans="1:6" x14ac:dyDescent="0.25">
      <c r="A579" s="8" t="s">
        <v>18723</v>
      </c>
      <c r="B579" s="1" t="s">
        <v>6194</v>
      </c>
      <c r="C579" s="1" t="s">
        <v>7</v>
      </c>
      <c r="D579" s="1"/>
      <c r="E579" s="1"/>
      <c r="F579" s="9"/>
    </row>
    <row r="580" spans="1:6" x14ac:dyDescent="0.25">
      <c r="A580" s="8" t="s">
        <v>18724</v>
      </c>
      <c r="B580" s="1" t="s">
        <v>594</v>
      </c>
      <c r="C580" s="1" t="s">
        <v>7</v>
      </c>
      <c r="D580" s="1"/>
      <c r="E580" s="1"/>
      <c r="F580" s="9"/>
    </row>
    <row r="581" spans="1:6" x14ac:dyDescent="0.25">
      <c r="A581" s="8" t="s">
        <v>18725</v>
      </c>
      <c r="B581" s="1" t="s">
        <v>15062</v>
      </c>
      <c r="C581" s="1" t="s">
        <v>7</v>
      </c>
      <c r="D581" s="1"/>
      <c r="E581" s="1"/>
      <c r="F581" s="9"/>
    </row>
    <row r="582" spans="1:6" x14ac:dyDescent="0.25">
      <c r="A582" s="8" t="s">
        <v>18726</v>
      </c>
      <c r="B582" s="1" t="s">
        <v>11832</v>
      </c>
      <c r="C582" s="1" t="s">
        <v>7</v>
      </c>
      <c r="D582" s="1"/>
      <c r="E582" s="1"/>
      <c r="F582" s="9"/>
    </row>
    <row r="583" spans="1:6" x14ac:dyDescent="0.25">
      <c r="A583" s="8" t="s">
        <v>18727</v>
      </c>
      <c r="B583" s="1" t="s">
        <v>11913</v>
      </c>
      <c r="C583" s="1" t="s">
        <v>7</v>
      </c>
      <c r="D583" s="1"/>
      <c r="E583" s="1"/>
      <c r="F583" s="9"/>
    </row>
    <row r="584" spans="1:6" x14ac:dyDescent="0.25">
      <c r="A584" s="8" t="s">
        <v>18728</v>
      </c>
      <c r="B584" s="1" t="s">
        <v>11177</v>
      </c>
      <c r="C584" s="1" t="s">
        <v>7</v>
      </c>
      <c r="D584" s="1"/>
      <c r="E584" s="1"/>
      <c r="F584" s="9"/>
    </row>
    <row r="585" spans="1:6" x14ac:dyDescent="0.25">
      <c r="A585" s="8" t="s">
        <v>18729</v>
      </c>
      <c r="B585" s="1" t="s">
        <v>11181</v>
      </c>
      <c r="C585" s="1" t="s">
        <v>7</v>
      </c>
      <c r="D585" s="1"/>
      <c r="E585" s="1"/>
      <c r="F585" s="9"/>
    </row>
    <row r="586" spans="1:6" x14ac:dyDescent="0.25">
      <c r="A586" s="8" t="s">
        <v>18730</v>
      </c>
      <c r="B586" s="1" t="s">
        <v>15409</v>
      </c>
      <c r="C586" s="1" t="s">
        <v>7</v>
      </c>
      <c r="D586" s="1"/>
      <c r="E586" s="1"/>
      <c r="F586" s="9"/>
    </row>
    <row r="587" spans="1:6" x14ac:dyDescent="0.25">
      <c r="A587" s="8" t="s">
        <v>18731</v>
      </c>
      <c r="B587" s="1" t="s">
        <v>15471</v>
      </c>
      <c r="C587" s="1" t="s">
        <v>7</v>
      </c>
      <c r="D587" s="1"/>
      <c r="E587" s="1"/>
      <c r="F587" s="9"/>
    </row>
    <row r="588" spans="1:6" x14ac:dyDescent="0.25">
      <c r="A588" s="8" t="s">
        <v>18732</v>
      </c>
      <c r="B588" s="1" t="s">
        <v>4675</v>
      </c>
      <c r="C588" s="1" t="s">
        <v>7</v>
      </c>
      <c r="D588" s="1"/>
      <c r="E588" s="1"/>
      <c r="F588" s="9"/>
    </row>
    <row r="589" spans="1:6" x14ac:dyDescent="0.25">
      <c r="A589" s="8" t="s">
        <v>18733</v>
      </c>
      <c r="B589" s="1" t="s">
        <v>3472</v>
      </c>
      <c r="C589" s="1" t="s">
        <v>7</v>
      </c>
      <c r="D589" s="1"/>
      <c r="E589" s="1"/>
      <c r="F589" s="9"/>
    </row>
    <row r="590" spans="1:6" x14ac:dyDescent="0.25">
      <c r="A590" s="8" t="s">
        <v>18734</v>
      </c>
      <c r="B590" s="1" t="s">
        <v>488</v>
      </c>
      <c r="C590" s="1" t="s">
        <v>7</v>
      </c>
      <c r="D590" s="1"/>
      <c r="E590" s="1"/>
      <c r="F590" s="9"/>
    </row>
    <row r="591" spans="1:6" x14ac:dyDescent="0.25">
      <c r="A591" s="8" t="s">
        <v>18735</v>
      </c>
      <c r="B591" s="1" t="s">
        <v>873</v>
      </c>
      <c r="C591" s="1" t="s">
        <v>7</v>
      </c>
      <c r="D591" s="1"/>
      <c r="E591" s="1"/>
      <c r="F591" s="9"/>
    </row>
    <row r="592" spans="1:6" x14ac:dyDescent="0.25">
      <c r="A592" s="8" t="s">
        <v>18736</v>
      </c>
      <c r="B592" s="1" t="s">
        <v>11199</v>
      </c>
      <c r="C592" s="1" t="s">
        <v>7</v>
      </c>
      <c r="D592" s="1"/>
      <c r="E592" s="1"/>
      <c r="F592" s="9"/>
    </row>
    <row r="593" spans="1:6" x14ac:dyDescent="0.25">
      <c r="A593" s="8" t="s">
        <v>18737</v>
      </c>
      <c r="B593" s="1" t="s">
        <v>11226</v>
      </c>
      <c r="C593" s="1" t="s">
        <v>7</v>
      </c>
      <c r="D593" s="1"/>
      <c r="E593" s="1"/>
      <c r="F593" s="9"/>
    </row>
    <row r="594" spans="1:6" x14ac:dyDescent="0.25">
      <c r="A594" s="8" t="s">
        <v>18738</v>
      </c>
      <c r="B594" s="1" t="s">
        <v>4695</v>
      </c>
      <c r="C594" s="1" t="s">
        <v>7</v>
      </c>
      <c r="D594" s="1"/>
      <c r="E594" s="1"/>
      <c r="F594" s="9"/>
    </row>
    <row r="595" spans="1:6" x14ac:dyDescent="0.25">
      <c r="A595" s="8" t="s">
        <v>18739</v>
      </c>
      <c r="B595" s="1" t="s">
        <v>14396</v>
      </c>
      <c r="C595" s="1" t="s">
        <v>7</v>
      </c>
      <c r="D595" s="1"/>
      <c r="E595" s="1"/>
      <c r="F595" s="9"/>
    </row>
    <row r="596" spans="1:6" x14ac:dyDescent="0.25">
      <c r="A596" s="8" t="s">
        <v>18740</v>
      </c>
      <c r="B596" s="1" t="s">
        <v>4649</v>
      </c>
      <c r="C596" s="1" t="s">
        <v>7</v>
      </c>
      <c r="D596" s="1"/>
      <c r="E596" s="1"/>
      <c r="F596" s="9"/>
    </row>
    <row r="597" spans="1:6" x14ac:dyDescent="0.25">
      <c r="A597" s="8" t="s">
        <v>18741</v>
      </c>
      <c r="B597" s="1" t="s">
        <v>16412</v>
      </c>
      <c r="C597" s="1" t="s">
        <v>4</v>
      </c>
      <c r="D597" s="1"/>
      <c r="E597" s="1"/>
      <c r="F597" s="9"/>
    </row>
    <row r="598" spans="1:6" ht="15.75" thickBot="1" x14ac:dyDescent="0.3">
      <c r="A598" s="10" t="s">
        <v>18742</v>
      </c>
      <c r="B598" s="11" t="s">
        <v>16440</v>
      </c>
      <c r="C598" s="11" t="s">
        <v>4</v>
      </c>
      <c r="D598" s="11"/>
      <c r="E598" s="11"/>
      <c r="F598" s="12"/>
    </row>
    <row r="599" spans="1:6" x14ac:dyDescent="0.25">
      <c r="A599" s="13" t="s">
        <v>18743</v>
      </c>
      <c r="B599" s="2" t="s">
        <v>18744</v>
      </c>
      <c r="C599" s="2" t="s">
        <v>4</v>
      </c>
      <c r="D599" s="2"/>
      <c r="E599" s="2"/>
      <c r="F599" s="14"/>
    </row>
    <row r="600" spans="1:6" x14ac:dyDescent="0.25">
      <c r="A600" s="8" t="s">
        <v>18745</v>
      </c>
      <c r="B600" s="1" t="s">
        <v>18746</v>
      </c>
      <c r="C600" s="1" t="s">
        <v>14</v>
      </c>
      <c r="D600" s="1"/>
      <c r="E600" s="1"/>
      <c r="F600" s="9"/>
    </row>
    <row r="601" spans="1:6" x14ac:dyDescent="0.25">
      <c r="A601" s="8" t="s">
        <v>18747</v>
      </c>
      <c r="B601" s="1" t="s">
        <v>18748</v>
      </c>
      <c r="C601" s="1" t="s">
        <v>14</v>
      </c>
      <c r="D601" s="1"/>
      <c r="E601" s="1"/>
      <c r="F601" s="9"/>
    </row>
    <row r="602" spans="1:6" x14ac:dyDescent="0.25">
      <c r="A602" s="8" t="s">
        <v>18749</v>
      </c>
      <c r="B602" s="1" t="s">
        <v>18750</v>
      </c>
      <c r="C602" s="1" t="s">
        <v>7</v>
      </c>
      <c r="D602" s="1"/>
      <c r="E602" s="1"/>
      <c r="F602" s="9"/>
    </row>
    <row r="603" spans="1:6" x14ac:dyDescent="0.25">
      <c r="A603" s="8" t="s">
        <v>18751</v>
      </c>
      <c r="B603" s="1" t="s">
        <v>18752</v>
      </c>
      <c r="C603" s="1" t="s">
        <v>7</v>
      </c>
      <c r="D603" s="1"/>
      <c r="E603" s="1"/>
      <c r="F603" s="9"/>
    </row>
    <row r="604" spans="1:6" x14ac:dyDescent="0.25">
      <c r="A604" s="8" t="s">
        <v>18753</v>
      </c>
      <c r="B604" s="1" t="s">
        <v>18754</v>
      </c>
      <c r="C604" s="1" t="s">
        <v>7</v>
      </c>
      <c r="D604" s="1"/>
      <c r="E604" s="1"/>
      <c r="F604" s="9"/>
    </row>
    <row r="605" spans="1:6" x14ac:dyDescent="0.25">
      <c r="A605" s="8" t="s">
        <v>18755</v>
      </c>
      <c r="B605" s="1" t="s">
        <v>18756</v>
      </c>
      <c r="C605" s="1" t="s">
        <v>7</v>
      </c>
      <c r="D605" s="1"/>
      <c r="E605" s="1"/>
      <c r="F605" s="9"/>
    </row>
    <row r="606" spans="1:6" x14ac:dyDescent="0.25">
      <c r="A606" s="8" t="s">
        <v>18757</v>
      </c>
      <c r="B606" s="1" t="s">
        <v>18758</v>
      </c>
      <c r="C606" s="1" t="s">
        <v>7</v>
      </c>
      <c r="D606" s="1"/>
      <c r="E606" s="1"/>
      <c r="F606" s="9"/>
    </row>
    <row r="607" spans="1:6" x14ac:dyDescent="0.25">
      <c r="A607" s="8" t="s">
        <v>18759</v>
      </c>
      <c r="B607" s="1" t="s">
        <v>18760</v>
      </c>
      <c r="C607" s="1" t="s">
        <v>7</v>
      </c>
      <c r="D607" s="1"/>
      <c r="E607" s="1"/>
      <c r="F607" s="9"/>
    </row>
    <row r="608" spans="1:6" x14ac:dyDescent="0.25">
      <c r="A608" s="8" t="s">
        <v>18761</v>
      </c>
      <c r="B608" s="1" t="s">
        <v>18762</v>
      </c>
      <c r="C608" s="1" t="s">
        <v>7</v>
      </c>
      <c r="D608" s="1"/>
      <c r="E608" s="1"/>
      <c r="F608" s="9"/>
    </row>
    <row r="609" spans="1:6" x14ac:dyDescent="0.25">
      <c r="A609" s="8" t="s">
        <v>18763</v>
      </c>
      <c r="B609" s="1" t="s">
        <v>18764</v>
      </c>
      <c r="C609" s="1" t="s">
        <v>7</v>
      </c>
      <c r="D609" s="1"/>
      <c r="E609" s="1"/>
      <c r="F609" s="9"/>
    </row>
    <row r="610" spans="1:6" x14ac:dyDescent="0.25">
      <c r="A610" s="8" t="s">
        <v>18765</v>
      </c>
      <c r="B610" s="1" t="s">
        <v>16556</v>
      </c>
      <c r="C610" s="1" t="s">
        <v>7</v>
      </c>
      <c r="D610" s="1"/>
      <c r="E610" s="1"/>
      <c r="F610" s="9"/>
    </row>
    <row r="611" spans="1:6" x14ac:dyDescent="0.25">
      <c r="A611" s="8" t="s">
        <v>18766</v>
      </c>
      <c r="B611" s="1" t="s">
        <v>18767</v>
      </c>
      <c r="C611" s="1" t="s">
        <v>7</v>
      </c>
      <c r="D611" s="1"/>
      <c r="E611" s="1"/>
      <c r="F611" s="9"/>
    </row>
    <row r="612" spans="1:6" x14ac:dyDescent="0.25">
      <c r="A612" s="8" t="s">
        <v>18768</v>
      </c>
      <c r="B612" s="1" t="s">
        <v>1111</v>
      </c>
      <c r="C612" s="1" t="s">
        <v>7</v>
      </c>
      <c r="D612" s="1"/>
      <c r="E612" s="1"/>
      <c r="F612" s="9"/>
    </row>
    <row r="613" spans="1:6" x14ac:dyDescent="0.25">
      <c r="A613" s="8" t="s">
        <v>18769</v>
      </c>
      <c r="B613" s="1" t="s">
        <v>13287</v>
      </c>
      <c r="C613" s="1" t="s">
        <v>7</v>
      </c>
      <c r="D613" s="1"/>
      <c r="E613" s="1"/>
      <c r="F613" s="9"/>
    </row>
    <row r="614" spans="1:6" x14ac:dyDescent="0.25">
      <c r="A614" s="8" t="s">
        <v>18770</v>
      </c>
      <c r="B614" s="1" t="s">
        <v>11760</v>
      </c>
      <c r="C614" s="1" t="s">
        <v>7</v>
      </c>
      <c r="D614" s="1"/>
      <c r="E614" s="1"/>
      <c r="F614" s="9"/>
    </row>
    <row r="615" spans="1:6" x14ac:dyDescent="0.25">
      <c r="A615" s="8" t="s">
        <v>18771</v>
      </c>
      <c r="B615" s="1" t="s">
        <v>11804</v>
      </c>
      <c r="C615" s="1" t="s">
        <v>7</v>
      </c>
      <c r="D615" s="1"/>
      <c r="E615" s="1"/>
      <c r="F615" s="9"/>
    </row>
    <row r="616" spans="1:6" x14ac:dyDescent="0.25">
      <c r="A616" s="8" t="s">
        <v>18772</v>
      </c>
      <c r="B616" s="1" t="s">
        <v>2642</v>
      </c>
      <c r="C616" s="1" t="s">
        <v>7</v>
      </c>
      <c r="D616" s="1"/>
      <c r="E616" s="1"/>
      <c r="F616" s="9"/>
    </row>
    <row r="617" spans="1:6" x14ac:dyDescent="0.25">
      <c r="A617" s="8" t="s">
        <v>18773</v>
      </c>
      <c r="B617" s="1" t="s">
        <v>2644</v>
      </c>
      <c r="C617" s="1" t="s">
        <v>7</v>
      </c>
      <c r="D617" s="1"/>
      <c r="E617" s="1"/>
      <c r="F617" s="9"/>
    </row>
    <row r="618" spans="1:6" x14ac:dyDescent="0.25">
      <c r="A618" s="8" t="s">
        <v>18774</v>
      </c>
      <c r="B618" s="1" t="s">
        <v>2668</v>
      </c>
      <c r="C618" s="1" t="s">
        <v>7</v>
      </c>
      <c r="D618" s="1"/>
      <c r="E618" s="1"/>
      <c r="F618" s="9"/>
    </row>
    <row r="619" spans="1:6" x14ac:dyDescent="0.25">
      <c r="A619" s="8" t="s">
        <v>18775</v>
      </c>
      <c r="B619" s="1" t="s">
        <v>18776</v>
      </c>
      <c r="C619" s="1" t="s">
        <v>7</v>
      </c>
      <c r="D619" s="1"/>
      <c r="E619" s="1"/>
      <c r="F619" s="9"/>
    </row>
    <row r="620" spans="1:6" x14ac:dyDescent="0.25">
      <c r="A620" s="8" t="s">
        <v>18777</v>
      </c>
      <c r="B620" s="1" t="s">
        <v>18778</v>
      </c>
      <c r="C620" s="1" t="s">
        <v>7</v>
      </c>
      <c r="D620" s="1"/>
      <c r="E620" s="1"/>
      <c r="F620" s="9"/>
    </row>
    <row r="621" spans="1:6" x14ac:dyDescent="0.25">
      <c r="A621" s="8" t="s">
        <v>18779</v>
      </c>
      <c r="B621" s="1" t="s">
        <v>1069</v>
      </c>
      <c r="C621" s="1" t="s">
        <v>7</v>
      </c>
      <c r="D621" s="1"/>
      <c r="E621" s="1"/>
      <c r="F621" s="9"/>
    </row>
    <row r="622" spans="1:6" x14ac:dyDescent="0.25">
      <c r="A622" s="8" t="s">
        <v>18780</v>
      </c>
      <c r="B622" s="1" t="s">
        <v>1071</v>
      </c>
      <c r="C622" s="1" t="s">
        <v>7</v>
      </c>
      <c r="D622" s="1"/>
      <c r="E622" s="1"/>
      <c r="F622" s="9"/>
    </row>
    <row r="623" spans="1:6" x14ac:dyDescent="0.25">
      <c r="A623" s="8" t="s">
        <v>18781</v>
      </c>
      <c r="B623" s="1" t="s">
        <v>11776</v>
      </c>
      <c r="C623" s="1" t="s">
        <v>7</v>
      </c>
      <c r="D623" s="1"/>
      <c r="E623" s="1"/>
      <c r="F623" s="9"/>
    </row>
    <row r="624" spans="1:6" x14ac:dyDescent="0.25">
      <c r="A624" s="8" t="s">
        <v>18782</v>
      </c>
      <c r="B624" s="1" t="s">
        <v>11778</v>
      </c>
      <c r="C624" s="1" t="s">
        <v>7</v>
      </c>
      <c r="D624" s="1"/>
      <c r="E624" s="1"/>
      <c r="F624" s="9"/>
    </row>
    <row r="625" spans="1:6" x14ac:dyDescent="0.25">
      <c r="A625" s="8" t="s">
        <v>18783</v>
      </c>
      <c r="B625" s="1" t="s">
        <v>11832</v>
      </c>
      <c r="C625" s="1" t="s">
        <v>7</v>
      </c>
      <c r="D625" s="1"/>
      <c r="E625" s="1"/>
      <c r="F625" s="9"/>
    </row>
    <row r="626" spans="1:6" x14ac:dyDescent="0.25">
      <c r="A626" s="8" t="s">
        <v>18784</v>
      </c>
      <c r="B626" s="1" t="s">
        <v>2826</v>
      </c>
      <c r="C626" s="1" t="s">
        <v>7</v>
      </c>
      <c r="D626" s="1"/>
      <c r="E626" s="1"/>
      <c r="F626" s="9"/>
    </row>
    <row r="627" spans="1:6" x14ac:dyDescent="0.25">
      <c r="A627" s="8" t="s">
        <v>18785</v>
      </c>
      <c r="B627" s="1" t="s">
        <v>15409</v>
      </c>
      <c r="C627" s="1" t="s">
        <v>7</v>
      </c>
      <c r="D627" s="1"/>
      <c r="E627" s="1"/>
      <c r="F627" s="9"/>
    </row>
    <row r="628" spans="1:6" x14ac:dyDescent="0.25">
      <c r="A628" s="8" t="s">
        <v>18786</v>
      </c>
      <c r="B628" s="1" t="s">
        <v>13299</v>
      </c>
      <c r="C628" s="1" t="s">
        <v>7</v>
      </c>
      <c r="D628" s="1"/>
      <c r="E628" s="1"/>
      <c r="F628" s="9"/>
    </row>
    <row r="629" spans="1:6" x14ac:dyDescent="0.25">
      <c r="A629" s="8" t="s">
        <v>18787</v>
      </c>
      <c r="B629" s="1" t="s">
        <v>3476</v>
      </c>
      <c r="C629" s="1" t="s">
        <v>7</v>
      </c>
      <c r="D629" s="1"/>
      <c r="E629" s="1"/>
      <c r="F629" s="9"/>
    </row>
    <row r="630" spans="1:6" x14ac:dyDescent="0.25">
      <c r="A630" s="8" t="s">
        <v>18788</v>
      </c>
      <c r="B630" s="1" t="s">
        <v>13315</v>
      </c>
      <c r="C630" s="1" t="s">
        <v>7</v>
      </c>
      <c r="D630" s="1"/>
      <c r="E630" s="1"/>
      <c r="F630" s="9"/>
    </row>
    <row r="631" spans="1:6" x14ac:dyDescent="0.25">
      <c r="A631" s="8" t="s">
        <v>18789</v>
      </c>
      <c r="B631" s="1" t="s">
        <v>18790</v>
      </c>
      <c r="C631" s="1" t="s">
        <v>7</v>
      </c>
      <c r="D631" s="1"/>
      <c r="E631" s="1"/>
      <c r="F631" s="9"/>
    </row>
    <row r="632" spans="1:6" x14ac:dyDescent="0.25">
      <c r="A632" s="8" t="s">
        <v>18791</v>
      </c>
      <c r="B632" s="1" t="s">
        <v>2043</v>
      </c>
      <c r="C632" s="1" t="s">
        <v>7</v>
      </c>
      <c r="D632" s="1"/>
      <c r="E632" s="1"/>
      <c r="F632" s="9"/>
    </row>
    <row r="633" spans="1:6" x14ac:dyDescent="0.25">
      <c r="A633" s="8" t="s">
        <v>18792</v>
      </c>
      <c r="B633" s="1" t="s">
        <v>488</v>
      </c>
      <c r="C633" s="1" t="s">
        <v>7</v>
      </c>
      <c r="D633" s="1"/>
      <c r="E633" s="1"/>
      <c r="F633" s="9"/>
    </row>
    <row r="634" spans="1:6" x14ac:dyDescent="0.25">
      <c r="A634" s="8" t="s">
        <v>18793</v>
      </c>
      <c r="B634" s="1" t="s">
        <v>11782</v>
      </c>
      <c r="C634" s="1" t="s">
        <v>7</v>
      </c>
      <c r="D634" s="1"/>
      <c r="E634" s="1"/>
      <c r="F634" s="9"/>
    </row>
    <row r="635" spans="1:6" x14ac:dyDescent="0.25">
      <c r="A635" s="8" t="s">
        <v>18794</v>
      </c>
      <c r="B635" s="1" t="s">
        <v>11854</v>
      </c>
      <c r="C635" s="1" t="s">
        <v>7</v>
      </c>
      <c r="D635" s="1"/>
      <c r="E635" s="1"/>
      <c r="F635" s="9"/>
    </row>
    <row r="636" spans="1:6" x14ac:dyDescent="0.25">
      <c r="A636" s="8" t="s">
        <v>18795</v>
      </c>
      <c r="B636" s="1" t="s">
        <v>3212</v>
      </c>
      <c r="C636" s="1" t="s">
        <v>7</v>
      </c>
      <c r="D636" s="1"/>
      <c r="E636" s="1"/>
      <c r="F636" s="9"/>
    </row>
    <row r="637" spans="1:6" ht="15.75" thickBot="1" x14ac:dyDescent="0.3">
      <c r="A637" s="10" t="s">
        <v>18796</v>
      </c>
      <c r="B637" s="11" t="s">
        <v>3588</v>
      </c>
      <c r="C637" s="11" t="s">
        <v>7</v>
      </c>
      <c r="D637" s="11"/>
      <c r="E637" s="11"/>
      <c r="F637" s="12"/>
    </row>
  </sheetData>
  <autoFilter ref="A1:F1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7.285156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3.4257812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431</v>
      </c>
    </row>
    <row r="2" spans="1:8" x14ac:dyDescent="0.25">
      <c r="A2" s="5" t="s">
        <v>18797</v>
      </c>
      <c r="B2" s="6" t="s">
        <v>18798</v>
      </c>
      <c r="C2" s="6" t="s">
        <v>4</v>
      </c>
      <c r="D2" s="6"/>
      <c r="E2" s="6"/>
      <c r="F2" s="7"/>
    </row>
    <row r="3" spans="1:8" x14ac:dyDescent="0.25">
      <c r="A3" s="8" t="s">
        <v>18799</v>
      </c>
      <c r="B3" s="1" t="s">
        <v>18800</v>
      </c>
      <c r="C3" s="1" t="s">
        <v>14</v>
      </c>
      <c r="D3" s="1"/>
      <c r="E3" s="1"/>
      <c r="F3" s="9"/>
    </row>
    <row r="4" spans="1:8" x14ac:dyDescent="0.25">
      <c r="A4" s="8" t="s">
        <v>18801</v>
      </c>
      <c r="B4" s="1" t="s">
        <v>18802</v>
      </c>
      <c r="C4" s="1" t="s">
        <v>14</v>
      </c>
      <c r="D4" s="1"/>
      <c r="E4" s="1"/>
      <c r="F4" s="9"/>
    </row>
    <row r="5" spans="1:8" x14ac:dyDescent="0.25">
      <c r="A5" s="8" t="s">
        <v>18803</v>
      </c>
      <c r="B5" s="1" t="s">
        <v>2406</v>
      </c>
      <c r="C5" s="1" t="s">
        <v>7</v>
      </c>
      <c r="D5" s="1"/>
      <c r="E5" s="1"/>
      <c r="F5" s="9"/>
    </row>
    <row r="6" spans="1:8" x14ac:dyDescent="0.25">
      <c r="A6" s="8" t="s">
        <v>18804</v>
      </c>
      <c r="B6" s="1" t="s">
        <v>2408</v>
      </c>
      <c r="C6" s="1" t="s">
        <v>7</v>
      </c>
      <c r="D6" s="1"/>
      <c r="E6" s="1"/>
      <c r="F6" s="9"/>
    </row>
    <row r="7" spans="1:8" x14ac:dyDescent="0.25">
      <c r="A7" s="8" t="s">
        <v>18805</v>
      </c>
      <c r="B7" s="1" t="s">
        <v>2410</v>
      </c>
      <c r="C7" s="1" t="s">
        <v>7</v>
      </c>
      <c r="D7" s="1"/>
      <c r="E7" s="1"/>
      <c r="F7" s="9"/>
    </row>
    <row r="8" spans="1:8" x14ac:dyDescent="0.25">
      <c r="A8" s="8" t="s">
        <v>18806</v>
      </c>
      <c r="B8" s="1" t="s">
        <v>2412</v>
      </c>
      <c r="C8" s="1" t="s">
        <v>7</v>
      </c>
      <c r="D8" s="1"/>
      <c r="E8" s="1"/>
      <c r="F8" s="9"/>
    </row>
    <row r="9" spans="1:8" x14ac:dyDescent="0.25">
      <c r="A9" s="8" t="s">
        <v>18807</v>
      </c>
      <c r="B9" s="1" t="s">
        <v>2402</v>
      </c>
      <c r="C9" s="1" t="s">
        <v>7</v>
      </c>
      <c r="D9" s="1"/>
      <c r="E9" s="1"/>
      <c r="F9" s="9"/>
    </row>
    <row r="10" spans="1:8" x14ac:dyDescent="0.25">
      <c r="A10" s="8" t="s">
        <v>18808</v>
      </c>
      <c r="B10" s="1" t="s">
        <v>5105</v>
      </c>
      <c r="C10" s="1" t="s">
        <v>7</v>
      </c>
      <c r="D10" s="1"/>
      <c r="E10" s="1"/>
      <c r="F10" s="9"/>
    </row>
    <row r="11" spans="1:8" x14ac:dyDescent="0.25">
      <c r="A11" s="8" t="s">
        <v>18809</v>
      </c>
      <c r="B11" s="1" t="s">
        <v>5513</v>
      </c>
      <c r="C11" s="1" t="s">
        <v>7</v>
      </c>
      <c r="D11" s="1"/>
      <c r="E11" s="1"/>
      <c r="F11" s="9"/>
    </row>
    <row r="12" spans="1:8" x14ac:dyDescent="0.25">
      <c r="A12" s="8" t="s">
        <v>18810</v>
      </c>
      <c r="B12" s="1" t="s">
        <v>6120</v>
      </c>
      <c r="C12" s="1" t="s">
        <v>7</v>
      </c>
      <c r="D12" s="1"/>
      <c r="E12" s="1"/>
      <c r="F12" s="9"/>
    </row>
    <row r="13" spans="1:8" x14ac:dyDescent="0.25">
      <c r="A13" s="8" t="s">
        <v>18811</v>
      </c>
      <c r="B13" s="1" t="s">
        <v>18812</v>
      </c>
      <c r="C13" s="1" t="s">
        <v>7</v>
      </c>
      <c r="D13" s="1"/>
      <c r="E13" s="1"/>
      <c r="F13" s="9"/>
    </row>
    <row r="14" spans="1:8" x14ac:dyDescent="0.25">
      <c r="A14" s="8" t="s">
        <v>18813</v>
      </c>
      <c r="B14" s="1" t="s">
        <v>18814</v>
      </c>
      <c r="C14" s="1" t="s">
        <v>7</v>
      </c>
      <c r="D14" s="1"/>
      <c r="E14" s="1"/>
      <c r="F14" s="9"/>
    </row>
    <row r="15" spans="1:8" x14ac:dyDescent="0.25">
      <c r="A15" s="8" t="s">
        <v>18815</v>
      </c>
      <c r="B15" s="1" t="s">
        <v>18816</v>
      </c>
      <c r="C15" s="1" t="s">
        <v>7</v>
      </c>
      <c r="D15" s="1"/>
      <c r="E15" s="1"/>
      <c r="F15" s="9"/>
    </row>
    <row r="16" spans="1:8" x14ac:dyDescent="0.25">
      <c r="A16" s="8" t="s">
        <v>18817</v>
      </c>
      <c r="B16" s="1" t="s">
        <v>676</v>
      </c>
      <c r="C16" s="1" t="s">
        <v>7</v>
      </c>
      <c r="D16" s="1"/>
      <c r="E16" s="1"/>
      <c r="F16" s="9"/>
    </row>
    <row r="17" spans="1:6" x14ac:dyDescent="0.25">
      <c r="A17" s="8" t="s">
        <v>18818</v>
      </c>
      <c r="B17" s="1" t="s">
        <v>18819</v>
      </c>
      <c r="C17" s="1" t="s">
        <v>7</v>
      </c>
      <c r="D17" s="1"/>
      <c r="E17" s="1"/>
      <c r="F17" s="9"/>
    </row>
    <row r="18" spans="1:6" x14ac:dyDescent="0.25">
      <c r="A18" s="8" t="s">
        <v>18820</v>
      </c>
      <c r="B18" s="1" t="s">
        <v>11802</v>
      </c>
      <c r="C18" s="1" t="s">
        <v>7</v>
      </c>
      <c r="D18" s="1"/>
      <c r="E18" s="1"/>
      <c r="F18" s="9"/>
    </row>
    <row r="19" spans="1:6" x14ac:dyDescent="0.25">
      <c r="A19" s="8" t="s">
        <v>18821</v>
      </c>
      <c r="B19" s="1" t="s">
        <v>3972</v>
      </c>
      <c r="C19" s="1" t="s">
        <v>7</v>
      </c>
      <c r="D19" s="1"/>
      <c r="E19" s="1"/>
      <c r="F19" s="9"/>
    </row>
    <row r="20" spans="1:6" x14ac:dyDescent="0.25">
      <c r="A20" s="8" t="s">
        <v>18822</v>
      </c>
      <c r="B20" s="1" t="s">
        <v>4019</v>
      </c>
      <c r="C20" s="1" t="s">
        <v>7</v>
      </c>
      <c r="D20" s="1"/>
      <c r="E20" s="1"/>
      <c r="F20" s="9"/>
    </row>
    <row r="21" spans="1:6" x14ac:dyDescent="0.25">
      <c r="A21" s="8" t="s">
        <v>18823</v>
      </c>
      <c r="B21" s="1" t="s">
        <v>4714</v>
      </c>
      <c r="C21" s="1" t="s">
        <v>7</v>
      </c>
      <c r="D21" s="1"/>
      <c r="E21" s="1"/>
      <c r="F21" s="9"/>
    </row>
    <row r="22" spans="1:6" x14ac:dyDescent="0.25">
      <c r="A22" s="8" t="s">
        <v>18824</v>
      </c>
      <c r="B22" s="1" t="s">
        <v>5188</v>
      </c>
      <c r="C22" s="1" t="s">
        <v>7</v>
      </c>
      <c r="D22" s="1"/>
      <c r="E22" s="1"/>
      <c r="F22" s="9"/>
    </row>
    <row r="23" spans="1:6" x14ac:dyDescent="0.25">
      <c r="A23" s="8" t="s">
        <v>18825</v>
      </c>
      <c r="B23" s="1" t="s">
        <v>6204</v>
      </c>
      <c r="C23" s="1" t="s">
        <v>7</v>
      </c>
      <c r="D23" s="1"/>
      <c r="E23" s="1"/>
      <c r="F23" s="9"/>
    </row>
    <row r="24" spans="1:6" x14ac:dyDescent="0.25">
      <c r="A24" s="8" t="s">
        <v>18826</v>
      </c>
      <c r="B24" s="1" t="s">
        <v>18827</v>
      </c>
      <c r="C24" s="1" t="s">
        <v>7</v>
      </c>
      <c r="D24" s="1"/>
      <c r="E24" s="1"/>
      <c r="F24" s="9"/>
    </row>
    <row r="25" spans="1:6" x14ac:dyDescent="0.25">
      <c r="A25" s="8" t="s">
        <v>18828</v>
      </c>
      <c r="B25" s="1" t="s">
        <v>16632</v>
      </c>
      <c r="C25" s="1" t="s">
        <v>7</v>
      </c>
      <c r="D25" s="1"/>
      <c r="E25" s="1"/>
      <c r="F25" s="9"/>
    </row>
    <row r="26" spans="1:6" x14ac:dyDescent="0.25">
      <c r="A26" s="8" t="s">
        <v>18829</v>
      </c>
      <c r="B26" s="1" t="s">
        <v>11189</v>
      </c>
      <c r="C26" s="1" t="s">
        <v>7</v>
      </c>
      <c r="D26" s="1"/>
      <c r="E26" s="1"/>
      <c r="F26" s="9"/>
    </row>
    <row r="27" spans="1:6" x14ac:dyDescent="0.25">
      <c r="A27" s="8" t="s">
        <v>18830</v>
      </c>
      <c r="B27" s="1" t="s">
        <v>2351</v>
      </c>
      <c r="C27" s="1" t="s">
        <v>7</v>
      </c>
      <c r="D27" s="1"/>
      <c r="E27" s="1"/>
      <c r="F27" s="9"/>
    </row>
    <row r="28" spans="1:6" x14ac:dyDescent="0.25">
      <c r="A28" s="8" t="s">
        <v>18831</v>
      </c>
      <c r="B28" s="1" t="s">
        <v>2478</v>
      </c>
      <c r="C28" s="1" t="s">
        <v>7</v>
      </c>
      <c r="D28" s="1"/>
      <c r="E28" s="1"/>
      <c r="F28" s="9"/>
    </row>
    <row r="29" spans="1:6" x14ac:dyDescent="0.25">
      <c r="A29" s="8" t="s">
        <v>18832</v>
      </c>
      <c r="B29" s="1" t="s">
        <v>3566</v>
      </c>
      <c r="C29" s="1" t="s">
        <v>7</v>
      </c>
      <c r="D29" s="1"/>
      <c r="E29" s="1"/>
      <c r="F29" s="9"/>
    </row>
    <row r="30" spans="1:6" x14ac:dyDescent="0.25">
      <c r="A30" s="8" t="s">
        <v>18833</v>
      </c>
      <c r="B30" s="1" t="s">
        <v>18834</v>
      </c>
      <c r="C30" s="1" t="s">
        <v>7</v>
      </c>
      <c r="D30" s="1"/>
      <c r="E30" s="1"/>
      <c r="F30" s="9"/>
    </row>
    <row r="31" spans="1:6" x14ac:dyDescent="0.25">
      <c r="A31" s="8" t="s">
        <v>18835</v>
      </c>
      <c r="B31" s="1" t="s">
        <v>3692</v>
      </c>
      <c r="C31" s="1" t="s">
        <v>7</v>
      </c>
      <c r="D31" s="1"/>
      <c r="E31" s="1"/>
      <c r="F31" s="9"/>
    </row>
    <row r="32" spans="1:6" x14ac:dyDescent="0.25">
      <c r="A32" s="8" t="s">
        <v>18836</v>
      </c>
      <c r="B32" s="1" t="s">
        <v>5838</v>
      </c>
      <c r="C32" s="1" t="s">
        <v>7</v>
      </c>
      <c r="D32" s="1"/>
      <c r="E32" s="1"/>
      <c r="F32" s="9"/>
    </row>
    <row r="33" spans="1:6" x14ac:dyDescent="0.25">
      <c r="A33" s="8" t="s">
        <v>18837</v>
      </c>
      <c r="B33" s="1" t="s">
        <v>6447</v>
      </c>
      <c r="C33" s="1" t="s">
        <v>7</v>
      </c>
      <c r="D33" s="1"/>
      <c r="E33" s="1"/>
      <c r="F33" s="9"/>
    </row>
    <row r="34" spans="1:6" x14ac:dyDescent="0.25">
      <c r="A34" s="8" t="s">
        <v>18838</v>
      </c>
      <c r="B34" s="1" t="s">
        <v>18839</v>
      </c>
      <c r="C34" s="1" t="s">
        <v>7</v>
      </c>
      <c r="D34" s="1"/>
      <c r="E34" s="1"/>
      <c r="F34" s="9"/>
    </row>
    <row r="35" spans="1:6" x14ac:dyDescent="0.25">
      <c r="A35" s="8" t="s">
        <v>18840</v>
      </c>
      <c r="B35" s="1" t="s">
        <v>18528</v>
      </c>
      <c r="C35" s="1" t="s">
        <v>7</v>
      </c>
      <c r="D35" s="1"/>
      <c r="E35" s="1"/>
      <c r="F35" s="9"/>
    </row>
    <row r="36" spans="1:6" x14ac:dyDescent="0.25">
      <c r="A36" s="8" t="s">
        <v>18841</v>
      </c>
      <c r="B36" s="1" t="s">
        <v>1021</v>
      </c>
      <c r="C36" s="1" t="s">
        <v>7</v>
      </c>
      <c r="D36" s="1"/>
      <c r="E36" s="1"/>
      <c r="F36" s="9"/>
    </row>
    <row r="37" spans="1:6" x14ac:dyDescent="0.25">
      <c r="A37" s="8" t="s">
        <v>18842</v>
      </c>
      <c r="B37" s="1" t="s">
        <v>2500</v>
      </c>
      <c r="C37" s="1" t="s">
        <v>7</v>
      </c>
      <c r="D37" s="1"/>
      <c r="E37" s="1"/>
      <c r="F37" s="9"/>
    </row>
    <row r="38" spans="1:6" x14ac:dyDescent="0.25">
      <c r="A38" s="8" t="s">
        <v>18843</v>
      </c>
      <c r="B38" s="1" t="s">
        <v>3594</v>
      </c>
      <c r="C38" s="1" t="s">
        <v>7</v>
      </c>
      <c r="D38" s="1"/>
      <c r="E38" s="1"/>
      <c r="F38" s="9"/>
    </row>
    <row r="39" spans="1:6" ht="15.75" thickBot="1" x14ac:dyDescent="0.3">
      <c r="A39" s="10" t="s">
        <v>18844</v>
      </c>
      <c r="B39" s="11" t="s">
        <v>466</v>
      </c>
      <c r="C39" s="11" t="s">
        <v>7</v>
      </c>
      <c r="D39" s="11"/>
      <c r="E39" s="11"/>
      <c r="F39" s="12"/>
    </row>
    <row r="40" spans="1:6" x14ac:dyDescent="0.25">
      <c r="A40" s="13" t="s">
        <v>18845</v>
      </c>
      <c r="B40" s="2" t="s">
        <v>13174</v>
      </c>
      <c r="C40" s="2" t="s">
        <v>4</v>
      </c>
      <c r="D40" s="2"/>
      <c r="E40" s="2"/>
      <c r="F40" s="14"/>
    </row>
    <row r="41" spans="1:6" x14ac:dyDescent="0.25">
      <c r="A41" s="8" t="s">
        <v>18846</v>
      </c>
      <c r="B41" s="1" t="s">
        <v>15627</v>
      </c>
      <c r="C41" s="1" t="s">
        <v>14</v>
      </c>
      <c r="D41" s="1"/>
      <c r="E41" s="1"/>
      <c r="F41" s="9"/>
    </row>
    <row r="42" spans="1:6" x14ac:dyDescent="0.25">
      <c r="A42" s="8" t="s">
        <v>18847</v>
      </c>
      <c r="B42" s="1" t="s">
        <v>18848</v>
      </c>
      <c r="C42" s="1" t="s">
        <v>14</v>
      </c>
      <c r="D42" s="1"/>
      <c r="E42" s="1"/>
      <c r="F42" s="9"/>
    </row>
    <row r="43" spans="1:6" x14ac:dyDescent="0.25">
      <c r="A43" s="8" t="s">
        <v>18849</v>
      </c>
      <c r="B43" s="1" t="s">
        <v>3228</v>
      </c>
      <c r="C43" s="1" t="s">
        <v>7</v>
      </c>
      <c r="D43" s="1"/>
      <c r="E43" s="1"/>
      <c r="F43" s="9"/>
    </row>
    <row r="44" spans="1:6" x14ac:dyDescent="0.25">
      <c r="A44" s="8" t="s">
        <v>18850</v>
      </c>
      <c r="B44" s="1" t="s">
        <v>4132</v>
      </c>
      <c r="C44" s="1" t="s">
        <v>7</v>
      </c>
      <c r="D44" s="1"/>
      <c r="E44" s="1"/>
      <c r="F44" s="9"/>
    </row>
    <row r="45" spans="1:6" x14ac:dyDescent="0.25">
      <c r="A45" s="8" t="s">
        <v>18851</v>
      </c>
      <c r="B45" s="1" t="s">
        <v>3276</v>
      </c>
      <c r="C45" s="1" t="s">
        <v>7</v>
      </c>
      <c r="D45" s="1"/>
      <c r="E45" s="1"/>
      <c r="F45" s="9"/>
    </row>
    <row r="46" spans="1:6" x14ac:dyDescent="0.25">
      <c r="A46" s="8" t="s">
        <v>18852</v>
      </c>
      <c r="B46" s="1" t="s">
        <v>3878</v>
      </c>
      <c r="C46" s="1" t="s">
        <v>7</v>
      </c>
      <c r="D46" s="1"/>
      <c r="E46" s="1"/>
      <c r="F46" s="9"/>
    </row>
    <row r="47" spans="1:6" x14ac:dyDescent="0.25">
      <c r="A47" s="8" t="s">
        <v>18853</v>
      </c>
      <c r="B47" s="1" t="s">
        <v>3880</v>
      </c>
      <c r="C47" s="1" t="s">
        <v>7</v>
      </c>
      <c r="D47" s="1"/>
      <c r="E47" s="1"/>
      <c r="F47" s="9"/>
    </row>
    <row r="48" spans="1:6" x14ac:dyDescent="0.25">
      <c r="A48" s="8" t="s">
        <v>18854</v>
      </c>
      <c r="B48" s="1" t="s">
        <v>3268</v>
      </c>
      <c r="C48" s="1" t="s">
        <v>7</v>
      </c>
      <c r="D48" s="1"/>
      <c r="E48" s="1"/>
      <c r="F48" s="9"/>
    </row>
    <row r="49" spans="1:6" x14ac:dyDescent="0.25">
      <c r="A49" s="8" t="s">
        <v>18855</v>
      </c>
      <c r="B49" s="1" t="s">
        <v>3266</v>
      </c>
      <c r="C49" s="1" t="s">
        <v>7</v>
      </c>
      <c r="D49" s="1"/>
      <c r="E49" s="1"/>
      <c r="F49" s="9"/>
    </row>
    <row r="50" spans="1:6" x14ac:dyDescent="0.25">
      <c r="A50" s="8" t="s">
        <v>18856</v>
      </c>
      <c r="B50" s="1" t="s">
        <v>3270</v>
      </c>
      <c r="C50" s="1" t="s">
        <v>7</v>
      </c>
      <c r="D50" s="1"/>
      <c r="E50" s="1"/>
      <c r="F50" s="9"/>
    </row>
    <row r="51" spans="1:6" x14ac:dyDescent="0.25">
      <c r="A51" s="8" t="s">
        <v>18857</v>
      </c>
      <c r="B51" s="1" t="s">
        <v>3272</v>
      </c>
      <c r="C51" s="1" t="s">
        <v>7</v>
      </c>
      <c r="D51" s="1"/>
      <c r="E51" s="1"/>
      <c r="F51" s="9"/>
    </row>
    <row r="52" spans="1:6" x14ac:dyDescent="0.25">
      <c r="A52" s="8" t="s">
        <v>18858</v>
      </c>
      <c r="B52" s="1" t="s">
        <v>3274</v>
      </c>
      <c r="C52" s="1" t="s">
        <v>7</v>
      </c>
      <c r="D52" s="1"/>
      <c r="E52" s="1"/>
      <c r="F52" s="9"/>
    </row>
    <row r="53" spans="1:6" x14ac:dyDescent="0.25">
      <c r="A53" s="8" t="s">
        <v>18859</v>
      </c>
      <c r="B53" s="1" t="s">
        <v>3876</v>
      </c>
      <c r="C53" s="1" t="s">
        <v>7</v>
      </c>
      <c r="D53" s="1"/>
      <c r="E53" s="1"/>
      <c r="F53" s="9"/>
    </row>
    <row r="54" spans="1:6" x14ac:dyDescent="0.25">
      <c r="A54" s="8" t="s">
        <v>18860</v>
      </c>
      <c r="B54" s="1" t="s">
        <v>14960</v>
      </c>
      <c r="C54" s="1" t="s">
        <v>7</v>
      </c>
      <c r="D54" s="1"/>
      <c r="E54" s="1"/>
      <c r="F54" s="9"/>
    </row>
    <row r="55" spans="1:6" x14ac:dyDescent="0.25">
      <c r="A55" s="8" t="s">
        <v>18861</v>
      </c>
      <c r="B55" s="1" t="s">
        <v>14596</v>
      </c>
      <c r="C55" s="1" t="s">
        <v>7</v>
      </c>
      <c r="D55" s="1"/>
      <c r="E55" s="1"/>
      <c r="F55" s="9"/>
    </row>
    <row r="56" spans="1:6" x14ac:dyDescent="0.25">
      <c r="A56" s="8" t="s">
        <v>18862</v>
      </c>
      <c r="B56" s="1" t="s">
        <v>350</v>
      </c>
      <c r="C56" s="1" t="s">
        <v>7</v>
      </c>
      <c r="D56" s="1"/>
      <c r="E56" s="1"/>
      <c r="F56" s="9"/>
    </row>
    <row r="57" spans="1:6" x14ac:dyDescent="0.25">
      <c r="A57" s="8" t="s">
        <v>18863</v>
      </c>
      <c r="B57" s="1" t="s">
        <v>1851</v>
      </c>
      <c r="C57" s="1" t="s">
        <v>7</v>
      </c>
      <c r="D57" s="1"/>
      <c r="E57" s="1"/>
      <c r="F57" s="9"/>
    </row>
    <row r="58" spans="1:6" x14ac:dyDescent="0.25">
      <c r="A58" s="8" t="s">
        <v>18864</v>
      </c>
      <c r="B58" s="1" t="s">
        <v>2456</v>
      </c>
      <c r="C58" s="1" t="s">
        <v>7</v>
      </c>
      <c r="D58" s="1"/>
      <c r="E58" s="1"/>
      <c r="F58" s="9"/>
    </row>
    <row r="59" spans="1:6" x14ac:dyDescent="0.25">
      <c r="A59" s="8" t="s">
        <v>18865</v>
      </c>
      <c r="B59" s="1" t="s">
        <v>14646</v>
      </c>
      <c r="C59" s="1" t="s">
        <v>7</v>
      </c>
      <c r="D59" s="1"/>
      <c r="E59" s="1"/>
      <c r="F59" s="9"/>
    </row>
    <row r="60" spans="1:6" x14ac:dyDescent="0.25">
      <c r="A60" s="8" t="s">
        <v>18866</v>
      </c>
      <c r="B60" s="1" t="s">
        <v>5900</v>
      </c>
      <c r="C60" s="1" t="s">
        <v>7</v>
      </c>
      <c r="D60" s="1"/>
      <c r="E60" s="1"/>
      <c r="F60" s="9"/>
    </row>
    <row r="61" spans="1:6" x14ac:dyDescent="0.25">
      <c r="A61" s="8" t="s">
        <v>18867</v>
      </c>
      <c r="B61" s="1" t="s">
        <v>6150</v>
      </c>
      <c r="C61" s="1" t="s">
        <v>7</v>
      </c>
      <c r="D61" s="1"/>
      <c r="E61" s="1"/>
      <c r="F61" s="9"/>
    </row>
    <row r="62" spans="1:6" x14ac:dyDescent="0.25">
      <c r="A62" s="8" t="s">
        <v>18868</v>
      </c>
      <c r="B62" s="1" t="s">
        <v>15633</v>
      </c>
      <c r="C62" s="1" t="s">
        <v>7</v>
      </c>
      <c r="D62" s="1"/>
      <c r="E62" s="1"/>
      <c r="F62" s="9"/>
    </row>
    <row r="63" spans="1:6" x14ac:dyDescent="0.25">
      <c r="A63" s="8" t="s">
        <v>18869</v>
      </c>
      <c r="B63" s="1" t="s">
        <v>3302</v>
      </c>
      <c r="C63" s="1" t="s">
        <v>7</v>
      </c>
      <c r="D63" s="1"/>
      <c r="E63" s="1"/>
      <c r="F63" s="9"/>
    </row>
    <row r="64" spans="1:6" x14ac:dyDescent="0.25">
      <c r="A64" s="8" t="s">
        <v>18870</v>
      </c>
      <c r="B64" s="1" t="s">
        <v>3322</v>
      </c>
      <c r="C64" s="1" t="s">
        <v>7</v>
      </c>
      <c r="D64" s="1"/>
      <c r="E64" s="1"/>
      <c r="F64" s="9"/>
    </row>
    <row r="65" spans="1:6" x14ac:dyDescent="0.25">
      <c r="A65" s="8" t="s">
        <v>18871</v>
      </c>
      <c r="B65" s="1" t="s">
        <v>3918</v>
      </c>
      <c r="C65" s="1" t="s">
        <v>7</v>
      </c>
      <c r="D65" s="1"/>
      <c r="E65" s="1"/>
      <c r="F65" s="9"/>
    </row>
    <row r="66" spans="1:6" x14ac:dyDescent="0.25">
      <c r="A66" s="8" t="s">
        <v>18872</v>
      </c>
      <c r="B66" s="1" t="s">
        <v>4675</v>
      </c>
      <c r="C66" s="1" t="s">
        <v>7</v>
      </c>
      <c r="D66" s="1"/>
      <c r="E66" s="1"/>
      <c r="F66" s="9"/>
    </row>
    <row r="67" spans="1:6" x14ac:dyDescent="0.25">
      <c r="A67" s="8" t="s">
        <v>18873</v>
      </c>
      <c r="B67" s="1" t="s">
        <v>13299</v>
      </c>
      <c r="C67" s="1" t="s">
        <v>7</v>
      </c>
      <c r="D67" s="1"/>
      <c r="E67" s="1"/>
      <c r="F67" s="9"/>
    </row>
    <row r="68" spans="1:6" x14ac:dyDescent="0.25">
      <c r="A68" s="8" t="s">
        <v>18874</v>
      </c>
      <c r="B68" s="1" t="s">
        <v>11189</v>
      </c>
      <c r="C68" s="1" t="s">
        <v>7</v>
      </c>
      <c r="D68" s="1"/>
      <c r="E68" s="1"/>
      <c r="F68" s="9"/>
    </row>
    <row r="69" spans="1:6" x14ac:dyDescent="0.25">
      <c r="A69" s="8" t="s">
        <v>18875</v>
      </c>
      <c r="B69" s="1" t="s">
        <v>4615</v>
      </c>
      <c r="C69" s="1" t="s">
        <v>7</v>
      </c>
      <c r="D69" s="1"/>
      <c r="E69" s="1"/>
      <c r="F69" s="9"/>
    </row>
    <row r="70" spans="1:6" x14ac:dyDescent="0.25">
      <c r="A70" s="8" t="s">
        <v>18876</v>
      </c>
      <c r="B70" s="1" t="s">
        <v>18877</v>
      </c>
      <c r="C70" s="1" t="s">
        <v>7</v>
      </c>
      <c r="D70" s="1"/>
      <c r="E70" s="1"/>
      <c r="F70" s="9"/>
    </row>
    <row r="71" spans="1:6" x14ac:dyDescent="0.25">
      <c r="A71" s="8" t="s">
        <v>18878</v>
      </c>
      <c r="B71" s="1" t="s">
        <v>3328</v>
      </c>
      <c r="C71" s="1" t="s">
        <v>7</v>
      </c>
      <c r="D71" s="1"/>
      <c r="E71" s="1"/>
      <c r="F71" s="9"/>
    </row>
    <row r="72" spans="1:6" x14ac:dyDescent="0.25">
      <c r="A72" s="8" t="s">
        <v>18879</v>
      </c>
      <c r="B72" s="1" t="s">
        <v>2978</v>
      </c>
      <c r="C72" s="1" t="s">
        <v>7</v>
      </c>
      <c r="D72" s="1"/>
      <c r="E72" s="1"/>
      <c r="F72" s="9"/>
    </row>
    <row r="73" spans="1:6" x14ac:dyDescent="0.25">
      <c r="A73" s="8" t="s">
        <v>18880</v>
      </c>
      <c r="B73" s="1" t="s">
        <v>4119</v>
      </c>
      <c r="C73" s="1" t="s">
        <v>7</v>
      </c>
      <c r="D73" s="1"/>
      <c r="E73" s="1"/>
      <c r="F73" s="9"/>
    </row>
    <row r="74" spans="1:6" x14ac:dyDescent="0.25">
      <c r="A74" s="8" t="s">
        <v>18881</v>
      </c>
      <c r="B74" s="1" t="s">
        <v>2728</v>
      </c>
      <c r="C74" s="1" t="s">
        <v>7</v>
      </c>
      <c r="D74" s="1"/>
      <c r="E74" s="1"/>
      <c r="F74" s="9"/>
    </row>
    <row r="75" spans="1:6" x14ac:dyDescent="0.25">
      <c r="A75" s="8" t="s">
        <v>18882</v>
      </c>
      <c r="B75" s="1" t="s">
        <v>3330</v>
      </c>
      <c r="C75" s="1" t="s">
        <v>7</v>
      </c>
      <c r="D75" s="1"/>
      <c r="E75" s="1"/>
      <c r="F75" s="9"/>
    </row>
    <row r="76" spans="1:6" x14ac:dyDescent="0.25">
      <c r="A76" s="8" t="s">
        <v>18883</v>
      </c>
      <c r="B76" s="1" t="s">
        <v>3950</v>
      </c>
      <c r="C76" s="1" t="s">
        <v>7</v>
      </c>
      <c r="D76" s="1"/>
      <c r="E76" s="1"/>
      <c r="F76" s="9"/>
    </row>
    <row r="77" spans="1:6" x14ac:dyDescent="0.25">
      <c r="A77" s="8" t="s">
        <v>18884</v>
      </c>
      <c r="B77" s="1" t="s">
        <v>4651</v>
      </c>
      <c r="C77" s="1" t="s">
        <v>7</v>
      </c>
      <c r="D77" s="1"/>
      <c r="E77" s="1"/>
      <c r="F77" s="9"/>
    </row>
    <row r="78" spans="1:6" ht="15.75" thickBot="1" x14ac:dyDescent="0.3">
      <c r="A78" s="10" t="s">
        <v>18885</v>
      </c>
      <c r="B78" s="11" t="s">
        <v>14638</v>
      </c>
      <c r="C78" s="11" t="s">
        <v>7</v>
      </c>
      <c r="D78" s="11"/>
      <c r="E78" s="11"/>
      <c r="F78" s="12"/>
    </row>
    <row r="79" spans="1:6" x14ac:dyDescent="0.25">
      <c r="A79" s="8" t="s">
        <v>18886</v>
      </c>
      <c r="B79" s="1" t="s">
        <v>16042</v>
      </c>
      <c r="C79" s="1" t="s">
        <v>4</v>
      </c>
      <c r="D79" s="1"/>
      <c r="E79" s="1"/>
      <c r="F79" s="9"/>
    </row>
    <row r="80" spans="1:6" x14ac:dyDescent="0.25">
      <c r="A80" s="8" t="s">
        <v>18887</v>
      </c>
      <c r="B80" s="1" t="s">
        <v>16044</v>
      </c>
      <c r="C80" s="1" t="s">
        <v>4</v>
      </c>
      <c r="D80" s="1"/>
      <c r="E80" s="1"/>
      <c r="F80" s="9"/>
    </row>
    <row r="81" spans="1:6" x14ac:dyDescent="0.25">
      <c r="A81" s="8" t="s">
        <v>18888</v>
      </c>
      <c r="B81" s="1" t="s">
        <v>16046</v>
      </c>
      <c r="C81" s="1" t="s">
        <v>14</v>
      </c>
      <c r="D81" s="1"/>
      <c r="E81" s="1"/>
      <c r="F81" s="9"/>
    </row>
    <row r="82" spans="1:6" x14ac:dyDescent="0.25">
      <c r="A82" s="8" t="s">
        <v>18889</v>
      </c>
      <c r="B82" s="1" t="s">
        <v>5</v>
      </c>
      <c r="C82" s="1" t="s">
        <v>7</v>
      </c>
      <c r="D82" s="1"/>
      <c r="E82" s="1"/>
      <c r="F82" s="9"/>
    </row>
    <row r="83" spans="1:6" x14ac:dyDescent="0.25">
      <c r="A83" s="8" t="s">
        <v>18890</v>
      </c>
      <c r="B83" s="1" t="s">
        <v>118</v>
      </c>
      <c r="C83" s="1" t="s">
        <v>7</v>
      </c>
      <c r="D83" s="1"/>
      <c r="E83" s="1"/>
      <c r="F83" s="9"/>
    </row>
    <row r="84" spans="1:6" x14ac:dyDescent="0.25">
      <c r="A84" s="8" t="s">
        <v>18891</v>
      </c>
      <c r="B84" s="1" t="s">
        <v>5190</v>
      </c>
      <c r="C84" s="1" t="s">
        <v>7</v>
      </c>
      <c r="D84" s="1"/>
      <c r="E84" s="1"/>
      <c r="F84" s="9"/>
    </row>
    <row r="85" spans="1:6" x14ac:dyDescent="0.25">
      <c r="A85" s="8" t="s">
        <v>18892</v>
      </c>
      <c r="B85" s="1" t="s">
        <v>2650</v>
      </c>
      <c r="C85" s="1" t="s">
        <v>7</v>
      </c>
      <c r="D85" s="1"/>
      <c r="E85" s="1"/>
      <c r="F85" s="9"/>
    </row>
    <row r="86" spans="1:6" x14ac:dyDescent="0.25">
      <c r="A86" s="8" t="s">
        <v>18893</v>
      </c>
      <c r="B86" s="1" t="s">
        <v>7333</v>
      </c>
      <c r="C86" s="1" t="s">
        <v>7</v>
      </c>
      <c r="D86" s="1"/>
      <c r="E86" s="1"/>
      <c r="F86" s="9"/>
    </row>
    <row r="87" spans="1:6" x14ac:dyDescent="0.25">
      <c r="A87" s="8" t="s">
        <v>18894</v>
      </c>
      <c r="B87" s="1" t="s">
        <v>13001</v>
      </c>
      <c r="C87" s="1" t="s">
        <v>7</v>
      </c>
      <c r="D87" s="1"/>
      <c r="E87" s="1"/>
      <c r="F87" s="9"/>
    </row>
    <row r="88" spans="1:6" x14ac:dyDescent="0.25">
      <c r="A88" s="8" t="s">
        <v>18895</v>
      </c>
      <c r="B88" s="1" t="s">
        <v>4762</v>
      </c>
      <c r="C88" s="1" t="s">
        <v>7</v>
      </c>
      <c r="D88" s="1"/>
      <c r="E88" s="1"/>
      <c r="F88" s="9"/>
    </row>
    <row r="89" spans="1:6" x14ac:dyDescent="0.25">
      <c r="A89" s="8" t="s">
        <v>18896</v>
      </c>
      <c r="B89" s="1" t="s">
        <v>4681</v>
      </c>
      <c r="C89" s="1" t="s">
        <v>7</v>
      </c>
      <c r="D89" s="1"/>
      <c r="E89" s="1"/>
      <c r="F89" s="9"/>
    </row>
    <row r="90" spans="1:6" x14ac:dyDescent="0.25">
      <c r="A90" s="8" t="s">
        <v>18897</v>
      </c>
      <c r="B90" s="1" t="s">
        <v>4545</v>
      </c>
      <c r="C90" s="1" t="s">
        <v>7</v>
      </c>
      <c r="D90" s="1"/>
      <c r="E90" s="1"/>
      <c r="F90" s="9"/>
    </row>
    <row r="91" spans="1:6" x14ac:dyDescent="0.25">
      <c r="A91" s="8" t="s">
        <v>18898</v>
      </c>
      <c r="B91" s="1" t="s">
        <v>6340</v>
      </c>
      <c r="C91" s="1" t="s">
        <v>7</v>
      </c>
      <c r="D91" s="1"/>
      <c r="E91" s="1"/>
      <c r="F91" s="9"/>
    </row>
    <row r="92" spans="1:6" x14ac:dyDescent="0.25">
      <c r="A92" s="8" t="s">
        <v>18899</v>
      </c>
      <c r="B92" s="1" t="s">
        <v>2211</v>
      </c>
      <c r="C92" s="1" t="s">
        <v>7</v>
      </c>
      <c r="D92" s="1"/>
      <c r="E92" s="1"/>
      <c r="F92" s="9"/>
    </row>
    <row r="93" spans="1:6" x14ac:dyDescent="0.25">
      <c r="A93" s="8" t="s">
        <v>18900</v>
      </c>
      <c r="B93" s="1" t="s">
        <v>18901</v>
      </c>
      <c r="C93" s="1" t="s">
        <v>7</v>
      </c>
      <c r="D93" s="1"/>
      <c r="E93" s="1"/>
      <c r="F93" s="9"/>
    </row>
    <row r="94" spans="1:6" x14ac:dyDescent="0.25">
      <c r="A94" s="8" t="s">
        <v>18902</v>
      </c>
      <c r="B94" s="1" t="s">
        <v>688</v>
      </c>
      <c r="C94" s="1" t="s">
        <v>7</v>
      </c>
      <c r="D94" s="1"/>
      <c r="E94" s="1"/>
      <c r="F94" s="9"/>
    </row>
    <row r="95" spans="1:6" x14ac:dyDescent="0.25">
      <c r="A95" s="8" t="s">
        <v>18903</v>
      </c>
      <c r="B95" s="1" t="s">
        <v>13106</v>
      </c>
      <c r="C95" s="1" t="s">
        <v>7</v>
      </c>
      <c r="D95" s="1"/>
      <c r="E95" s="1"/>
      <c r="F95" s="9"/>
    </row>
    <row r="96" spans="1:6" x14ac:dyDescent="0.25">
      <c r="A96" s="8" t="s">
        <v>18904</v>
      </c>
      <c r="B96" s="1" t="s">
        <v>3748</v>
      </c>
      <c r="C96" s="1" t="s">
        <v>7</v>
      </c>
      <c r="D96" s="1"/>
      <c r="E96" s="1"/>
      <c r="F96" s="9"/>
    </row>
    <row r="97" spans="1:6" x14ac:dyDescent="0.25">
      <c r="A97" s="8" t="s">
        <v>18905</v>
      </c>
      <c r="B97" s="1" t="s">
        <v>14949</v>
      </c>
      <c r="C97" s="1" t="s">
        <v>7</v>
      </c>
      <c r="D97" s="1"/>
      <c r="E97" s="1"/>
      <c r="F97" s="9"/>
    </row>
    <row r="98" spans="1:6" x14ac:dyDescent="0.25">
      <c r="A98" s="8" t="s">
        <v>18906</v>
      </c>
      <c r="B98" s="1" t="s">
        <v>4748</v>
      </c>
      <c r="C98" s="1" t="s">
        <v>7</v>
      </c>
      <c r="D98" s="1"/>
      <c r="E98" s="1"/>
      <c r="F98" s="9"/>
    </row>
    <row r="99" spans="1:6" x14ac:dyDescent="0.25">
      <c r="A99" s="8" t="s">
        <v>18907</v>
      </c>
      <c r="B99" s="1" t="s">
        <v>4750</v>
      </c>
      <c r="C99" s="1" t="s">
        <v>7</v>
      </c>
      <c r="D99" s="1"/>
      <c r="E99" s="1"/>
      <c r="F99" s="9"/>
    </row>
    <row r="100" spans="1:6" x14ac:dyDescent="0.25">
      <c r="A100" s="8" t="s">
        <v>18908</v>
      </c>
      <c r="B100" s="1" t="s">
        <v>12886</v>
      </c>
      <c r="C100" s="1" t="s">
        <v>7</v>
      </c>
      <c r="D100" s="1"/>
      <c r="E100" s="1"/>
      <c r="F100" s="9"/>
    </row>
    <row r="101" spans="1:6" x14ac:dyDescent="0.25">
      <c r="A101" s="8" t="s">
        <v>18909</v>
      </c>
      <c r="B101" s="1" t="s">
        <v>4756</v>
      </c>
      <c r="C101" s="1" t="s">
        <v>7</v>
      </c>
      <c r="D101" s="1"/>
      <c r="E101" s="1"/>
      <c r="F101" s="9"/>
    </row>
    <row r="102" spans="1:6" x14ac:dyDescent="0.25">
      <c r="A102" s="8" t="s">
        <v>18910</v>
      </c>
      <c r="B102" s="1" t="s">
        <v>18911</v>
      </c>
      <c r="C102" s="1" t="s">
        <v>7</v>
      </c>
      <c r="D102" s="1"/>
      <c r="E102" s="1"/>
      <c r="F102" s="9"/>
    </row>
    <row r="103" spans="1:6" x14ac:dyDescent="0.25">
      <c r="A103" s="8" t="s">
        <v>18912</v>
      </c>
      <c r="B103" s="1" t="s">
        <v>2470</v>
      </c>
      <c r="C103" s="1" t="s">
        <v>7</v>
      </c>
      <c r="D103" s="1"/>
      <c r="E103" s="1"/>
      <c r="F103" s="9"/>
    </row>
    <row r="104" spans="1:6" x14ac:dyDescent="0.25">
      <c r="A104" s="8" t="s">
        <v>18913</v>
      </c>
      <c r="B104" s="1" t="s">
        <v>2700</v>
      </c>
      <c r="C104" s="1" t="s">
        <v>7</v>
      </c>
      <c r="D104" s="1"/>
      <c r="E104" s="1"/>
      <c r="F104" s="9"/>
    </row>
    <row r="105" spans="1:6" x14ac:dyDescent="0.25">
      <c r="A105" s="8" t="s">
        <v>18914</v>
      </c>
      <c r="B105" s="1" t="s">
        <v>13305</v>
      </c>
      <c r="C105" s="1" t="s">
        <v>7</v>
      </c>
      <c r="D105" s="1"/>
      <c r="E105" s="1"/>
      <c r="F105" s="9"/>
    </row>
    <row r="106" spans="1:6" x14ac:dyDescent="0.25">
      <c r="A106" s="8" t="s">
        <v>18915</v>
      </c>
      <c r="B106" s="1" t="s">
        <v>11774</v>
      </c>
      <c r="C106" s="1" t="s">
        <v>7</v>
      </c>
      <c r="D106" s="1"/>
      <c r="E106" s="1"/>
      <c r="F106" s="9"/>
    </row>
    <row r="107" spans="1:6" x14ac:dyDescent="0.25">
      <c r="A107" s="8" t="s">
        <v>18916</v>
      </c>
      <c r="B107" s="1" t="s">
        <v>11913</v>
      </c>
      <c r="C107" s="1" t="s">
        <v>7</v>
      </c>
      <c r="D107" s="1"/>
      <c r="E107" s="1"/>
      <c r="F107" s="9"/>
    </row>
    <row r="108" spans="1:6" x14ac:dyDescent="0.25">
      <c r="A108" s="8" t="s">
        <v>18917</v>
      </c>
      <c r="B108" s="1" t="s">
        <v>15471</v>
      </c>
      <c r="C108" s="1" t="s">
        <v>7</v>
      </c>
      <c r="D108" s="1"/>
      <c r="E108" s="1"/>
      <c r="F108" s="9"/>
    </row>
    <row r="109" spans="1:6" x14ac:dyDescent="0.25">
      <c r="A109" s="8" t="s">
        <v>18918</v>
      </c>
      <c r="B109" s="1" t="s">
        <v>11175</v>
      </c>
      <c r="C109" s="1" t="s">
        <v>7</v>
      </c>
      <c r="D109" s="1"/>
      <c r="E109" s="1"/>
      <c r="F109" s="9"/>
    </row>
    <row r="110" spans="1:6" x14ac:dyDescent="0.25">
      <c r="A110" s="8" t="s">
        <v>18919</v>
      </c>
      <c r="B110" s="1" t="s">
        <v>2472</v>
      </c>
      <c r="C110" s="1" t="s">
        <v>7</v>
      </c>
      <c r="D110" s="1"/>
      <c r="E110" s="1"/>
      <c r="F110" s="9"/>
    </row>
    <row r="111" spans="1:6" x14ac:dyDescent="0.25">
      <c r="A111" s="8" t="s">
        <v>18920</v>
      </c>
      <c r="B111" s="1" t="s">
        <v>3934</v>
      </c>
      <c r="C111" s="1" t="s">
        <v>7</v>
      </c>
      <c r="D111" s="1"/>
      <c r="E111" s="1"/>
      <c r="F111" s="9"/>
    </row>
    <row r="112" spans="1:6" x14ac:dyDescent="0.25">
      <c r="A112" s="8" t="s">
        <v>18921</v>
      </c>
      <c r="B112" s="1" t="s">
        <v>18514</v>
      </c>
      <c r="C112" s="1" t="s">
        <v>7</v>
      </c>
      <c r="D112" s="1"/>
      <c r="E112" s="1"/>
      <c r="F112" s="9"/>
    </row>
    <row r="113" spans="1:6" x14ac:dyDescent="0.25">
      <c r="A113" s="8" t="s">
        <v>18922</v>
      </c>
      <c r="B113" s="1" t="s">
        <v>5095</v>
      </c>
      <c r="C113" s="1" t="s">
        <v>7</v>
      </c>
      <c r="D113" s="1"/>
      <c r="E113" s="1"/>
      <c r="F113" s="9"/>
    </row>
    <row r="114" spans="1:6" x14ac:dyDescent="0.25">
      <c r="A114" s="8" t="s">
        <v>18923</v>
      </c>
      <c r="B114" s="1" t="s">
        <v>18924</v>
      </c>
      <c r="C114" s="1" t="s">
        <v>7</v>
      </c>
      <c r="D114" s="1"/>
      <c r="E114" s="1"/>
      <c r="F114" s="9"/>
    </row>
    <row r="115" spans="1:6" x14ac:dyDescent="0.25">
      <c r="A115" s="8" t="s">
        <v>18925</v>
      </c>
      <c r="B115" s="1" t="s">
        <v>11784</v>
      </c>
      <c r="C115" s="1" t="s">
        <v>7</v>
      </c>
      <c r="D115" s="1"/>
      <c r="E115" s="1"/>
      <c r="F115" s="9"/>
    </row>
    <row r="116" spans="1:6" x14ac:dyDescent="0.25">
      <c r="A116" s="8" t="s">
        <v>18926</v>
      </c>
      <c r="B116" s="1" t="s">
        <v>785</v>
      </c>
      <c r="C116" s="1" t="s">
        <v>7</v>
      </c>
      <c r="D116" s="1"/>
      <c r="E116" s="1"/>
      <c r="F116" s="9"/>
    </row>
    <row r="117" spans="1:6" x14ac:dyDescent="0.25">
      <c r="A117" s="8" t="s">
        <v>18927</v>
      </c>
      <c r="B117" s="1" t="s">
        <v>2057</v>
      </c>
      <c r="C117" s="1" t="s">
        <v>7</v>
      </c>
      <c r="D117" s="1"/>
      <c r="E117" s="1"/>
      <c r="F117" s="9"/>
    </row>
    <row r="118" spans="1:6" ht="15.75" thickBot="1" x14ac:dyDescent="0.3">
      <c r="A118" s="10" t="s">
        <v>18928</v>
      </c>
      <c r="B118" s="11" t="s">
        <v>4651</v>
      </c>
      <c r="C118" s="11" t="s">
        <v>7</v>
      </c>
      <c r="D118" s="11"/>
      <c r="E118" s="11"/>
      <c r="F118" s="12"/>
    </row>
    <row r="119" spans="1:6" x14ac:dyDescent="0.25">
      <c r="A119" s="8" t="s">
        <v>18929</v>
      </c>
      <c r="B119" s="1" t="s">
        <v>4314</v>
      </c>
      <c r="C119" s="1" t="s">
        <v>7</v>
      </c>
      <c r="D119" s="1"/>
      <c r="E119" s="1"/>
      <c r="F119" s="9"/>
    </row>
    <row r="120" spans="1:6" x14ac:dyDescent="0.25">
      <c r="A120" s="8" t="s">
        <v>18930</v>
      </c>
      <c r="B120" s="1" t="s">
        <v>3842</v>
      </c>
      <c r="C120" s="1" t="s">
        <v>7</v>
      </c>
      <c r="D120" s="1"/>
      <c r="E120" s="1"/>
      <c r="F120" s="9"/>
    </row>
    <row r="121" spans="1:6" x14ac:dyDescent="0.25">
      <c r="A121" s="8" t="s">
        <v>18931</v>
      </c>
      <c r="B121" s="1" t="s">
        <v>3860</v>
      </c>
      <c r="C121" s="1" t="s">
        <v>7</v>
      </c>
      <c r="D121" s="1"/>
      <c r="E121" s="1"/>
      <c r="F121" s="9"/>
    </row>
    <row r="122" spans="1:6" x14ac:dyDescent="0.25">
      <c r="A122" s="8" t="s">
        <v>18932</v>
      </c>
      <c r="B122" s="1" t="s">
        <v>3864</v>
      </c>
      <c r="C122" s="1" t="s">
        <v>7</v>
      </c>
      <c r="D122" s="1"/>
      <c r="E122" s="1"/>
      <c r="F122" s="9"/>
    </row>
    <row r="123" spans="1:6" x14ac:dyDescent="0.25">
      <c r="A123" s="8" t="s">
        <v>18933</v>
      </c>
      <c r="B123" s="1" t="s">
        <v>3862</v>
      </c>
      <c r="C123" s="1" t="s">
        <v>7</v>
      </c>
      <c r="D123" s="1"/>
      <c r="E123" s="1"/>
      <c r="F123" s="9"/>
    </row>
    <row r="124" spans="1:6" x14ac:dyDescent="0.25">
      <c r="A124" s="8" t="s">
        <v>18934</v>
      </c>
      <c r="B124" s="1" t="s">
        <v>3856</v>
      </c>
      <c r="C124" s="1" t="s">
        <v>7</v>
      </c>
      <c r="D124" s="1"/>
      <c r="E124" s="1"/>
      <c r="F124" s="9"/>
    </row>
    <row r="125" spans="1:6" x14ac:dyDescent="0.25">
      <c r="A125" s="8" t="s">
        <v>18935</v>
      </c>
      <c r="B125" s="1" t="s">
        <v>3858</v>
      </c>
      <c r="C125" s="1" t="s">
        <v>7</v>
      </c>
      <c r="D125" s="1"/>
      <c r="E125" s="1"/>
      <c r="F125" s="9"/>
    </row>
    <row r="126" spans="1:6" x14ac:dyDescent="0.25">
      <c r="A126" s="8" t="s">
        <v>18936</v>
      </c>
      <c r="B126" s="1" t="s">
        <v>3866</v>
      </c>
      <c r="C126" s="1" t="s">
        <v>7</v>
      </c>
      <c r="D126" s="1"/>
      <c r="E126" s="1"/>
      <c r="F126" s="9"/>
    </row>
    <row r="127" spans="1:6" x14ac:dyDescent="0.25">
      <c r="A127" s="8" t="s">
        <v>18937</v>
      </c>
      <c r="B127" s="1" t="s">
        <v>3868</v>
      </c>
      <c r="C127" s="1" t="s">
        <v>7</v>
      </c>
      <c r="D127" s="1"/>
      <c r="E127" s="1"/>
      <c r="F127" s="9"/>
    </row>
    <row r="128" spans="1:6" x14ac:dyDescent="0.25">
      <c r="A128" s="8" t="s">
        <v>18938</v>
      </c>
      <c r="B128" s="1" t="s">
        <v>3870</v>
      </c>
      <c r="C128" s="1" t="s">
        <v>7</v>
      </c>
      <c r="D128" s="1"/>
      <c r="E128" s="1"/>
      <c r="F128" s="9"/>
    </row>
    <row r="129" spans="1:6" x14ac:dyDescent="0.25">
      <c r="A129" s="8" t="s">
        <v>18939</v>
      </c>
      <c r="B129" s="1" t="s">
        <v>4376</v>
      </c>
      <c r="C129" s="1" t="s">
        <v>7</v>
      </c>
      <c r="D129" s="1"/>
      <c r="E129" s="1"/>
      <c r="F129" s="9"/>
    </row>
    <row r="130" spans="1:6" x14ac:dyDescent="0.25">
      <c r="A130" s="8" t="s">
        <v>18940</v>
      </c>
      <c r="B130" s="1" t="s">
        <v>4378</v>
      </c>
      <c r="C130" s="1" t="s">
        <v>7</v>
      </c>
      <c r="D130" s="1"/>
      <c r="E130" s="1"/>
      <c r="F130" s="9"/>
    </row>
    <row r="131" spans="1:6" x14ac:dyDescent="0.25">
      <c r="A131" s="8" t="s">
        <v>18941</v>
      </c>
      <c r="B131" s="1" t="s">
        <v>4561</v>
      </c>
      <c r="C131" s="1" t="s">
        <v>7</v>
      </c>
      <c r="D131" s="1"/>
      <c r="E131" s="1"/>
      <c r="F131" s="9"/>
    </row>
    <row r="132" spans="1:6" x14ac:dyDescent="0.25">
      <c r="A132" s="8" t="s">
        <v>18942</v>
      </c>
      <c r="B132" s="1" t="s">
        <v>4565</v>
      </c>
      <c r="C132" s="1" t="s">
        <v>7</v>
      </c>
      <c r="D132" s="1"/>
      <c r="E132" s="1"/>
      <c r="F132" s="9"/>
    </row>
    <row r="133" spans="1:6" x14ac:dyDescent="0.25">
      <c r="A133" s="8" t="s">
        <v>18943</v>
      </c>
      <c r="B133" s="1" t="s">
        <v>5087</v>
      </c>
      <c r="C133" s="1" t="s">
        <v>7</v>
      </c>
      <c r="D133" s="1"/>
      <c r="E133" s="1"/>
      <c r="F133" s="9"/>
    </row>
    <row r="134" spans="1:6" x14ac:dyDescent="0.25">
      <c r="A134" s="8" t="s">
        <v>18944</v>
      </c>
      <c r="B134" s="1" t="s">
        <v>6989</v>
      </c>
      <c r="C134" s="1" t="s">
        <v>7</v>
      </c>
      <c r="D134" s="1"/>
      <c r="E134" s="1"/>
      <c r="F134" s="9"/>
    </row>
    <row r="135" spans="1:6" x14ac:dyDescent="0.25">
      <c r="A135" s="8" t="s">
        <v>18945</v>
      </c>
      <c r="B135" s="1" t="s">
        <v>6991</v>
      </c>
      <c r="C135" s="1" t="s">
        <v>7</v>
      </c>
      <c r="D135" s="1"/>
      <c r="E135" s="1"/>
      <c r="F135" s="9"/>
    </row>
    <row r="136" spans="1:6" x14ac:dyDescent="0.25">
      <c r="A136" s="8" t="s">
        <v>18946</v>
      </c>
      <c r="B136" s="1" t="s">
        <v>6993</v>
      </c>
      <c r="C136" s="1" t="s">
        <v>14</v>
      </c>
      <c r="D136" s="1"/>
      <c r="E136" s="1"/>
      <c r="F136" s="9"/>
    </row>
    <row r="137" spans="1:6" x14ac:dyDescent="0.25">
      <c r="A137" s="8" t="s">
        <v>18947</v>
      </c>
      <c r="B137" s="1" t="s">
        <v>18948</v>
      </c>
      <c r="C137" s="1" t="s">
        <v>7</v>
      </c>
      <c r="D137" s="1"/>
      <c r="E137" s="1"/>
      <c r="F137" s="9"/>
    </row>
    <row r="138" spans="1:6" x14ac:dyDescent="0.25">
      <c r="A138" s="8" t="s">
        <v>18949</v>
      </c>
      <c r="B138" s="1" t="s">
        <v>7113</v>
      </c>
      <c r="C138" s="1" t="s">
        <v>7</v>
      </c>
      <c r="D138" s="1"/>
      <c r="E138" s="1"/>
      <c r="F138" s="9"/>
    </row>
    <row r="139" spans="1:6" x14ac:dyDescent="0.25">
      <c r="A139" s="8" t="s">
        <v>18950</v>
      </c>
      <c r="B139" s="1" t="s">
        <v>7209</v>
      </c>
      <c r="C139" s="1" t="s">
        <v>7</v>
      </c>
      <c r="D139" s="1"/>
      <c r="E139" s="1"/>
      <c r="F139" s="9"/>
    </row>
    <row r="140" spans="1:6" x14ac:dyDescent="0.25">
      <c r="A140" s="8" t="s">
        <v>18951</v>
      </c>
      <c r="B140" s="1" t="s">
        <v>7211</v>
      </c>
      <c r="C140" s="1" t="s">
        <v>7</v>
      </c>
      <c r="D140" s="1"/>
      <c r="E140" s="1"/>
      <c r="F140" s="9"/>
    </row>
    <row r="141" spans="1:6" x14ac:dyDescent="0.25">
      <c r="A141" s="8" t="s">
        <v>18952</v>
      </c>
      <c r="B141" s="1" t="s">
        <v>88</v>
      </c>
      <c r="C141" s="1" t="s">
        <v>7</v>
      </c>
      <c r="D141" s="1"/>
      <c r="E141" s="1"/>
      <c r="F141" s="9"/>
    </row>
    <row r="142" spans="1:6" x14ac:dyDescent="0.25">
      <c r="A142" s="8" t="s">
        <v>18953</v>
      </c>
      <c r="B142" s="1" t="s">
        <v>11748</v>
      </c>
      <c r="C142" s="1" t="s">
        <v>7</v>
      </c>
      <c r="D142" s="1"/>
      <c r="E142" s="1"/>
      <c r="F142" s="9"/>
    </row>
    <row r="143" spans="1:6" x14ac:dyDescent="0.25">
      <c r="A143" s="8" t="s">
        <v>18954</v>
      </c>
      <c r="B143" s="1" t="s">
        <v>11750</v>
      </c>
      <c r="C143" s="1" t="s">
        <v>7</v>
      </c>
      <c r="D143" s="1"/>
      <c r="E143" s="1"/>
      <c r="F143" s="9"/>
    </row>
    <row r="144" spans="1:6" x14ac:dyDescent="0.25">
      <c r="A144" s="8" t="s">
        <v>18955</v>
      </c>
      <c r="B144" s="1" t="s">
        <v>15405</v>
      </c>
      <c r="C144" s="1" t="s">
        <v>7</v>
      </c>
      <c r="D144" s="1"/>
      <c r="E144" s="1"/>
      <c r="F144" s="9"/>
    </row>
    <row r="145" spans="1:6" x14ac:dyDescent="0.25">
      <c r="A145" s="8" t="s">
        <v>18956</v>
      </c>
      <c r="B145" s="1" t="s">
        <v>4434</v>
      </c>
      <c r="C145" s="1" t="s">
        <v>7</v>
      </c>
      <c r="D145" s="1"/>
      <c r="E145" s="1"/>
      <c r="F145" s="9"/>
    </row>
    <row r="146" spans="1:6" x14ac:dyDescent="0.25">
      <c r="A146" s="8" t="s">
        <v>18957</v>
      </c>
      <c r="B146" s="1" t="s">
        <v>4625</v>
      </c>
      <c r="C146" s="1" t="s">
        <v>7</v>
      </c>
      <c r="D146" s="1"/>
      <c r="E146" s="1"/>
      <c r="F146" s="9"/>
    </row>
    <row r="147" spans="1:6" x14ac:dyDescent="0.25">
      <c r="A147" s="8" t="s">
        <v>18958</v>
      </c>
      <c r="B147" s="1" t="s">
        <v>6112</v>
      </c>
      <c r="C147" s="1" t="s">
        <v>7</v>
      </c>
      <c r="D147" s="1"/>
      <c r="E147" s="1"/>
      <c r="F147" s="9"/>
    </row>
    <row r="148" spans="1:6" x14ac:dyDescent="0.25">
      <c r="A148" s="8" t="s">
        <v>18959</v>
      </c>
      <c r="B148" s="1" t="s">
        <v>7045</v>
      </c>
      <c r="C148" s="1" t="s">
        <v>14</v>
      </c>
      <c r="D148" s="1"/>
      <c r="E148" s="1"/>
      <c r="F148" s="9"/>
    </row>
    <row r="149" spans="1:6" x14ac:dyDescent="0.25">
      <c r="A149" s="8" t="s">
        <v>18960</v>
      </c>
      <c r="B149" s="1" t="s">
        <v>7051</v>
      </c>
      <c r="C149" s="1" t="s">
        <v>7</v>
      </c>
      <c r="D149" s="1"/>
      <c r="E149" s="1"/>
      <c r="F149" s="9"/>
    </row>
    <row r="150" spans="1:6" x14ac:dyDescent="0.25">
      <c r="A150" s="8" t="s">
        <v>18961</v>
      </c>
      <c r="B150" s="1" t="s">
        <v>7267</v>
      </c>
      <c r="C150" s="1" t="s">
        <v>7</v>
      </c>
      <c r="D150" s="1"/>
      <c r="E150" s="1"/>
      <c r="F150" s="9"/>
    </row>
    <row r="151" spans="1:6" x14ac:dyDescent="0.25">
      <c r="A151" s="8" t="s">
        <v>18962</v>
      </c>
      <c r="B151" s="1" t="s">
        <v>11320</v>
      </c>
      <c r="C151" s="1" t="s">
        <v>7</v>
      </c>
      <c r="D151" s="1"/>
      <c r="E151" s="1"/>
      <c r="F151" s="9"/>
    </row>
    <row r="152" spans="1:6" x14ac:dyDescent="0.25">
      <c r="A152" s="8" t="s">
        <v>18963</v>
      </c>
      <c r="B152" s="1" t="s">
        <v>3944</v>
      </c>
      <c r="C152" s="1" t="s">
        <v>7</v>
      </c>
      <c r="D152" s="1"/>
      <c r="E152" s="1"/>
      <c r="F152" s="9"/>
    </row>
    <row r="153" spans="1:6" x14ac:dyDescent="0.25">
      <c r="A153" s="8" t="s">
        <v>18964</v>
      </c>
      <c r="B153" s="1" t="s">
        <v>4460</v>
      </c>
      <c r="C153" s="1" t="s">
        <v>7</v>
      </c>
      <c r="D153" s="1"/>
      <c r="E153" s="1"/>
      <c r="F153" s="9"/>
    </row>
    <row r="154" spans="1:6" x14ac:dyDescent="0.25">
      <c r="A154" s="8" t="s">
        <v>18965</v>
      </c>
      <c r="B154" s="1" t="s">
        <v>6266</v>
      </c>
      <c r="C154" s="1" t="s">
        <v>7</v>
      </c>
      <c r="D154" s="1"/>
      <c r="E154" s="1"/>
      <c r="F154" s="9"/>
    </row>
    <row r="155" spans="1:6" x14ac:dyDescent="0.25">
      <c r="A155" s="8" t="s">
        <v>18966</v>
      </c>
      <c r="B155" s="1" t="s">
        <v>7097</v>
      </c>
      <c r="C155" s="1" t="s">
        <v>7</v>
      </c>
      <c r="D155" s="1"/>
      <c r="E155" s="1"/>
      <c r="F155" s="9"/>
    </row>
    <row r="156" spans="1:6" x14ac:dyDescent="0.25">
      <c r="A156" s="8" t="s">
        <v>18967</v>
      </c>
      <c r="B156" s="1" t="s">
        <v>7099</v>
      </c>
      <c r="C156" s="1" t="s">
        <v>7</v>
      </c>
      <c r="D156" s="1"/>
      <c r="E156" s="1"/>
      <c r="F156" s="9"/>
    </row>
    <row r="157" spans="1:6" x14ac:dyDescent="0.25">
      <c r="A157" s="8" t="s">
        <v>18968</v>
      </c>
      <c r="B157" s="1" t="s">
        <v>7127</v>
      </c>
      <c r="C157" s="1" t="s">
        <v>7</v>
      </c>
      <c r="D157" s="1"/>
      <c r="E157" s="1"/>
      <c r="F157" s="9"/>
    </row>
    <row r="158" spans="1:6" x14ac:dyDescent="0.25">
      <c r="A158" s="8" t="s">
        <v>18969</v>
      </c>
      <c r="B158" s="1" t="s">
        <v>7299</v>
      </c>
      <c r="C158" s="1" t="s">
        <v>7</v>
      </c>
      <c r="D158" s="1"/>
      <c r="E158" s="1"/>
      <c r="F158" s="9"/>
    </row>
    <row r="159" spans="1:6" ht="15.75" thickBot="1" x14ac:dyDescent="0.3">
      <c r="A159" s="10" t="s">
        <v>18970</v>
      </c>
      <c r="B159" s="11" t="s">
        <v>18971</v>
      </c>
      <c r="C159" s="11" t="s">
        <v>4</v>
      </c>
      <c r="D159" s="11"/>
      <c r="E159" s="11"/>
      <c r="F159" s="12"/>
    </row>
    <row r="160" spans="1:6" x14ac:dyDescent="0.25">
      <c r="A160" s="8" t="s">
        <v>18972</v>
      </c>
      <c r="B160" s="1" t="s">
        <v>18973</v>
      </c>
      <c r="C160" s="1" t="s">
        <v>4</v>
      </c>
      <c r="D160" s="1"/>
      <c r="E160" s="1"/>
      <c r="F160" s="9"/>
    </row>
    <row r="161" spans="1:6" x14ac:dyDescent="0.25">
      <c r="A161" s="8" t="s">
        <v>18974</v>
      </c>
      <c r="B161" s="1" t="s">
        <v>18975</v>
      </c>
      <c r="C161" s="1" t="s">
        <v>14</v>
      </c>
      <c r="D161" s="1"/>
      <c r="E161" s="1"/>
      <c r="F161" s="9"/>
    </row>
    <row r="162" spans="1:6" x14ac:dyDescent="0.25">
      <c r="A162" s="8" t="s">
        <v>18976</v>
      </c>
      <c r="B162" s="1" t="s">
        <v>18977</v>
      </c>
      <c r="C162" s="1" t="s">
        <v>7</v>
      </c>
      <c r="D162" s="1"/>
      <c r="E162" s="1"/>
      <c r="F162" s="9"/>
    </row>
    <row r="163" spans="1:6" x14ac:dyDescent="0.25">
      <c r="A163" s="8" t="s">
        <v>18978</v>
      </c>
      <c r="B163" s="1" t="s">
        <v>18979</v>
      </c>
      <c r="C163" s="1" t="s">
        <v>7</v>
      </c>
      <c r="D163" s="1"/>
      <c r="E163" s="1"/>
      <c r="F163" s="9"/>
    </row>
    <row r="164" spans="1:6" x14ac:dyDescent="0.25">
      <c r="A164" s="8" t="s">
        <v>18980</v>
      </c>
      <c r="B164" s="1" t="s">
        <v>4511</v>
      </c>
      <c r="C164" s="1" t="s">
        <v>7</v>
      </c>
      <c r="D164" s="1"/>
      <c r="E164" s="1"/>
      <c r="F164" s="9"/>
    </row>
    <row r="165" spans="1:6" x14ac:dyDescent="0.25">
      <c r="A165" s="8" t="s">
        <v>18981</v>
      </c>
      <c r="B165" s="1" t="s">
        <v>8237</v>
      </c>
      <c r="C165" s="1" t="s">
        <v>7</v>
      </c>
      <c r="D165" s="1"/>
      <c r="E165" s="1"/>
      <c r="F165" s="9"/>
    </row>
    <row r="166" spans="1:6" x14ac:dyDescent="0.25">
      <c r="A166" s="8" t="s">
        <v>18982</v>
      </c>
      <c r="B166" s="1" t="s">
        <v>7520</v>
      </c>
      <c r="C166" s="1" t="s">
        <v>7</v>
      </c>
      <c r="D166" s="1"/>
      <c r="E166" s="1"/>
      <c r="F166" s="9"/>
    </row>
    <row r="167" spans="1:6" x14ac:dyDescent="0.25">
      <c r="A167" s="8" t="s">
        <v>18983</v>
      </c>
      <c r="B167" s="1" t="s">
        <v>5780</v>
      </c>
      <c r="C167" s="1" t="s">
        <v>7</v>
      </c>
      <c r="D167" s="1"/>
      <c r="E167" s="1"/>
      <c r="F167" s="9"/>
    </row>
    <row r="168" spans="1:6" x14ac:dyDescent="0.25">
      <c r="A168" s="8" t="s">
        <v>18984</v>
      </c>
      <c r="B168" s="1" t="s">
        <v>5595</v>
      </c>
      <c r="C168" s="1" t="s">
        <v>7</v>
      </c>
      <c r="D168" s="1"/>
      <c r="E168" s="1"/>
      <c r="F168" s="9"/>
    </row>
    <row r="169" spans="1:6" x14ac:dyDescent="0.25">
      <c r="A169" s="8" t="s">
        <v>18985</v>
      </c>
      <c r="B169" s="1" t="s">
        <v>5597</v>
      </c>
      <c r="C169" s="1" t="s">
        <v>7</v>
      </c>
      <c r="D169" s="1"/>
      <c r="E169" s="1"/>
      <c r="F169" s="9"/>
    </row>
    <row r="170" spans="1:6" x14ac:dyDescent="0.25">
      <c r="A170" s="8" t="s">
        <v>18986</v>
      </c>
      <c r="B170" s="1" t="s">
        <v>5599</v>
      </c>
      <c r="C170" s="1" t="s">
        <v>7</v>
      </c>
      <c r="D170" s="1"/>
      <c r="E170" s="1"/>
      <c r="F170" s="9"/>
    </row>
    <row r="171" spans="1:6" x14ac:dyDescent="0.25">
      <c r="A171" s="8" t="s">
        <v>18987</v>
      </c>
      <c r="B171" s="1" t="s">
        <v>6202</v>
      </c>
      <c r="C171" s="1" t="s">
        <v>7</v>
      </c>
      <c r="D171" s="1"/>
      <c r="E171" s="1"/>
      <c r="F171" s="9"/>
    </row>
    <row r="172" spans="1:6" x14ac:dyDescent="0.25">
      <c r="A172" s="8" t="s">
        <v>18988</v>
      </c>
      <c r="B172" s="1" t="s">
        <v>4015</v>
      </c>
      <c r="C172" s="1" t="s">
        <v>7</v>
      </c>
      <c r="D172" s="1"/>
      <c r="E172" s="1"/>
      <c r="F172" s="9"/>
    </row>
    <row r="173" spans="1:6" x14ac:dyDescent="0.25">
      <c r="A173" s="8" t="s">
        <v>18989</v>
      </c>
      <c r="B173" s="1" t="s">
        <v>18990</v>
      </c>
      <c r="C173" s="1" t="s">
        <v>7</v>
      </c>
      <c r="D173" s="1"/>
      <c r="E173" s="1"/>
      <c r="F173" s="9"/>
    </row>
    <row r="174" spans="1:6" x14ac:dyDescent="0.25">
      <c r="A174" s="8" t="s">
        <v>18991</v>
      </c>
      <c r="B174" s="1" t="s">
        <v>4484</v>
      </c>
      <c r="C174" s="1" t="s">
        <v>7</v>
      </c>
      <c r="D174" s="1"/>
      <c r="E174" s="1"/>
      <c r="F174" s="9"/>
    </row>
    <row r="175" spans="1:6" x14ac:dyDescent="0.25">
      <c r="A175" s="8" t="s">
        <v>18992</v>
      </c>
      <c r="B175" s="1" t="s">
        <v>5715</v>
      </c>
      <c r="C175" s="1" t="s">
        <v>7</v>
      </c>
      <c r="D175" s="1"/>
      <c r="E175" s="1"/>
      <c r="F175" s="9"/>
    </row>
    <row r="176" spans="1:6" x14ac:dyDescent="0.25">
      <c r="A176" s="8" t="s">
        <v>18993</v>
      </c>
      <c r="B176" s="1" t="s">
        <v>2756</v>
      </c>
      <c r="C176" s="1" t="s">
        <v>7</v>
      </c>
      <c r="D176" s="1"/>
      <c r="E176" s="1"/>
      <c r="F176" s="9"/>
    </row>
    <row r="177" spans="1:6" x14ac:dyDescent="0.25">
      <c r="A177" s="8" t="s">
        <v>18994</v>
      </c>
      <c r="B177" s="1" t="s">
        <v>11669</v>
      </c>
      <c r="C177" s="1" t="s">
        <v>7</v>
      </c>
      <c r="D177" s="1"/>
      <c r="E177" s="1"/>
      <c r="F177" s="9"/>
    </row>
    <row r="178" spans="1:6" x14ac:dyDescent="0.25">
      <c r="A178" s="8" t="s">
        <v>18995</v>
      </c>
      <c r="B178" s="1" t="s">
        <v>14592</v>
      </c>
      <c r="C178" s="1" t="s">
        <v>7</v>
      </c>
      <c r="D178" s="1"/>
      <c r="E178" s="1"/>
      <c r="F178" s="9"/>
    </row>
    <row r="179" spans="1:6" x14ac:dyDescent="0.25">
      <c r="A179" s="8" t="s">
        <v>18996</v>
      </c>
      <c r="B179" s="1" t="s">
        <v>13042</v>
      </c>
      <c r="C179" s="1" t="s">
        <v>7</v>
      </c>
      <c r="D179" s="1"/>
      <c r="E179" s="1"/>
      <c r="F179" s="9"/>
    </row>
    <row r="180" spans="1:6" x14ac:dyDescent="0.25">
      <c r="A180" s="8" t="s">
        <v>18997</v>
      </c>
      <c r="B180" s="1" t="s">
        <v>680</v>
      </c>
      <c r="C180" s="1" t="s">
        <v>7</v>
      </c>
      <c r="D180" s="1"/>
      <c r="E180" s="1"/>
      <c r="F180" s="9"/>
    </row>
    <row r="181" spans="1:6" x14ac:dyDescent="0.25">
      <c r="A181" s="8" t="s">
        <v>18998</v>
      </c>
      <c r="B181" s="1" t="s">
        <v>7574</v>
      </c>
      <c r="C181" s="1" t="s">
        <v>7</v>
      </c>
      <c r="D181" s="1"/>
      <c r="E181" s="1"/>
      <c r="F181" s="9"/>
    </row>
    <row r="182" spans="1:6" x14ac:dyDescent="0.25">
      <c r="A182" s="8" t="s">
        <v>18999</v>
      </c>
      <c r="B182" s="1" t="s">
        <v>16658</v>
      </c>
      <c r="C182" s="1" t="s">
        <v>14</v>
      </c>
      <c r="D182" s="1"/>
      <c r="E182" s="1"/>
      <c r="F182" s="9"/>
    </row>
    <row r="183" spans="1:6" x14ac:dyDescent="0.25">
      <c r="A183" s="8" t="s">
        <v>19000</v>
      </c>
      <c r="B183" s="1" t="s">
        <v>11826</v>
      </c>
      <c r="C183" s="1" t="s">
        <v>7</v>
      </c>
      <c r="D183" s="1"/>
      <c r="E183" s="1"/>
      <c r="F183" s="9"/>
    </row>
    <row r="184" spans="1:6" x14ac:dyDescent="0.25">
      <c r="A184" s="8" t="s">
        <v>19001</v>
      </c>
      <c r="B184" s="1" t="s">
        <v>11189</v>
      </c>
      <c r="C184" s="1" t="s">
        <v>7</v>
      </c>
      <c r="D184" s="1"/>
      <c r="E184" s="1"/>
      <c r="F184" s="9"/>
    </row>
    <row r="185" spans="1:6" x14ac:dyDescent="0.25">
      <c r="A185" s="8" t="s">
        <v>19002</v>
      </c>
      <c r="B185" s="1" t="s">
        <v>5842</v>
      </c>
      <c r="C185" s="1" t="s">
        <v>7</v>
      </c>
      <c r="D185" s="1"/>
      <c r="E185" s="1"/>
      <c r="F185" s="9"/>
    </row>
    <row r="186" spans="1:6" x14ac:dyDescent="0.25">
      <c r="A186" s="8" t="s">
        <v>19003</v>
      </c>
      <c r="B186" s="1" t="s">
        <v>7450</v>
      </c>
      <c r="C186" s="1" t="s">
        <v>7</v>
      </c>
      <c r="D186" s="1"/>
      <c r="E186" s="1"/>
      <c r="F186" s="9"/>
    </row>
    <row r="187" spans="1:6" x14ac:dyDescent="0.25">
      <c r="A187" s="8" t="s">
        <v>19004</v>
      </c>
      <c r="B187" s="1" t="s">
        <v>7452</v>
      </c>
      <c r="C187" s="1" t="s">
        <v>7</v>
      </c>
      <c r="D187" s="1"/>
      <c r="E187" s="1"/>
      <c r="F187" s="9"/>
    </row>
    <row r="188" spans="1:6" x14ac:dyDescent="0.25">
      <c r="A188" s="8" t="s">
        <v>19005</v>
      </c>
      <c r="B188" s="1" t="s">
        <v>6050</v>
      </c>
      <c r="C188" s="1" t="s">
        <v>7</v>
      </c>
      <c r="D188" s="1"/>
      <c r="E188" s="1"/>
      <c r="F188" s="9"/>
    </row>
    <row r="189" spans="1:6" x14ac:dyDescent="0.25">
      <c r="A189" s="8" t="s">
        <v>19006</v>
      </c>
      <c r="B189" s="1" t="s">
        <v>2357</v>
      </c>
      <c r="C189" s="1" t="s">
        <v>7</v>
      </c>
      <c r="D189" s="1"/>
      <c r="E189" s="1"/>
      <c r="F189" s="9"/>
    </row>
    <row r="190" spans="1:6" x14ac:dyDescent="0.25">
      <c r="A190" s="8" t="s">
        <v>19007</v>
      </c>
      <c r="B190" s="1" t="s">
        <v>88</v>
      </c>
      <c r="C190" s="1" t="s">
        <v>7</v>
      </c>
      <c r="D190" s="1"/>
      <c r="E190" s="1"/>
      <c r="F190" s="9"/>
    </row>
    <row r="191" spans="1:6" x14ac:dyDescent="0.25">
      <c r="A191" s="8" t="s">
        <v>19008</v>
      </c>
      <c r="B191" s="1" t="s">
        <v>2708</v>
      </c>
      <c r="C191" s="1" t="s">
        <v>7</v>
      </c>
      <c r="D191" s="1"/>
      <c r="E191" s="1"/>
      <c r="F191" s="9"/>
    </row>
    <row r="192" spans="1:6" x14ac:dyDescent="0.25">
      <c r="A192" s="8" t="s">
        <v>19009</v>
      </c>
      <c r="B192" s="1" t="s">
        <v>5882</v>
      </c>
      <c r="C192" s="1" t="s">
        <v>7</v>
      </c>
      <c r="D192" s="1"/>
      <c r="E192" s="1"/>
      <c r="F192" s="9"/>
    </row>
    <row r="193" spans="1:6" x14ac:dyDescent="0.25">
      <c r="A193" s="8" t="s">
        <v>19010</v>
      </c>
      <c r="B193" s="1" t="s">
        <v>6290</v>
      </c>
      <c r="C193" s="1" t="s">
        <v>7</v>
      </c>
      <c r="D193" s="1"/>
      <c r="E193" s="1"/>
      <c r="F193" s="9"/>
    </row>
    <row r="194" spans="1:6" x14ac:dyDescent="0.25">
      <c r="A194" s="8" t="s">
        <v>19011</v>
      </c>
      <c r="B194" s="1" t="s">
        <v>1017</v>
      </c>
      <c r="C194" s="1" t="s">
        <v>7</v>
      </c>
      <c r="D194" s="1"/>
      <c r="E194" s="1"/>
      <c r="F194" s="9"/>
    </row>
    <row r="195" spans="1:6" x14ac:dyDescent="0.25">
      <c r="A195" s="8" t="s">
        <v>19012</v>
      </c>
      <c r="B195" s="1" t="s">
        <v>1021</v>
      </c>
      <c r="C195" s="1" t="s">
        <v>7</v>
      </c>
      <c r="D195" s="1"/>
      <c r="E195" s="1"/>
      <c r="F195" s="9"/>
    </row>
    <row r="196" spans="1:6" x14ac:dyDescent="0.25">
      <c r="A196" s="8" t="s">
        <v>19013</v>
      </c>
      <c r="B196" s="1" t="s">
        <v>3208</v>
      </c>
      <c r="C196" s="1" t="s">
        <v>7</v>
      </c>
      <c r="D196" s="1"/>
      <c r="E196" s="1"/>
      <c r="F196" s="9"/>
    </row>
    <row r="197" spans="1:6" x14ac:dyDescent="0.25">
      <c r="A197" s="8" t="s">
        <v>19014</v>
      </c>
      <c r="B197" s="1" t="s">
        <v>907</v>
      </c>
      <c r="C197" s="1" t="s">
        <v>7</v>
      </c>
      <c r="D197" s="1"/>
      <c r="E197" s="1"/>
      <c r="F197" s="9"/>
    </row>
    <row r="198" spans="1:6" ht="15.75" thickBot="1" x14ac:dyDescent="0.3">
      <c r="A198" s="10" t="s">
        <v>19015</v>
      </c>
      <c r="B198" s="11" t="s">
        <v>7482</v>
      </c>
      <c r="C198" s="11" t="s">
        <v>7</v>
      </c>
      <c r="D198" s="11"/>
      <c r="E198" s="11"/>
      <c r="F198" s="12"/>
    </row>
    <row r="199" spans="1:6" x14ac:dyDescent="0.25">
      <c r="A199" s="8" t="s">
        <v>19016</v>
      </c>
      <c r="B199" s="1" t="s">
        <v>19017</v>
      </c>
      <c r="C199" s="1" t="s">
        <v>4</v>
      </c>
      <c r="D199" s="1"/>
      <c r="E199" s="1"/>
      <c r="F199" s="9"/>
    </row>
    <row r="200" spans="1:6" x14ac:dyDescent="0.25">
      <c r="A200" s="8" t="s">
        <v>19018</v>
      </c>
      <c r="B200" s="1" t="s">
        <v>19019</v>
      </c>
      <c r="C200" s="1" t="s">
        <v>7</v>
      </c>
      <c r="D200" s="1"/>
      <c r="E200" s="1"/>
      <c r="F200" s="9"/>
    </row>
    <row r="201" spans="1:6" x14ac:dyDescent="0.25">
      <c r="A201" s="8" t="s">
        <v>19020</v>
      </c>
      <c r="B201" s="1" t="s">
        <v>19021</v>
      </c>
      <c r="C201" s="1" t="s">
        <v>7</v>
      </c>
      <c r="D201" s="1"/>
      <c r="E201" s="1"/>
      <c r="F201" s="9"/>
    </row>
    <row r="202" spans="1:6" x14ac:dyDescent="0.25">
      <c r="A202" s="8" t="s">
        <v>19022</v>
      </c>
      <c r="B202" s="1" t="s">
        <v>2872</v>
      </c>
      <c r="C202" s="1" t="s">
        <v>7</v>
      </c>
      <c r="D202" s="1"/>
      <c r="E202" s="1"/>
      <c r="F202" s="9"/>
    </row>
    <row r="203" spans="1:6" x14ac:dyDescent="0.25">
      <c r="A203" s="8" t="s">
        <v>19023</v>
      </c>
      <c r="B203" s="1" t="s">
        <v>2299</v>
      </c>
      <c r="C203" s="1" t="s">
        <v>7</v>
      </c>
      <c r="D203" s="1"/>
      <c r="E203" s="1"/>
      <c r="F203" s="9"/>
    </row>
    <row r="204" spans="1:6" x14ac:dyDescent="0.25">
      <c r="A204" s="8" t="s">
        <v>19024</v>
      </c>
      <c r="B204" s="1" t="s">
        <v>5310</v>
      </c>
      <c r="C204" s="1" t="s">
        <v>7</v>
      </c>
      <c r="D204" s="1"/>
      <c r="E204" s="1"/>
      <c r="F204" s="9"/>
    </row>
    <row r="205" spans="1:6" x14ac:dyDescent="0.25">
      <c r="A205" s="8" t="s">
        <v>19025</v>
      </c>
      <c r="B205" s="1" t="s">
        <v>19026</v>
      </c>
      <c r="C205" s="1" t="s">
        <v>7</v>
      </c>
      <c r="D205" s="1"/>
      <c r="E205" s="1"/>
      <c r="F205" s="9"/>
    </row>
    <row r="206" spans="1:6" x14ac:dyDescent="0.25">
      <c r="A206" s="8" t="s">
        <v>19027</v>
      </c>
      <c r="B206" s="1" t="s">
        <v>7746</v>
      </c>
      <c r="C206" s="1" t="s">
        <v>7</v>
      </c>
      <c r="D206" s="1"/>
      <c r="E206" s="1"/>
      <c r="F206" s="9"/>
    </row>
    <row r="207" spans="1:6" x14ac:dyDescent="0.25">
      <c r="A207" s="8" t="s">
        <v>19028</v>
      </c>
      <c r="B207" s="1" t="s">
        <v>19029</v>
      </c>
      <c r="C207" s="1" t="s">
        <v>7</v>
      </c>
      <c r="D207" s="1"/>
      <c r="E207" s="1"/>
      <c r="F207" s="9"/>
    </row>
    <row r="208" spans="1:6" x14ac:dyDescent="0.25">
      <c r="A208" s="8" t="s">
        <v>19030</v>
      </c>
      <c r="B208" s="1" t="s">
        <v>6732</v>
      </c>
      <c r="C208" s="1" t="s">
        <v>7</v>
      </c>
      <c r="D208" s="1"/>
      <c r="E208" s="1"/>
      <c r="F208" s="9"/>
    </row>
    <row r="209" spans="1:6" x14ac:dyDescent="0.25">
      <c r="A209" s="8" t="s">
        <v>19031</v>
      </c>
      <c r="B209" s="1" t="s">
        <v>19032</v>
      </c>
      <c r="C209" s="1" t="s">
        <v>7</v>
      </c>
      <c r="D209" s="1"/>
      <c r="E209" s="1"/>
      <c r="F209" s="9"/>
    </row>
    <row r="210" spans="1:6" x14ac:dyDescent="0.25">
      <c r="A210" s="8" t="s">
        <v>19033</v>
      </c>
      <c r="B210" s="1" t="s">
        <v>4486</v>
      </c>
      <c r="C210" s="1" t="s">
        <v>7</v>
      </c>
      <c r="D210" s="1"/>
      <c r="E210" s="1"/>
      <c r="F210" s="9"/>
    </row>
    <row r="211" spans="1:6" x14ac:dyDescent="0.25">
      <c r="A211" s="8" t="s">
        <v>19034</v>
      </c>
      <c r="B211" s="1" t="s">
        <v>3983</v>
      </c>
      <c r="C211" s="1" t="s">
        <v>7</v>
      </c>
      <c r="D211" s="1"/>
      <c r="E211" s="1"/>
      <c r="F211" s="9"/>
    </row>
    <row r="212" spans="1:6" x14ac:dyDescent="0.25">
      <c r="A212" s="8" t="s">
        <v>19035</v>
      </c>
      <c r="B212" s="1" t="s">
        <v>4531</v>
      </c>
      <c r="C212" s="1" t="s">
        <v>7</v>
      </c>
      <c r="D212" s="1"/>
      <c r="E212" s="1"/>
      <c r="F212" s="9"/>
    </row>
    <row r="213" spans="1:6" x14ac:dyDescent="0.25">
      <c r="A213" s="8" t="s">
        <v>19036</v>
      </c>
      <c r="B213" s="1" t="s">
        <v>2293</v>
      </c>
      <c r="C213" s="1" t="s">
        <v>7</v>
      </c>
      <c r="D213" s="1"/>
      <c r="E213" s="1"/>
      <c r="F213" s="9"/>
    </row>
    <row r="214" spans="1:6" x14ac:dyDescent="0.25">
      <c r="A214" s="8" t="s">
        <v>19037</v>
      </c>
      <c r="B214" s="1" t="s">
        <v>1105</v>
      </c>
      <c r="C214" s="1" t="s">
        <v>7</v>
      </c>
      <c r="D214" s="1"/>
      <c r="E214" s="1"/>
      <c r="F214" s="9"/>
    </row>
    <row r="215" spans="1:6" x14ac:dyDescent="0.25">
      <c r="A215" s="8" t="s">
        <v>19038</v>
      </c>
      <c r="B215" s="1" t="s">
        <v>2776</v>
      </c>
      <c r="C215" s="1" t="s">
        <v>7</v>
      </c>
      <c r="D215" s="1"/>
      <c r="E215" s="1"/>
      <c r="F215" s="9"/>
    </row>
    <row r="216" spans="1:6" x14ac:dyDescent="0.25">
      <c r="A216" s="8" t="s">
        <v>19039</v>
      </c>
      <c r="B216" s="1" t="s">
        <v>2794</v>
      </c>
      <c r="C216" s="1" t="s">
        <v>7</v>
      </c>
      <c r="D216" s="1"/>
      <c r="E216" s="1"/>
      <c r="F216" s="9"/>
    </row>
    <row r="217" spans="1:6" x14ac:dyDescent="0.25">
      <c r="A217" s="8" t="s">
        <v>19040</v>
      </c>
      <c r="B217" s="1" t="s">
        <v>8041</v>
      </c>
      <c r="C217" s="1" t="s">
        <v>7</v>
      </c>
      <c r="D217" s="1"/>
      <c r="E217" s="1"/>
      <c r="F217" s="9"/>
    </row>
    <row r="218" spans="1:6" x14ac:dyDescent="0.25">
      <c r="A218" s="8" t="s">
        <v>19041</v>
      </c>
      <c r="B218" s="1" t="s">
        <v>446</v>
      </c>
      <c r="C218" s="1" t="s">
        <v>7</v>
      </c>
      <c r="D218" s="1"/>
      <c r="E218" s="1"/>
      <c r="F218" s="9"/>
    </row>
    <row r="219" spans="1:6" x14ac:dyDescent="0.25">
      <c r="A219" s="8" t="s">
        <v>19042</v>
      </c>
      <c r="B219" s="1" t="s">
        <v>662</v>
      </c>
      <c r="C219" s="1" t="s">
        <v>7</v>
      </c>
      <c r="D219" s="1"/>
      <c r="E219" s="1"/>
      <c r="F219" s="9"/>
    </row>
    <row r="220" spans="1:6" x14ac:dyDescent="0.25">
      <c r="A220" s="8" t="s">
        <v>19043</v>
      </c>
      <c r="B220" s="1" t="s">
        <v>19044</v>
      </c>
      <c r="C220" s="1" t="s">
        <v>14</v>
      </c>
      <c r="D220" s="1"/>
      <c r="E220" s="1"/>
      <c r="F220" s="9"/>
    </row>
    <row r="221" spans="1:6" x14ac:dyDescent="0.25">
      <c r="A221" s="8" t="s">
        <v>19045</v>
      </c>
      <c r="B221" s="1" t="s">
        <v>19046</v>
      </c>
      <c r="C221" s="1" t="s">
        <v>14</v>
      </c>
      <c r="D221" s="1"/>
      <c r="E221" s="1"/>
      <c r="F221" s="9"/>
    </row>
    <row r="222" spans="1:6" x14ac:dyDescent="0.25">
      <c r="A222" s="8" t="s">
        <v>19047</v>
      </c>
      <c r="B222" s="1" t="s">
        <v>5850</v>
      </c>
      <c r="C222" s="1" t="s">
        <v>7</v>
      </c>
      <c r="D222" s="1"/>
      <c r="E222" s="1"/>
      <c r="F222" s="9"/>
    </row>
    <row r="223" spans="1:6" x14ac:dyDescent="0.25">
      <c r="A223" s="8" t="s">
        <v>19048</v>
      </c>
      <c r="B223" s="1" t="s">
        <v>4063</v>
      </c>
      <c r="C223" s="1" t="s">
        <v>7</v>
      </c>
      <c r="D223" s="1"/>
      <c r="E223" s="1"/>
      <c r="F223" s="9"/>
    </row>
    <row r="224" spans="1:6" x14ac:dyDescent="0.25">
      <c r="A224" s="8" t="s">
        <v>19049</v>
      </c>
      <c r="B224" s="1" t="s">
        <v>2231</v>
      </c>
      <c r="C224" s="1" t="s">
        <v>7</v>
      </c>
      <c r="D224" s="1"/>
      <c r="E224" s="1"/>
      <c r="F224" s="9"/>
    </row>
    <row r="225" spans="1:6" x14ac:dyDescent="0.25">
      <c r="A225" s="8" t="s">
        <v>19050</v>
      </c>
      <c r="B225" s="1" t="s">
        <v>6668</v>
      </c>
      <c r="C225" s="1" t="s">
        <v>7</v>
      </c>
      <c r="D225" s="1"/>
      <c r="E225" s="1"/>
      <c r="F225" s="9"/>
    </row>
    <row r="226" spans="1:6" x14ac:dyDescent="0.25">
      <c r="A226" s="8" t="s">
        <v>19051</v>
      </c>
      <c r="B226" s="1" t="s">
        <v>18694</v>
      </c>
      <c r="C226" s="1" t="s">
        <v>7</v>
      </c>
      <c r="D226" s="1"/>
      <c r="E226" s="1"/>
      <c r="F226" s="9"/>
    </row>
    <row r="227" spans="1:6" x14ac:dyDescent="0.25">
      <c r="A227" s="8" t="s">
        <v>19052</v>
      </c>
      <c r="B227" s="1" t="s">
        <v>11832</v>
      </c>
      <c r="C227" s="1" t="s">
        <v>7</v>
      </c>
      <c r="D227" s="1"/>
      <c r="E227" s="1"/>
      <c r="F227" s="9"/>
    </row>
    <row r="228" spans="1:6" x14ac:dyDescent="0.25">
      <c r="A228" s="8" t="s">
        <v>19053</v>
      </c>
      <c r="B228" s="1" t="s">
        <v>14627</v>
      </c>
      <c r="C228" s="1" t="s">
        <v>7</v>
      </c>
      <c r="D228" s="1"/>
      <c r="E228" s="1"/>
      <c r="F228" s="9"/>
    </row>
    <row r="229" spans="1:6" x14ac:dyDescent="0.25">
      <c r="A229" s="8" t="s">
        <v>19054</v>
      </c>
      <c r="B229" s="1" t="s">
        <v>2486</v>
      </c>
      <c r="C229" s="1" t="s">
        <v>7</v>
      </c>
      <c r="D229" s="1"/>
      <c r="E229" s="1"/>
      <c r="F229" s="9"/>
    </row>
    <row r="230" spans="1:6" x14ac:dyDescent="0.25">
      <c r="A230" s="8" t="s">
        <v>19055</v>
      </c>
      <c r="B230" s="1" t="s">
        <v>5886</v>
      </c>
      <c r="C230" s="1" t="s">
        <v>7</v>
      </c>
      <c r="D230" s="1"/>
      <c r="E230" s="1"/>
      <c r="F230" s="9"/>
    </row>
    <row r="231" spans="1:6" x14ac:dyDescent="0.25">
      <c r="A231" s="8" t="s">
        <v>19056</v>
      </c>
      <c r="B231" s="1" t="s">
        <v>2968</v>
      </c>
      <c r="C231" s="1" t="s">
        <v>7</v>
      </c>
      <c r="D231" s="1"/>
      <c r="E231" s="1"/>
      <c r="F231" s="9"/>
    </row>
    <row r="232" spans="1:6" x14ac:dyDescent="0.25">
      <c r="A232" s="8" t="s">
        <v>19057</v>
      </c>
      <c r="B232" s="1" t="s">
        <v>6694</v>
      </c>
      <c r="C232" s="1" t="s">
        <v>7</v>
      </c>
      <c r="D232" s="1"/>
      <c r="E232" s="1"/>
      <c r="F232" s="9"/>
    </row>
    <row r="233" spans="1:6" x14ac:dyDescent="0.25">
      <c r="A233" s="8" t="s">
        <v>19058</v>
      </c>
      <c r="B233" s="1" t="s">
        <v>11846</v>
      </c>
      <c r="C233" s="1" t="s">
        <v>7</v>
      </c>
      <c r="D233" s="1"/>
      <c r="E233" s="1"/>
      <c r="F233" s="9"/>
    </row>
    <row r="234" spans="1:6" x14ac:dyDescent="0.25">
      <c r="A234" s="8" t="s">
        <v>19059</v>
      </c>
      <c r="B234" s="1" t="s">
        <v>3210</v>
      </c>
      <c r="C234" s="1" t="s">
        <v>7</v>
      </c>
      <c r="D234" s="1"/>
      <c r="E234" s="1"/>
      <c r="F234" s="9"/>
    </row>
    <row r="235" spans="1:6" x14ac:dyDescent="0.25">
      <c r="A235" s="8" t="s">
        <v>19060</v>
      </c>
      <c r="B235" s="1" t="s">
        <v>19061</v>
      </c>
      <c r="C235" s="1" t="s">
        <v>7</v>
      </c>
      <c r="D235" s="1"/>
      <c r="E235" s="1"/>
      <c r="F235" s="9"/>
    </row>
    <row r="236" spans="1:6" x14ac:dyDescent="0.25">
      <c r="A236" s="8" t="s">
        <v>19062</v>
      </c>
      <c r="B236" s="1" t="s">
        <v>11226</v>
      </c>
      <c r="C236" s="1" t="s">
        <v>7</v>
      </c>
      <c r="D236" s="1"/>
      <c r="E236" s="1"/>
      <c r="F236" s="9"/>
    </row>
    <row r="237" spans="1:6" ht="15.75" thickBot="1" x14ac:dyDescent="0.3">
      <c r="A237" s="10" t="s">
        <v>19063</v>
      </c>
      <c r="B237" s="11" t="s">
        <v>785</v>
      </c>
      <c r="C237" s="11" t="s">
        <v>7</v>
      </c>
      <c r="D237" s="11"/>
      <c r="E237" s="11"/>
      <c r="F237" s="12"/>
    </row>
    <row r="238" spans="1:6" x14ac:dyDescent="0.25">
      <c r="A238" s="8" t="s">
        <v>19064</v>
      </c>
      <c r="B238" s="1" t="s">
        <v>5</v>
      </c>
      <c r="C238" s="1" t="s">
        <v>4</v>
      </c>
      <c r="D238" s="1"/>
      <c r="E238" s="1"/>
      <c r="F238" s="9"/>
    </row>
    <row r="239" spans="1:6" x14ac:dyDescent="0.25">
      <c r="A239" s="8" t="s">
        <v>19065</v>
      </c>
      <c r="B239" s="1" t="s">
        <v>7562</v>
      </c>
      <c r="C239" s="1" t="s">
        <v>7</v>
      </c>
      <c r="D239" s="1"/>
      <c r="E239" s="1"/>
      <c r="F239" s="9"/>
    </row>
    <row r="240" spans="1:6" x14ac:dyDescent="0.25">
      <c r="A240" s="8" t="s">
        <v>19066</v>
      </c>
      <c r="B240" s="1" t="s">
        <v>7558</v>
      </c>
      <c r="C240" s="1" t="s">
        <v>7</v>
      </c>
      <c r="D240" s="1"/>
      <c r="E240" s="1"/>
      <c r="F240" s="9"/>
    </row>
    <row r="241" spans="1:6" x14ac:dyDescent="0.25">
      <c r="A241" s="8" t="s">
        <v>19067</v>
      </c>
      <c r="B241" s="1" t="s">
        <v>11339</v>
      </c>
      <c r="C241" s="1" t="s">
        <v>7</v>
      </c>
      <c r="D241" s="1"/>
      <c r="E241" s="1"/>
      <c r="F241" s="9"/>
    </row>
    <row r="242" spans="1:6" x14ac:dyDescent="0.25">
      <c r="A242" s="8" t="s">
        <v>19068</v>
      </c>
      <c r="B242" s="1" t="s">
        <v>19069</v>
      </c>
      <c r="C242" s="1" t="s">
        <v>7</v>
      </c>
      <c r="D242" s="1"/>
      <c r="E242" s="1"/>
      <c r="F242" s="9"/>
    </row>
    <row r="243" spans="1:6" x14ac:dyDescent="0.25">
      <c r="A243" s="8" t="s">
        <v>19070</v>
      </c>
      <c r="B243" s="1" t="s">
        <v>19071</v>
      </c>
      <c r="C243" s="1" t="s">
        <v>14</v>
      </c>
      <c r="D243" s="1"/>
      <c r="E243" s="1"/>
      <c r="F243" s="9"/>
    </row>
    <row r="244" spans="1:6" x14ac:dyDescent="0.25">
      <c r="A244" s="8" t="s">
        <v>19072</v>
      </c>
      <c r="B244" s="1" t="s">
        <v>19073</v>
      </c>
      <c r="C244" s="1" t="s">
        <v>7</v>
      </c>
      <c r="D244" s="1"/>
      <c r="E244" s="1"/>
      <c r="F244" s="9"/>
    </row>
    <row r="245" spans="1:6" x14ac:dyDescent="0.25">
      <c r="A245" s="8" t="s">
        <v>19074</v>
      </c>
      <c r="B245" s="1" t="s">
        <v>7833</v>
      </c>
      <c r="C245" s="1" t="s">
        <v>7</v>
      </c>
      <c r="D245" s="1"/>
      <c r="E245" s="1"/>
      <c r="F245" s="9"/>
    </row>
    <row r="246" spans="1:6" x14ac:dyDescent="0.25">
      <c r="A246" s="8" t="s">
        <v>19075</v>
      </c>
      <c r="B246" s="1" t="s">
        <v>11487</v>
      </c>
      <c r="C246" s="1" t="s">
        <v>7</v>
      </c>
      <c r="D246" s="1"/>
      <c r="E246" s="1"/>
      <c r="F246" s="9"/>
    </row>
    <row r="247" spans="1:6" x14ac:dyDescent="0.25">
      <c r="A247" s="8" t="s">
        <v>19076</v>
      </c>
      <c r="B247" s="1" t="s">
        <v>8007</v>
      </c>
      <c r="C247" s="1" t="s">
        <v>7</v>
      </c>
      <c r="D247" s="1"/>
      <c r="E247" s="1"/>
      <c r="F247" s="9"/>
    </row>
    <row r="248" spans="1:6" x14ac:dyDescent="0.25">
      <c r="A248" s="8" t="s">
        <v>19077</v>
      </c>
      <c r="B248" s="1" t="s">
        <v>2790</v>
      </c>
      <c r="C248" s="1" t="s">
        <v>7</v>
      </c>
      <c r="D248" s="1"/>
      <c r="E248" s="1"/>
      <c r="F248" s="9"/>
    </row>
    <row r="249" spans="1:6" x14ac:dyDescent="0.25">
      <c r="A249" s="8" t="s">
        <v>19078</v>
      </c>
      <c r="B249" s="1" t="s">
        <v>7831</v>
      </c>
      <c r="C249" s="1" t="s">
        <v>7</v>
      </c>
      <c r="D249" s="1"/>
      <c r="E249" s="1"/>
      <c r="F249" s="9"/>
    </row>
    <row r="250" spans="1:6" x14ac:dyDescent="0.25">
      <c r="A250" s="8" t="s">
        <v>19079</v>
      </c>
      <c r="B250" s="1" t="s">
        <v>5190</v>
      </c>
      <c r="C250" s="1" t="s">
        <v>7</v>
      </c>
      <c r="D250" s="1"/>
      <c r="E250" s="1"/>
      <c r="F250" s="9"/>
    </row>
    <row r="251" spans="1:6" x14ac:dyDescent="0.25">
      <c r="A251" s="8" t="s">
        <v>19080</v>
      </c>
      <c r="B251" s="1" t="s">
        <v>12886</v>
      </c>
      <c r="C251" s="1" t="s">
        <v>7</v>
      </c>
      <c r="D251" s="1"/>
      <c r="E251" s="1"/>
      <c r="F251" s="9"/>
    </row>
    <row r="252" spans="1:6" x14ac:dyDescent="0.25">
      <c r="A252" s="8" t="s">
        <v>19081</v>
      </c>
      <c r="B252" s="1" t="s">
        <v>14949</v>
      </c>
      <c r="C252" s="1" t="s">
        <v>7</v>
      </c>
      <c r="D252" s="1"/>
      <c r="E252" s="1"/>
      <c r="F252" s="9"/>
    </row>
    <row r="253" spans="1:6" x14ac:dyDescent="0.25">
      <c r="A253" s="8" t="s">
        <v>19082</v>
      </c>
      <c r="B253" s="1" t="s">
        <v>11689</v>
      </c>
      <c r="C253" s="1" t="s">
        <v>7</v>
      </c>
      <c r="D253" s="1"/>
      <c r="E253" s="1"/>
      <c r="F253" s="9"/>
    </row>
    <row r="254" spans="1:6" x14ac:dyDescent="0.25">
      <c r="A254" s="8" t="s">
        <v>19083</v>
      </c>
      <c r="B254" s="1" t="s">
        <v>4714</v>
      </c>
      <c r="C254" s="1" t="s">
        <v>7</v>
      </c>
      <c r="D254" s="1"/>
      <c r="E254" s="1"/>
      <c r="F254" s="9"/>
    </row>
    <row r="255" spans="1:6" x14ac:dyDescent="0.25">
      <c r="A255" s="8" t="s">
        <v>19084</v>
      </c>
      <c r="B255" s="1" t="s">
        <v>676</v>
      </c>
      <c r="C255" s="1" t="s">
        <v>7</v>
      </c>
      <c r="D255" s="1"/>
      <c r="E255" s="1"/>
      <c r="F255" s="9"/>
    </row>
    <row r="256" spans="1:6" x14ac:dyDescent="0.25">
      <c r="A256" s="8" t="s">
        <v>19085</v>
      </c>
      <c r="B256" s="1" t="s">
        <v>19086</v>
      </c>
      <c r="C256" s="1" t="s">
        <v>14</v>
      </c>
      <c r="D256" s="1"/>
      <c r="E256" s="1"/>
      <c r="F256" s="9"/>
    </row>
    <row r="257" spans="1:6" x14ac:dyDescent="0.25">
      <c r="A257" s="8" t="s">
        <v>19087</v>
      </c>
      <c r="B257" s="1" t="s">
        <v>19088</v>
      </c>
      <c r="C257" s="1" t="s">
        <v>7</v>
      </c>
      <c r="D257" s="1"/>
      <c r="E257" s="1"/>
      <c r="F257" s="9"/>
    </row>
    <row r="258" spans="1:6" x14ac:dyDescent="0.25">
      <c r="A258" s="8" t="s">
        <v>19089</v>
      </c>
      <c r="B258" s="1" t="s">
        <v>2470</v>
      </c>
      <c r="C258" s="1" t="s">
        <v>7</v>
      </c>
      <c r="D258" s="1"/>
      <c r="E258" s="1"/>
      <c r="F258" s="9"/>
    </row>
    <row r="259" spans="1:6" x14ac:dyDescent="0.25">
      <c r="A259" s="8" t="s">
        <v>19090</v>
      </c>
      <c r="B259" s="1" t="s">
        <v>11778</v>
      </c>
      <c r="C259" s="1" t="s">
        <v>7</v>
      </c>
      <c r="D259" s="1"/>
      <c r="E259" s="1"/>
      <c r="F259" s="9"/>
    </row>
    <row r="260" spans="1:6" x14ac:dyDescent="0.25">
      <c r="A260" s="8" t="s">
        <v>19091</v>
      </c>
      <c r="B260" s="1" t="s">
        <v>19092</v>
      </c>
      <c r="C260" s="1" t="s">
        <v>7</v>
      </c>
      <c r="D260" s="1"/>
      <c r="E260" s="1"/>
      <c r="F260" s="9"/>
    </row>
    <row r="261" spans="1:6" x14ac:dyDescent="0.25">
      <c r="A261" s="8" t="s">
        <v>19093</v>
      </c>
      <c r="B261" s="1" t="s">
        <v>13132</v>
      </c>
      <c r="C261" s="1" t="s">
        <v>7</v>
      </c>
      <c r="D261" s="1"/>
      <c r="E261" s="1"/>
      <c r="F261" s="9"/>
    </row>
    <row r="262" spans="1:6" x14ac:dyDescent="0.25">
      <c r="A262" s="8" t="s">
        <v>19094</v>
      </c>
      <c r="B262" s="1" t="s">
        <v>6228</v>
      </c>
      <c r="C262" s="1" t="s">
        <v>7</v>
      </c>
      <c r="D262" s="1"/>
      <c r="E262" s="1"/>
      <c r="F262" s="9"/>
    </row>
    <row r="263" spans="1:6" x14ac:dyDescent="0.25">
      <c r="A263" s="8" t="s">
        <v>19095</v>
      </c>
      <c r="B263" s="1" t="s">
        <v>6872</v>
      </c>
      <c r="C263" s="1" t="s">
        <v>7</v>
      </c>
      <c r="D263" s="1"/>
      <c r="E263" s="1"/>
      <c r="F263" s="9"/>
    </row>
    <row r="264" spans="1:6" x14ac:dyDescent="0.25">
      <c r="A264" s="8" t="s">
        <v>19096</v>
      </c>
      <c r="B264" s="1" t="s">
        <v>5617</v>
      </c>
      <c r="C264" s="1" t="s">
        <v>7</v>
      </c>
      <c r="D264" s="1"/>
      <c r="E264" s="1"/>
      <c r="F264" s="9"/>
    </row>
    <row r="265" spans="1:6" x14ac:dyDescent="0.25">
      <c r="A265" s="8" t="s">
        <v>19097</v>
      </c>
      <c r="B265" s="1" t="s">
        <v>198</v>
      </c>
      <c r="C265" s="1" t="s">
        <v>7</v>
      </c>
      <c r="D265" s="1"/>
      <c r="E265" s="1"/>
      <c r="F265" s="9"/>
    </row>
    <row r="266" spans="1:6" x14ac:dyDescent="0.25">
      <c r="A266" s="8" t="s">
        <v>19098</v>
      </c>
      <c r="B266" s="1" t="s">
        <v>19099</v>
      </c>
      <c r="C266" s="1" t="s">
        <v>7</v>
      </c>
      <c r="D266" s="1"/>
      <c r="E266" s="1"/>
      <c r="F266" s="9"/>
    </row>
    <row r="267" spans="1:6" x14ac:dyDescent="0.25">
      <c r="A267" s="8" t="s">
        <v>19100</v>
      </c>
      <c r="B267" s="1" t="s">
        <v>13121</v>
      </c>
      <c r="C267" s="1" t="s">
        <v>7</v>
      </c>
      <c r="D267" s="1"/>
      <c r="E267" s="1"/>
      <c r="F267" s="9"/>
    </row>
    <row r="268" spans="1:6" x14ac:dyDescent="0.25">
      <c r="A268" s="8" t="s">
        <v>19101</v>
      </c>
      <c r="B268" s="1" t="s">
        <v>168</v>
      </c>
      <c r="C268" s="1" t="s">
        <v>7</v>
      </c>
      <c r="D268" s="1"/>
      <c r="E268" s="1"/>
      <c r="F268" s="9"/>
    </row>
    <row r="269" spans="1:6" x14ac:dyDescent="0.25">
      <c r="A269" s="8" t="s">
        <v>19102</v>
      </c>
      <c r="B269" s="1" t="s">
        <v>2468</v>
      </c>
      <c r="C269" s="1" t="s">
        <v>7</v>
      </c>
      <c r="D269" s="1"/>
      <c r="E269" s="1"/>
      <c r="F269" s="9"/>
    </row>
    <row r="270" spans="1:6" x14ac:dyDescent="0.25">
      <c r="A270" s="8" t="s">
        <v>19103</v>
      </c>
      <c r="B270" s="1" t="s">
        <v>19104</v>
      </c>
      <c r="C270" s="1" t="s">
        <v>7</v>
      </c>
      <c r="D270" s="1"/>
      <c r="E270" s="1"/>
      <c r="F270" s="9"/>
    </row>
    <row r="271" spans="1:6" x14ac:dyDescent="0.25">
      <c r="A271" s="8" t="s">
        <v>19105</v>
      </c>
      <c r="B271" s="1" t="s">
        <v>6266</v>
      </c>
      <c r="C271" s="1" t="s">
        <v>7</v>
      </c>
      <c r="D271" s="1"/>
      <c r="E271" s="1"/>
      <c r="F271" s="9"/>
    </row>
    <row r="272" spans="1:6" x14ac:dyDescent="0.25">
      <c r="A272" s="8" t="s">
        <v>19106</v>
      </c>
      <c r="B272" s="1" t="s">
        <v>5113</v>
      </c>
      <c r="C272" s="1" t="s">
        <v>7</v>
      </c>
      <c r="D272" s="1"/>
      <c r="E272" s="1"/>
      <c r="F272" s="9"/>
    </row>
    <row r="273" spans="1:6" x14ac:dyDescent="0.25">
      <c r="A273" s="8" t="s">
        <v>19107</v>
      </c>
      <c r="B273" s="1" t="s">
        <v>3454</v>
      </c>
      <c r="C273" s="1" t="s">
        <v>7</v>
      </c>
      <c r="D273" s="1"/>
      <c r="E273" s="1"/>
      <c r="F273" s="9"/>
    </row>
    <row r="274" spans="1:6" x14ac:dyDescent="0.25">
      <c r="A274" s="8" t="s">
        <v>19108</v>
      </c>
      <c r="B274" s="1" t="s">
        <v>785</v>
      </c>
      <c r="C274" s="1" t="s">
        <v>7</v>
      </c>
      <c r="D274" s="1"/>
      <c r="E274" s="1"/>
      <c r="F274" s="9"/>
    </row>
    <row r="275" spans="1:6" x14ac:dyDescent="0.25">
      <c r="A275" s="8" t="s">
        <v>19109</v>
      </c>
      <c r="B275" s="1" t="s">
        <v>2371</v>
      </c>
      <c r="C275" s="1" t="s">
        <v>7</v>
      </c>
      <c r="D275" s="1"/>
      <c r="E275" s="1"/>
      <c r="F275" s="9"/>
    </row>
    <row r="276" spans="1:6" x14ac:dyDescent="0.25">
      <c r="A276" s="8" t="s">
        <v>19110</v>
      </c>
      <c r="B276" s="1" t="s">
        <v>7706</v>
      </c>
      <c r="C276" s="1" t="s">
        <v>7</v>
      </c>
      <c r="D276" s="1"/>
      <c r="E276" s="1"/>
      <c r="F276" s="9"/>
    </row>
    <row r="277" spans="1:6" ht="15.75" thickBot="1" x14ac:dyDescent="0.3">
      <c r="A277" s="10" t="s">
        <v>19111</v>
      </c>
      <c r="B277" s="11" t="s">
        <v>19112</v>
      </c>
      <c r="C277" s="11" t="s">
        <v>4</v>
      </c>
      <c r="D277" s="11"/>
      <c r="E277" s="11"/>
      <c r="F277" s="12"/>
    </row>
    <row r="278" spans="1:6" x14ac:dyDescent="0.25">
      <c r="A278" s="8" t="s">
        <v>19113</v>
      </c>
      <c r="B278" s="1" t="s">
        <v>19114</v>
      </c>
      <c r="C278" s="1" t="s">
        <v>14</v>
      </c>
      <c r="D278" s="1"/>
      <c r="E278" s="1"/>
      <c r="F278" s="9"/>
    </row>
    <row r="279" spans="1:6" x14ac:dyDescent="0.25">
      <c r="A279" s="8" t="s">
        <v>19115</v>
      </c>
      <c r="B279" s="1" t="s">
        <v>19116</v>
      </c>
      <c r="C279" s="1" t="s">
        <v>14</v>
      </c>
      <c r="D279" s="1"/>
      <c r="E279" s="1"/>
      <c r="F279" s="9"/>
    </row>
    <row r="280" spans="1:6" x14ac:dyDescent="0.25">
      <c r="A280" s="8" t="s">
        <v>19117</v>
      </c>
      <c r="B280" s="1" t="s">
        <v>3136</v>
      </c>
      <c r="C280" s="1" t="s">
        <v>7</v>
      </c>
      <c r="D280" s="1"/>
      <c r="E280" s="1"/>
      <c r="F280" s="9"/>
    </row>
    <row r="281" spans="1:6" x14ac:dyDescent="0.25">
      <c r="A281" s="8" t="s">
        <v>19117</v>
      </c>
      <c r="B281" s="1" t="s">
        <v>3136</v>
      </c>
      <c r="C281" s="1" t="s">
        <v>7</v>
      </c>
      <c r="D281" s="1"/>
      <c r="E281" s="1"/>
      <c r="F281" s="9" t="s">
        <v>19310</v>
      </c>
    </row>
    <row r="282" spans="1:6" x14ac:dyDescent="0.25">
      <c r="A282" s="8" t="s">
        <v>19118</v>
      </c>
      <c r="B282" s="1" t="s">
        <v>6208</v>
      </c>
      <c r="C282" s="1" t="s">
        <v>7</v>
      </c>
      <c r="D282" s="1"/>
      <c r="E282" s="1"/>
      <c r="F282" s="9"/>
    </row>
    <row r="283" spans="1:6" x14ac:dyDescent="0.25">
      <c r="A283" s="8" t="s">
        <v>19119</v>
      </c>
      <c r="B283" s="1" t="s">
        <v>3370</v>
      </c>
      <c r="C283" s="1" t="s">
        <v>7</v>
      </c>
      <c r="D283" s="1"/>
      <c r="E283" s="1"/>
      <c r="F283" s="9"/>
    </row>
    <row r="284" spans="1:6" x14ac:dyDescent="0.25">
      <c r="A284" s="8" t="s">
        <v>19120</v>
      </c>
      <c r="B284" s="1" t="s">
        <v>4527</v>
      </c>
      <c r="C284" s="1" t="s">
        <v>7</v>
      </c>
      <c r="D284" s="1"/>
      <c r="E284" s="1"/>
      <c r="F284" s="9"/>
    </row>
    <row r="285" spans="1:6" x14ac:dyDescent="0.25">
      <c r="A285" s="8" t="s">
        <v>19121</v>
      </c>
      <c r="B285" s="1" t="s">
        <v>19122</v>
      </c>
      <c r="C285" s="1" t="s">
        <v>7</v>
      </c>
      <c r="D285" s="1"/>
      <c r="E285" s="1"/>
      <c r="F285" s="9"/>
    </row>
    <row r="286" spans="1:6" x14ac:dyDescent="0.25">
      <c r="A286" s="8" t="s">
        <v>19123</v>
      </c>
      <c r="B286" s="1" t="s">
        <v>3496</v>
      </c>
      <c r="C286" s="1" t="s">
        <v>7</v>
      </c>
      <c r="D286" s="1"/>
      <c r="E286" s="1"/>
      <c r="F286" s="9"/>
    </row>
    <row r="287" spans="1:6" x14ac:dyDescent="0.25">
      <c r="A287" s="8" t="s">
        <v>19124</v>
      </c>
      <c r="B287" s="1" t="s">
        <v>19125</v>
      </c>
      <c r="C287" s="1" t="s">
        <v>7</v>
      </c>
      <c r="D287" s="1"/>
      <c r="E287" s="1"/>
      <c r="F287" s="9"/>
    </row>
    <row r="288" spans="1:6" x14ac:dyDescent="0.25">
      <c r="A288" s="8" t="s">
        <v>19126</v>
      </c>
      <c r="B288" s="1" t="s">
        <v>19127</v>
      </c>
      <c r="C288" s="1" t="s">
        <v>7</v>
      </c>
      <c r="D288" s="1"/>
      <c r="E288" s="1"/>
      <c r="F288" s="9"/>
    </row>
    <row r="289" spans="1:6" x14ac:dyDescent="0.25">
      <c r="A289" s="8" t="s">
        <v>19128</v>
      </c>
      <c r="B289" s="1" t="s">
        <v>4525</v>
      </c>
      <c r="C289" s="1" t="s">
        <v>7</v>
      </c>
      <c r="D289" s="1"/>
      <c r="E289" s="1"/>
      <c r="F289" s="9"/>
    </row>
    <row r="290" spans="1:6" x14ac:dyDescent="0.25">
      <c r="A290" s="8" t="s">
        <v>19129</v>
      </c>
      <c r="B290" s="1" t="s">
        <v>19130</v>
      </c>
      <c r="C290" s="1" t="s">
        <v>7</v>
      </c>
      <c r="D290" s="1"/>
      <c r="E290" s="1"/>
      <c r="F290" s="9"/>
    </row>
    <row r="291" spans="1:6" x14ac:dyDescent="0.25">
      <c r="A291" s="8" t="s">
        <v>19131</v>
      </c>
      <c r="B291" s="1" t="s">
        <v>8392</v>
      </c>
      <c r="C291" s="1" t="s">
        <v>7</v>
      </c>
      <c r="D291" s="1"/>
      <c r="E291" s="1"/>
      <c r="F291" s="9"/>
    </row>
    <row r="292" spans="1:6" x14ac:dyDescent="0.25">
      <c r="A292" s="8" t="s">
        <v>19132</v>
      </c>
      <c r="B292" s="1" t="s">
        <v>5194</v>
      </c>
      <c r="C292" s="1" t="s">
        <v>7</v>
      </c>
      <c r="D292" s="1"/>
      <c r="E292" s="1"/>
      <c r="F292" s="9"/>
    </row>
    <row r="293" spans="1:6" x14ac:dyDescent="0.25">
      <c r="A293" s="8" t="s">
        <v>19133</v>
      </c>
      <c r="B293" s="1" t="s">
        <v>5808</v>
      </c>
      <c r="C293" s="1" t="s">
        <v>7</v>
      </c>
      <c r="D293" s="1"/>
      <c r="E293" s="1"/>
      <c r="F293" s="9"/>
    </row>
    <row r="294" spans="1:6" x14ac:dyDescent="0.25">
      <c r="A294" s="8" t="s">
        <v>19134</v>
      </c>
      <c r="B294" s="1" t="s">
        <v>1977</v>
      </c>
      <c r="C294" s="1" t="s">
        <v>7</v>
      </c>
      <c r="D294" s="1"/>
      <c r="E294" s="1"/>
      <c r="F294" s="9"/>
    </row>
    <row r="295" spans="1:6" x14ac:dyDescent="0.25">
      <c r="A295" s="8" t="s">
        <v>19135</v>
      </c>
      <c r="B295" s="1" t="s">
        <v>2916</v>
      </c>
      <c r="C295" s="1" t="s">
        <v>7</v>
      </c>
      <c r="D295" s="1"/>
      <c r="E295" s="1"/>
      <c r="F295" s="9"/>
    </row>
    <row r="296" spans="1:6" x14ac:dyDescent="0.25">
      <c r="A296" s="8" t="s">
        <v>19136</v>
      </c>
      <c r="B296" s="1" t="s">
        <v>676</v>
      </c>
      <c r="C296" s="1" t="s">
        <v>7</v>
      </c>
      <c r="D296" s="1"/>
      <c r="E296" s="1"/>
      <c r="F296" s="9"/>
    </row>
    <row r="297" spans="1:6" x14ac:dyDescent="0.25">
      <c r="A297" s="8" t="s">
        <v>19137</v>
      </c>
      <c r="B297" s="1" t="s">
        <v>19138</v>
      </c>
      <c r="C297" s="1" t="s">
        <v>7</v>
      </c>
      <c r="D297" s="1"/>
      <c r="E297" s="1"/>
      <c r="F297" s="9"/>
    </row>
    <row r="298" spans="1:6" x14ac:dyDescent="0.25">
      <c r="A298" s="8" t="s">
        <v>19139</v>
      </c>
      <c r="B298" s="1" t="s">
        <v>19140</v>
      </c>
      <c r="C298" s="1" t="s">
        <v>7</v>
      </c>
      <c r="D298" s="1"/>
      <c r="E298" s="1"/>
      <c r="F298" s="9"/>
    </row>
    <row r="299" spans="1:6" x14ac:dyDescent="0.25">
      <c r="A299" s="8" t="s">
        <v>19141</v>
      </c>
      <c r="B299" s="1" t="s">
        <v>4599</v>
      </c>
      <c r="C299" s="1" t="s">
        <v>7</v>
      </c>
      <c r="D299" s="1"/>
      <c r="E299" s="1"/>
      <c r="F299" s="9"/>
    </row>
    <row r="300" spans="1:6" x14ac:dyDescent="0.25">
      <c r="A300" s="8" t="s">
        <v>19142</v>
      </c>
      <c r="B300" s="1" t="s">
        <v>3180</v>
      </c>
      <c r="C300" s="1" t="s">
        <v>7</v>
      </c>
      <c r="D300" s="1"/>
      <c r="E300" s="1"/>
      <c r="F300" s="9"/>
    </row>
    <row r="301" spans="1:6" x14ac:dyDescent="0.25">
      <c r="A301" s="8" t="s">
        <v>19143</v>
      </c>
      <c r="B301" s="1" t="s">
        <v>889</v>
      </c>
      <c r="C301" s="1" t="s">
        <v>7</v>
      </c>
      <c r="D301" s="1"/>
      <c r="E301" s="1"/>
      <c r="F301" s="9"/>
    </row>
    <row r="302" spans="1:6" x14ac:dyDescent="0.25">
      <c r="A302" s="8" t="s">
        <v>19144</v>
      </c>
      <c r="B302" s="1" t="s">
        <v>622</v>
      </c>
      <c r="C302" s="1" t="s">
        <v>7</v>
      </c>
      <c r="D302" s="1"/>
      <c r="E302" s="1"/>
      <c r="F302" s="9"/>
    </row>
    <row r="303" spans="1:6" x14ac:dyDescent="0.25">
      <c r="A303" s="8" t="s">
        <v>19145</v>
      </c>
      <c r="B303" s="1" t="s">
        <v>18514</v>
      </c>
      <c r="C303" s="1" t="s">
        <v>7</v>
      </c>
      <c r="D303" s="1"/>
      <c r="E303" s="1"/>
      <c r="F303" s="9"/>
    </row>
    <row r="304" spans="1:6" x14ac:dyDescent="0.25">
      <c r="A304" s="8" t="s">
        <v>19146</v>
      </c>
      <c r="B304" s="1" t="s">
        <v>594</v>
      </c>
      <c r="C304" s="1" t="s">
        <v>7</v>
      </c>
      <c r="D304" s="1"/>
      <c r="E304" s="1"/>
      <c r="F304" s="9"/>
    </row>
    <row r="305" spans="1:6" x14ac:dyDescent="0.25">
      <c r="A305" s="8" t="s">
        <v>19147</v>
      </c>
      <c r="B305" s="1" t="s">
        <v>4826</v>
      </c>
      <c r="C305" s="1" t="s">
        <v>7</v>
      </c>
      <c r="D305" s="1"/>
      <c r="E305" s="1"/>
      <c r="F305" s="9"/>
    </row>
    <row r="306" spans="1:6" x14ac:dyDescent="0.25">
      <c r="A306" s="8" t="s">
        <v>19148</v>
      </c>
      <c r="B306" s="1" t="s">
        <v>19149</v>
      </c>
      <c r="C306" s="1" t="s">
        <v>7</v>
      </c>
      <c r="D306" s="1"/>
      <c r="E306" s="1"/>
      <c r="F306" s="9"/>
    </row>
    <row r="307" spans="1:6" x14ac:dyDescent="0.25">
      <c r="A307" s="8" t="s">
        <v>19150</v>
      </c>
      <c r="B307" s="1" t="s">
        <v>19151</v>
      </c>
      <c r="C307" s="1" t="s">
        <v>7</v>
      </c>
      <c r="D307" s="1"/>
      <c r="E307" s="1"/>
      <c r="F307" s="9"/>
    </row>
    <row r="308" spans="1:6" x14ac:dyDescent="0.25">
      <c r="A308" s="8" t="s">
        <v>19152</v>
      </c>
      <c r="B308" s="1" t="s">
        <v>4645</v>
      </c>
      <c r="C308" s="1" t="s">
        <v>7</v>
      </c>
      <c r="D308" s="1"/>
      <c r="E308" s="1"/>
      <c r="F308" s="9"/>
    </row>
    <row r="309" spans="1:6" x14ac:dyDescent="0.25">
      <c r="A309" s="8" t="s">
        <v>19153</v>
      </c>
      <c r="B309" s="1" t="s">
        <v>8319</v>
      </c>
      <c r="C309" s="1" t="s">
        <v>7</v>
      </c>
      <c r="D309" s="1"/>
      <c r="E309" s="1"/>
      <c r="F309" s="9"/>
    </row>
    <row r="310" spans="1:6" x14ac:dyDescent="0.25">
      <c r="A310" s="8" t="s">
        <v>19154</v>
      </c>
      <c r="B310" s="1" t="s">
        <v>5669</v>
      </c>
      <c r="C310" s="1" t="s">
        <v>7</v>
      </c>
      <c r="D310" s="1"/>
      <c r="E310" s="1"/>
      <c r="F310" s="9"/>
    </row>
    <row r="311" spans="1:6" x14ac:dyDescent="0.25">
      <c r="A311" s="8" t="s">
        <v>19155</v>
      </c>
      <c r="B311" s="1" t="s">
        <v>14190</v>
      </c>
      <c r="C311" s="1" t="s">
        <v>7</v>
      </c>
      <c r="D311" s="1"/>
      <c r="E311" s="1"/>
      <c r="F311" s="9"/>
    </row>
    <row r="312" spans="1:6" x14ac:dyDescent="0.25">
      <c r="A312" s="8" t="s">
        <v>19156</v>
      </c>
      <c r="B312" s="1" t="s">
        <v>14396</v>
      </c>
      <c r="C312" s="1" t="s">
        <v>7</v>
      </c>
      <c r="D312" s="1"/>
      <c r="E312" s="1"/>
      <c r="F312" s="9"/>
    </row>
    <row r="313" spans="1:6" x14ac:dyDescent="0.25">
      <c r="A313" s="8" t="s">
        <v>19157</v>
      </c>
      <c r="B313" s="1" t="s">
        <v>15089</v>
      </c>
      <c r="C313" s="1" t="s">
        <v>7</v>
      </c>
      <c r="D313" s="1"/>
      <c r="E313" s="1"/>
      <c r="F313" s="9"/>
    </row>
    <row r="314" spans="1:6" x14ac:dyDescent="0.25">
      <c r="A314" s="8" t="s">
        <v>19158</v>
      </c>
      <c r="B314" s="1" t="s">
        <v>785</v>
      </c>
      <c r="C314" s="1" t="s">
        <v>7</v>
      </c>
      <c r="D314" s="1"/>
      <c r="E314" s="1"/>
      <c r="F314" s="9"/>
    </row>
    <row r="315" spans="1:6" x14ac:dyDescent="0.25">
      <c r="A315" s="8" t="s">
        <v>19159</v>
      </c>
      <c r="B315" s="1" t="s">
        <v>3176</v>
      </c>
      <c r="C315" s="1" t="s">
        <v>4</v>
      </c>
      <c r="D315" s="1"/>
      <c r="E315" s="1"/>
      <c r="F315" s="9"/>
    </row>
    <row r="316" spans="1:6" ht="15.75" thickBot="1" x14ac:dyDescent="0.3">
      <c r="A316" s="10" t="s">
        <v>19160</v>
      </c>
      <c r="B316" s="11" t="s">
        <v>19161</v>
      </c>
      <c r="C316" s="11" t="s">
        <v>4</v>
      </c>
      <c r="D316" s="11"/>
      <c r="E316" s="11"/>
      <c r="F316" s="12"/>
    </row>
    <row r="317" spans="1:6" x14ac:dyDescent="0.25">
      <c r="A317" s="8" t="s">
        <v>19162</v>
      </c>
      <c r="B317" s="1" t="s">
        <v>7558</v>
      </c>
      <c r="C317" s="1" t="s">
        <v>7</v>
      </c>
      <c r="D317" s="1"/>
      <c r="E317" s="1"/>
      <c r="F317" s="9"/>
    </row>
    <row r="318" spans="1:6" x14ac:dyDescent="0.25">
      <c r="A318" s="8" t="s">
        <v>19163</v>
      </c>
      <c r="B318" s="1" t="s">
        <v>19164</v>
      </c>
      <c r="C318" s="1" t="s">
        <v>14</v>
      </c>
      <c r="D318" s="1"/>
      <c r="E318" s="1"/>
      <c r="F318" s="9"/>
    </row>
    <row r="319" spans="1:6" x14ac:dyDescent="0.25">
      <c r="A319" s="8" t="s">
        <v>19165</v>
      </c>
      <c r="B319" s="1" t="s">
        <v>19166</v>
      </c>
      <c r="C319" s="1" t="s">
        <v>14</v>
      </c>
      <c r="D319" s="1"/>
      <c r="E319" s="1"/>
      <c r="F319" s="9"/>
    </row>
    <row r="320" spans="1:6" x14ac:dyDescent="0.25">
      <c r="A320" s="8" t="s">
        <v>19167</v>
      </c>
      <c r="B320" s="1" t="s">
        <v>4764</v>
      </c>
      <c r="C320" s="1" t="s">
        <v>7</v>
      </c>
      <c r="D320" s="1"/>
      <c r="E320" s="1"/>
      <c r="F320" s="9"/>
    </row>
    <row r="321" spans="1:6" x14ac:dyDescent="0.25">
      <c r="A321" s="8" t="s">
        <v>19168</v>
      </c>
      <c r="B321" s="1" t="s">
        <v>4762</v>
      </c>
      <c r="C321" s="1" t="s">
        <v>7</v>
      </c>
      <c r="D321" s="1"/>
      <c r="E321" s="1"/>
      <c r="F321" s="9"/>
    </row>
    <row r="322" spans="1:6" x14ac:dyDescent="0.25">
      <c r="A322" s="8" t="s">
        <v>19169</v>
      </c>
      <c r="B322" s="1" t="s">
        <v>4760</v>
      </c>
      <c r="C322" s="1" t="s">
        <v>7</v>
      </c>
      <c r="D322" s="1"/>
      <c r="E322" s="1"/>
      <c r="F322" s="9"/>
    </row>
    <row r="323" spans="1:6" x14ac:dyDescent="0.25">
      <c r="A323" s="8" t="s">
        <v>19170</v>
      </c>
      <c r="B323" s="1" t="s">
        <v>4748</v>
      </c>
      <c r="C323" s="1" t="s">
        <v>7</v>
      </c>
      <c r="D323" s="1"/>
      <c r="E323" s="1"/>
      <c r="F323" s="9"/>
    </row>
    <row r="324" spans="1:6" x14ac:dyDescent="0.25">
      <c r="A324" s="8" t="s">
        <v>19171</v>
      </c>
      <c r="B324" s="1" t="s">
        <v>4750</v>
      </c>
      <c r="C324" s="1" t="s">
        <v>7</v>
      </c>
      <c r="D324" s="1"/>
      <c r="E324" s="1"/>
      <c r="F324" s="9"/>
    </row>
    <row r="325" spans="1:6" x14ac:dyDescent="0.25">
      <c r="A325" s="8" t="s">
        <v>19172</v>
      </c>
      <c r="B325" s="1" t="s">
        <v>4752</v>
      </c>
      <c r="C325" s="1" t="s">
        <v>7</v>
      </c>
      <c r="D325" s="1"/>
      <c r="E325" s="1"/>
      <c r="F325" s="9"/>
    </row>
    <row r="326" spans="1:6" x14ac:dyDescent="0.25">
      <c r="A326" s="8" t="s">
        <v>19173</v>
      </c>
      <c r="B326" s="1" t="s">
        <v>4758</v>
      </c>
      <c r="C326" s="1" t="s">
        <v>7</v>
      </c>
      <c r="D326" s="1"/>
      <c r="E326" s="1"/>
      <c r="F326" s="9"/>
    </row>
    <row r="327" spans="1:6" x14ac:dyDescent="0.25">
      <c r="A327" s="8" t="s">
        <v>19174</v>
      </c>
      <c r="B327" s="1" t="s">
        <v>4876</v>
      </c>
      <c r="C327" s="1" t="s">
        <v>7</v>
      </c>
      <c r="D327" s="1"/>
      <c r="E327" s="1"/>
      <c r="F327" s="9"/>
    </row>
    <row r="328" spans="1:6" x14ac:dyDescent="0.25">
      <c r="A328" s="8" t="s">
        <v>19175</v>
      </c>
      <c r="B328" s="1" t="s">
        <v>4754</v>
      </c>
      <c r="C328" s="1" t="s">
        <v>7</v>
      </c>
      <c r="D328" s="1"/>
      <c r="E328" s="1"/>
      <c r="F328" s="9"/>
    </row>
    <row r="329" spans="1:6" x14ac:dyDescent="0.25">
      <c r="A329" s="8" t="s">
        <v>19176</v>
      </c>
      <c r="B329" s="1" t="s">
        <v>4874</v>
      </c>
      <c r="C329" s="1" t="s">
        <v>7</v>
      </c>
      <c r="D329" s="1"/>
      <c r="E329" s="1"/>
      <c r="F329" s="9"/>
    </row>
    <row r="330" spans="1:6" x14ac:dyDescent="0.25">
      <c r="A330" s="8" t="s">
        <v>19177</v>
      </c>
      <c r="B330" s="1" t="s">
        <v>6098</v>
      </c>
      <c r="C330" s="1" t="s">
        <v>7</v>
      </c>
      <c r="D330" s="1"/>
      <c r="E330" s="1"/>
      <c r="F330" s="9"/>
    </row>
    <row r="331" spans="1:6" x14ac:dyDescent="0.25">
      <c r="A331" s="8" t="s">
        <v>19178</v>
      </c>
      <c r="B331" s="1" t="s">
        <v>4756</v>
      </c>
      <c r="C331" s="1" t="s">
        <v>7</v>
      </c>
      <c r="D331" s="1"/>
      <c r="E331" s="1"/>
      <c r="F331" s="9"/>
    </row>
    <row r="332" spans="1:6" x14ac:dyDescent="0.25">
      <c r="A332" s="8" t="s">
        <v>19179</v>
      </c>
      <c r="B332" s="1" t="s">
        <v>4714</v>
      </c>
      <c r="C332" s="1" t="s">
        <v>7</v>
      </c>
      <c r="D332" s="1"/>
      <c r="E332" s="1"/>
      <c r="F332" s="9"/>
    </row>
    <row r="333" spans="1:6" x14ac:dyDescent="0.25">
      <c r="A333" s="8" t="s">
        <v>19180</v>
      </c>
      <c r="B333" s="1" t="s">
        <v>8033</v>
      </c>
      <c r="C333" s="1" t="s">
        <v>7</v>
      </c>
      <c r="D333" s="1"/>
      <c r="E333" s="1"/>
      <c r="F333" s="9"/>
    </row>
    <row r="334" spans="1:6" x14ac:dyDescent="0.25">
      <c r="A334" s="8" t="s">
        <v>19181</v>
      </c>
      <c r="B334" s="1" t="s">
        <v>8029</v>
      </c>
      <c r="C334" s="1" t="s">
        <v>7</v>
      </c>
      <c r="D334" s="1"/>
      <c r="E334" s="1"/>
      <c r="F334" s="9"/>
    </row>
    <row r="335" spans="1:6" x14ac:dyDescent="0.25">
      <c r="A335" s="8" t="s">
        <v>19182</v>
      </c>
      <c r="B335" s="1" t="s">
        <v>15016</v>
      </c>
      <c r="C335" s="1" t="s">
        <v>7</v>
      </c>
      <c r="D335" s="1"/>
      <c r="E335" s="1"/>
      <c r="F335" s="9"/>
    </row>
    <row r="336" spans="1:6" x14ac:dyDescent="0.25">
      <c r="A336" s="8" t="s">
        <v>19183</v>
      </c>
      <c r="B336" s="1" t="s">
        <v>6726</v>
      </c>
      <c r="C336" s="1" t="s">
        <v>7</v>
      </c>
      <c r="D336" s="1"/>
      <c r="E336" s="1"/>
      <c r="F336" s="9"/>
    </row>
    <row r="337" spans="1:6" x14ac:dyDescent="0.25">
      <c r="A337" s="8" t="s">
        <v>19184</v>
      </c>
      <c r="B337" s="1" t="s">
        <v>19185</v>
      </c>
      <c r="C337" s="1" t="s">
        <v>7</v>
      </c>
      <c r="D337" s="1"/>
      <c r="E337" s="1"/>
      <c r="F337" s="9"/>
    </row>
    <row r="338" spans="1:6" x14ac:dyDescent="0.25">
      <c r="A338" s="8" t="s">
        <v>19186</v>
      </c>
      <c r="B338" s="1" t="s">
        <v>19187</v>
      </c>
      <c r="C338" s="1" t="s">
        <v>7</v>
      </c>
      <c r="D338" s="1"/>
      <c r="E338" s="1"/>
      <c r="F338" s="9"/>
    </row>
    <row r="339" spans="1:6" x14ac:dyDescent="0.25">
      <c r="A339" s="8" t="s">
        <v>19188</v>
      </c>
      <c r="B339" s="1" t="s">
        <v>4151</v>
      </c>
      <c r="C339" s="1" t="s">
        <v>7</v>
      </c>
      <c r="D339" s="1"/>
      <c r="E339" s="1"/>
      <c r="F339" s="9"/>
    </row>
    <row r="340" spans="1:6" x14ac:dyDescent="0.25">
      <c r="A340" s="8" t="s">
        <v>19189</v>
      </c>
      <c r="B340" s="1" t="s">
        <v>19190</v>
      </c>
      <c r="C340" s="1" t="s">
        <v>4</v>
      </c>
      <c r="D340" s="1"/>
      <c r="E340" s="1"/>
      <c r="F340" s="9"/>
    </row>
    <row r="341" spans="1:6" x14ac:dyDescent="0.25">
      <c r="A341" s="8" t="s">
        <v>19191</v>
      </c>
      <c r="B341" s="1" t="s">
        <v>4818</v>
      </c>
      <c r="C341" s="1" t="s">
        <v>7</v>
      </c>
      <c r="D341" s="1"/>
      <c r="E341" s="1"/>
      <c r="F341" s="9"/>
    </row>
    <row r="342" spans="1:6" x14ac:dyDescent="0.25">
      <c r="A342" s="8" t="s">
        <v>19192</v>
      </c>
      <c r="B342" s="1" t="s">
        <v>4816</v>
      </c>
      <c r="C342" s="1" t="s">
        <v>7</v>
      </c>
      <c r="D342" s="1"/>
      <c r="E342" s="1"/>
      <c r="F342" s="9"/>
    </row>
    <row r="343" spans="1:6" x14ac:dyDescent="0.25">
      <c r="A343" s="8" t="s">
        <v>19193</v>
      </c>
      <c r="B343" s="1" t="s">
        <v>5095</v>
      </c>
      <c r="C343" s="1" t="s">
        <v>7</v>
      </c>
      <c r="D343" s="1"/>
      <c r="E343" s="1"/>
      <c r="F343" s="9"/>
    </row>
    <row r="344" spans="1:6" x14ac:dyDescent="0.25">
      <c r="A344" s="8" t="s">
        <v>19194</v>
      </c>
      <c r="B344" s="1" t="s">
        <v>19195</v>
      </c>
      <c r="C344" s="1" t="s">
        <v>7</v>
      </c>
      <c r="D344" s="1"/>
      <c r="E344" s="1"/>
      <c r="F344" s="9"/>
    </row>
    <row r="345" spans="1:6" x14ac:dyDescent="0.25">
      <c r="A345" s="8" t="s">
        <v>19196</v>
      </c>
      <c r="B345" s="1" t="s">
        <v>15409</v>
      </c>
      <c r="C345" s="1" t="s">
        <v>7</v>
      </c>
      <c r="D345" s="1"/>
      <c r="E345" s="1"/>
      <c r="F345" s="9"/>
    </row>
    <row r="346" spans="1:6" x14ac:dyDescent="0.25">
      <c r="A346" s="8" t="s">
        <v>19197</v>
      </c>
      <c r="B346" s="1" t="s">
        <v>4854</v>
      </c>
      <c r="C346" s="1" t="s">
        <v>7</v>
      </c>
      <c r="D346" s="1"/>
      <c r="E346" s="1"/>
      <c r="F346" s="9"/>
    </row>
    <row r="347" spans="1:6" x14ac:dyDescent="0.25">
      <c r="A347" s="8" t="s">
        <v>19198</v>
      </c>
      <c r="B347" s="1" t="s">
        <v>5067</v>
      </c>
      <c r="C347" s="1" t="s">
        <v>7</v>
      </c>
      <c r="D347" s="1"/>
      <c r="E347" s="1"/>
      <c r="F347" s="9"/>
    </row>
    <row r="348" spans="1:6" x14ac:dyDescent="0.25">
      <c r="A348" s="8" t="s">
        <v>19199</v>
      </c>
      <c r="B348" s="1" t="s">
        <v>4890</v>
      </c>
      <c r="C348" s="1" t="s">
        <v>7</v>
      </c>
      <c r="D348" s="1"/>
      <c r="E348" s="1"/>
      <c r="F348" s="9"/>
    </row>
    <row r="349" spans="1:6" x14ac:dyDescent="0.25">
      <c r="A349" s="8" t="s">
        <v>19200</v>
      </c>
      <c r="B349" s="1" t="s">
        <v>2500</v>
      </c>
      <c r="C349" s="1" t="s">
        <v>7</v>
      </c>
      <c r="D349" s="1"/>
      <c r="E349" s="1"/>
      <c r="F349" s="9"/>
    </row>
    <row r="350" spans="1:6" x14ac:dyDescent="0.25">
      <c r="A350" s="8" t="s">
        <v>19201</v>
      </c>
      <c r="B350" s="1" t="s">
        <v>5856</v>
      </c>
      <c r="C350" s="1" t="s">
        <v>7</v>
      </c>
      <c r="D350" s="1"/>
      <c r="E350" s="1"/>
      <c r="F350" s="9"/>
    </row>
    <row r="351" spans="1:6" x14ac:dyDescent="0.25">
      <c r="A351" s="8" t="s">
        <v>19202</v>
      </c>
      <c r="B351" s="1" t="s">
        <v>8729</v>
      </c>
      <c r="C351" s="1" t="s">
        <v>7</v>
      </c>
      <c r="D351" s="1"/>
      <c r="E351" s="1"/>
      <c r="F351" s="9"/>
    </row>
    <row r="352" spans="1:6" ht="15.75" thickBot="1" x14ac:dyDescent="0.3">
      <c r="A352" s="10" t="s">
        <v>19203</v>
      </c>
      <c r="B352" s="11" t="s">
        <v>19204</v>
      </c>
      <c r="C352" s="11" t="s">
        <v>4</v>
      </c>
      <c r="D352" s="11"/>
      <c r="E352" s="11"/>
      <c r="F352" s="12"/>
    </row>
    <row r="353" spans="1:6" x14ac:dyDescent="0.25">
      <c r="A353" s="8" t="s">
        <v>19205</v>
      </c>
      <c r="B353" s="1" t="s">
        <v>19206</v>
      </c>
      <c r="C353" s="1" t="s">
        <v>14</v>
      </c>
      <c r="D353" s="1"/>
      <c r="E353" s="1"/>
      <c r="F353" s="9"/>
    </row>
    <row r="354" spans="1:6" x14ac:dyDescent="0.25">
      <c r="A354" s="8" t="s">
        <v>19207</v>
      </c>
      <c r="B354" s="1" t="s">
        <v>19208</v>
      </c>
      <c r="C354" s="1" t="s">
        <v>14</v>
      </c>
      <c r="D354" s="1"/>
      <c r="E354" s="1"/>
      <c r="F354" s="9"/>
    </row>
    <row r="355" spans="1:6" x14ac:dyDescent="0.25">
      <c r="A355" s="8" t="s">
        <v>19209</v>
      </c>
      <c r="B355" s="1" t="s">
        <v>19210</v>
      </c>
      <c r="C355" s="1" t="s">
        <v>4</v>
      </c>
      <c r="D355" s="1"/>
      <c r="E355" s="1"/>
      <c r="F355" s="9"/>
    </row>
    <row r="356" spans="1:6" x14ac:dyDescent="0.25">
      <c r="A356" s="8" t="s">
        <v>19211</v>
      </c>
      <c r="B356" s="1" t="s">
        <v>7414</v>
      </c>
      <c r="C356" s="1" t="s">
        <v>7</v>
      </c>
      <c r="D356" s="1"/>
      <c r="E356" s="1"/>
      <c r="F356" s="9"/>
    </row>
    <row r="357" spans="1:6" x14ac:dyDescent="0.25">
      <c r="A357" s="8" t="s">
        <v>19212</v>
      </c>
      <c r="B357" s="1" t="s">
        <v>8219</v>
      </c>
      <c r="C357" s="1" t="s">
        <v>7</v>
      </c>
      <c r="D357" s="1"/>
      <c r="E357" s="1"/>
      <c r="F357" s="9"/>
    </row>
    <row r="358" spans="1:6" x14ac:dyDescent="0.25">
      <c r="A358" s="8" t="s">
        <v>19213</v>
      </c>
      <c r="B358" s="1" t="s">
        <v>8221</v>
      </c>
      <c r="C358" s="1" t="s">
        <v>7</v>
      </c>
      <c r="D358" s="1"/>
      <c r="E358" s="1"/>
      <c r="F358" s="9"/>
    </row>
    <row r="359" spans="1:6" x14ac:dyDescent="0.25">
      <c r="A359" s="8" t="s">
        <v>19214</v>
      </c>
      <c r="B359" s="1" t="s">
        <v>8223</v>
      </c>
      <c r="C359" s="1" t="s">
        <v>7</v>
      </c>
      <c r="D359" s="1"/>
      <c r="E359" s="1"/>
      <c r="F359" s="9"/>
    </row>
    <row r="360" spans="1:6" x14ac:dyDescent="0.25">
      <c r="A360" s="8" t="s">
        <v>19215</v>
      </c>
      <c r="B360" s="1" t="s">
        <v>8225</v>
      </c>
      <c r="C360" s="1" t="s">
        <v>7</v>
      </c>
      <c r="D360" s="1"/>
      <c r="E360" s="1"/>
      <c r="F360" s="9"/>
    </row>
    <row r="361" spans="1:6" x14ac:dyDescent="0.25">
      <c r="A361" s="8" t="s">
        <v>19216</v>
      </c>
      <c r="B361" s="1" t="s">
        <v>14268</v>
      </c>
      <c r="C361" s="1" t="s">
        <v>7</v>
      </c>
      <c r="D361" s="1"/>
      <c r="E361" s="1"/>
      <c r="F361" s="9"/>
    </row>
    <row r="362" spans="1:6" x14ac:dyDescent="0.25">
      <c r="A362" s="8" t="s">
        <v>19217</v>
      </c>
      <c r="B362" s="1" t="s">
        <v>14270</v>
      </c>
      <c r="C362" s="1" t="s">
        <v>7</v>
      </c>
      <c r="D362" s="1"/>
      <c r="E362" s="1"/>
      <c r="F362" s="9"/>
    </row>
    <row r="363" spans="1:6" x14ac:dyDescent="0.25">
      <c r="A363" s="8" t="s">
        <v>19218</v>
      </c>
      <c r="B363" s="1" t="s">
        <v>14272</v>
      </c>
      <c r="C363" s="1" t="s">
        <v>7</v>
      </c>
      <c r="D363" s="1"/>
      <c r="E363" s="1"/>
      <c r="F363" s="9"/>
    </row>
    <row r="364" spans="1:6" x14ac:dyDescent="0.25">
      <c r="A364" s="8" t="s">
        <v>19219</v>
      </c>
      <c r="B364" s="1" t="s">
        <v>18408</v>
      </c>
      <c r="C364" s="1" t="s">
        <v>7</v>
      </c>
      <c r="D364" s="1"/>
      <c r="E364" s="1"/>
      <c r="F364" s="9"/>
    </row>
    <row r="365" spans="1:6" x14ac:dyDescent="0.25">
      <c r="A365" s="8" t="s">
        <v>19220</v>
      </c>
      <c r="B365" s="1" t="s">
        <v>18406</v>
      </c>
      <c r="C365" s="1" t="s">
        <v>7</v>
      </c>
      <c r="D365" s="1"/>
      <c r="E365" s="1"/>
      <c r="F365" s="9"/>
    </row>
    <row r="366" spans="1:6" x14ac:dyDescent="0.25">
      <c r="A366" s="8" t="s">
        <v>19221</v>
      </c>
      <c r="B366" s="1" t="s">
        <v>7993</v>
      </c>
      <c r="C366" s="1" t="s">
        <v>7</v>
      </c>
      <c r="D366" s="1"/>
      <c r="E366" s="1"/>
      <c r="F366" s="9"/>
    </row>
    <row r="367" spans="1:6" x14ac:dyDescent="0.25">
      <c r="A367" s="8" t="s">
        <v>19222</v>
      </c>
      <c r="B367" s="1" t="s">
        <v>5798</v>
      </c>
      <c r="C367" s="1" t="s">
        <v>7</v>
      </c>
      <c r="D367" s="1"/>
      <c r="E367" s="1"/>
      <c r="F367" s="9"/>
    </row>
    <row r="368" spans="1:6" x14ac:dyDescent="0.25">
      <c r="A368" s="8" t="s">
        <v>19223</v>
      </c>
      <c r="B368" s="1" t="s">
        <v>14096</v>
      </c>
      <c r="C368" s="1" t="s">
        <v>7</v>
      </c>
      <c r="D368" s="1"/>
      <c r="E368" s="1"/>
      <c r="F368" s="9"/>
    </row>
    <row r="369" spans="1:6" x14ac:dyDescent="0.25">
      <c r="A369" s="8" t="s">
        <v>19224</v>
      </c>
      <c r="B369" s="1" t="s">
        <v>6750</v>
      </c>
      <c r="C369" s="1" t="s">
        <v>7</v>
      </c>
      <c r="D369" s="1"/>
      <c r="E369" s="1"/>
      <c r="F369" s="9"/>
    </row>
    <row r="370" spans="1:6" x14ac:dyDescent="0.25">
      <c r="A370" s="8" t="s">
        <v>19225</v>
      </c>
      <c r="B370" s="1" t="s">
        <v>6210</v>
      </c>
      <c r="C370" s="1" t="s">
        <v>7</v>
      </c>
      <c r="D370" s="1"/>
      <c r="E370" s="1"/>
      <c r="F370" s="9"/>
    </row>
    <row r="371" spans="1:6" x14ac:dyDescent="0.25">
      <c r="A371" s="8" t="s">
        <v>19226</v>
      </c>
      <c r="B371" s="1" t="s">
        <v>2758</v>
      </c>
      <c r="C371" s="1" t="s">
        <v>7</v>
      </c>
      <c r="D371" s="1"/>
      <c r="E371" s="1"/>
      <c r="F371" s="9"/>
    </row>
    <row r="372" spans="1:6" x14ac:dyDescent="0.25">
      <c r="A372" s="8" t="s">
        <v>19227</v>
      </c>
      <c r="B372" s="1" t="s">
        <v>658</v>
      </c>
      <c r="C372" s="1" t="s">
        <v>7</v>
      </c>
      <c r="D372" s="1"/>
      <c r="E372" s="1"/>
      <c r="F372" s="9"/>
    </row>
    <row r="373" spans="1:6" x14ac:dyDescent="0.25">
      <c r="A373" s="8" t="s">
        <v>19228</v>
      </c>
      <c r="B373" s="1" t="s">
        <v>5031</v>
      </c>
      <c r="C373" s="1" t="s">
        <v>7</v>
      </c>
      <c r="D373" s="1"/>
      <c r="E373" s="1"/>
      <c r="F373" s="9"/>
    </row>
    <row r="374" spans="1:6" x14ac:dyDescent="0.25">
      <c r="A374" s="8" t="s">
        <v>19229</v>
      </c>
      <c r="B374" s="1" t="s">
        <v>889</v>
      </c>
      <c r="C374" s="1" t="s">
        <v>7</v>
      </c>
      <c r="D374" s="1"/>
      <c r="E374" s="1"/>
      <c r="F374" s="9"/>
    </row>
    <row r="375" spans="1:6" x14ac:dyDescent="0.25">
      <c r="A375" s="8" t="s">
        <v>19230</v>
      </c>
      <c r="B375" s="1" t="s">
        <v>6252</v>
      </c>
      <c r="C375" s="1" t="s">
        <v>7</v>
      </c>
      <c r="D375" s="1"/>
      <c r="E375" s="1"/>
      <c r="F375" s="9"/>
    </row>
    <row r="376" spans="1:6" x14ac:dyDescent="0.25">
      <c r="A376" s="8" t="s">
        <v>19231</v>
      </c>
      <c r="B376" s="1" t="s">
        <v>96</v>
      </c>
      <c r="C376" s="1" t="s">
        <v>7</v>
      </c>
      <c r="D376" s="1"/>
      <c r="E376" s="1"/>
      <c r="F376" s="9"/>
    </row>
    <row r="377" spans="1:6" x14ac:dyDescent="0.25">
      <c r="A377" s="8" t="s">
        <v>19232</v>
      </c>
      <c r="B377" s="1" t="s">
        <v>2351</v>
      </c>
      <c r="C377" s="1" t="s">
        <v>7</v>
      </c>
      <c r="D377" s="1"/>
      <c r="E377" s="1"/>
      <c r="F377" s="9"/>
    </row>
    <row r="378" spans="1:6" x14ac:dyDescent="0.25">
      <c r="A378" s="8" t="s">
        <v>19233</v>
      </c>
      <c r="B378" s="1" t="s">
        <v>4239</v>
      </c>
      <c r="C378" s="1" t="s">
        <v>7</v>
      </c>
      <c r="D378" s="1"/>
      <c r="E378" s="1"/>
      <c r="F378" s="9"/>
    </row>
    <row r="379" spans="1:6" x14ac:dyDescent="0.25">
      <c r="A379" s="8" t="s">
        <v>19234</v>
      </c>
      <c r="B379" s="1" t="s">
        <v>11832</v>
      </c>
      <c r="C379" s="1" t="s">
        <v>7</v>
      </c>
      <c r="D379" s="1"/>
      <c r="E379" s="1"/>
      <c r="F379" s="9"/>
    </row>
    <row r="380" spans="1:6" x14ac:dyDescent="0.25">
      <c r="A380" s="8" t="s">
        <v>19235</v>
      </c>
      <c r="B380" s="1" t="s">
        <v>11189</v>
      </c>
      <c r="C380" s="1" t="s">
        <v>7</v>
      </c>
      <c r="D380" s="1"/>
      <c r="E380" s="1"/>
      <c r="F380" s="9"/>
    </row>
    <row r="381" spans="1:6" x14ac:dyDescent="0.25">
      <c r="A381" s="8" t="s">
        <v>19236</v>
      </c>
      <c r="B381" s="1" t="s">
        <v>8930</v>
      </c>
      <c r="C381" s="1" t="s">
        <v>7</v>
      </c>
      <c r="D381" s="1"/>
      <c r="E381" s="1"/>
      <c r="F381" s="9"/>
    </row>
    <row r="382" spans="1:6" x14ac:dyDescent="0.25">
      <c r="A382" s="8" t="s">
        <v>19237</v>
      </c>
      <c r="B382" s="1" t="s">
        <v>14346</v>
      </c>
      <c r="C382" s="1" t="s">
        <v>7</v>
      </c>
      <c r="D382" s="1"/>
      <c r="E382" s="1"/>
      <c r="F382" s="9"/>
    </row>
    <row r="383" spans="1:6" x14ac:dyDescent="0.25">
      <c r="A383" s="8" t="s">
        <v>19238</v>
      </c>
      <c r="B383" s="1" t="s">
        <v>14875</v>
      </c>
      <c r="C383" s="1" t="s">
        <v>7</v>
      </c>
      <c r="D383" s="1"/>
      <c r="E383" s="1"/>
      <c r="F383" s="9"/>
    </row>
    <row r="384" spans="1:6" x14ac:dyDescent="0.25">
      <c r="A384" s="8" t="s">
        <v>19239</v>
      </c>
      <c r="B384" s="1" t="s">
        <v>2840</v>
      </c>
      <c r="C384" s="1" t="s">
        <v>7</v>
      </c>
      <c r="D384" s="1"/>
      <c r="E384" s="1"/>
      <c r="F384" s="9"/>
    </row>
    <row r="385" spans="1:6" x14ac:dyDescent="0.25">
      <c r="A385" s="8" t="s">
        <v>19240</v>
      </c>
      <c r="B385" s="1" t="s">
        <v>18704</v>
      </c>
      <c r="C385" s="1" t="s">
        <v>7</v>
      </c>
      <c r="D385" s="1"/>
      <c r="E385" s="1"/>
      <c r="F385" s="9"/>
    </row>
    <row r="386" spans="1:6" x14ac:dyDescent="0.25">
      <c r="A386" s="8" t="s">
        <v>19241</v>
      </c>
      <c r="B386" s="1" t="s">
        <v>19242</v>
      </c>
      <c r="C386" s="1" t="s">
        <v>4</v>
      </c>
      <c r="D386" s="1"/>
      <c r="E386" s="1"/>
      <c r="F386" s="9"/>
    </row>
    <row r="387" spans="1:6" ht="15.75" thickBot="1" x14ac:dyDescent="0.3">
      <c r="A387" s="10" t="s">
        <v>19243</v>
      </c>
      <c r="B387" s="11" t="s">
        <v>8257</v>
      </c>
      <c r="C387" s="11" t="s">
        <v>7</v>
      </c>
      <c r="D387" s="11"/>
      <c r="E387" s="11"/>
      <c r="F387" s="12"/>
    </row>
    <row r="388" spans="1:6" x14ac:dyDescent="0.25">
      <c r="A388" s="8" t="s">
        <v>19244</v>
      </c>
      <c r="B388" s="1" t="s">
        <v>19245</v>
      </c>
      <c r="C388" s="1" t="s">
        <v>14</v>
      </c>
      <c r="D388" s="1"/>
      <c r="E388" s="1"/>
      <c r="F388" s="9"/>
    </row>
    <row r="389" spans="1:6" x14ac:dyDescent="0.25">
      <c r="A389" s="8" t="s">
        <v>19246</v>
      </c>
      <c r="B389" s="1" t="s">
        <v>19247</v>
      </c>
      <c r="C389" s="1" t="s">
        <v>7</v>
      </c>
      <c r="D389" s="1"/>
      <c r="E389" s="1"/>
      <c r="F389" s="9"/>
    </row>
    <row r="390" spans="1:6" x14ac:dyDescent="0.25">
      <c r="A390" s="8" t="s">
        <v>19248</v>
      </c>
      <c r="B390" s="1" t="s">
        <v>19249</v>
      </c>
      <c r="C390" s="1" t="s">
        <v>7</v>
      </c>
      <c r="D390" s="1"/>
      <c r="E390" s="1"/>
      <c r="F390" s="9"/>
    </row>
    <row r="391" spans="1:6" x14ac:dyDescent="0.25">
      <c r="A391" s="8" t="s">
        <v>19250</v>
      </c>
      <c r="B391" s="1" t="s">
        <v>19251</v>
      </c>
      <c r="C391" s="1" t="s">
        <v>7</v>
      </c>
      <c r="D391" s="1"/>
      <c r="E391" s="1"/>
      <c r="F391" s="9"/>
    </row>
    <row r="392" spans="1:6" x14ac:dyDescent="0.25">
      <c r="A392" s="8" t="s">
        <v>19252</v>
      </c>
      <c r="B392" s="1" t="s">
        <v>19253</v>
      </c>
      <c r="C392" s="1" t="s">
        <v>7</v>
      </c>
      <c r="D392" s="1"/>
      <c r="E392" s="1"/>
      <c r="F392" s="9"/>
    </row>
    <row r="393" spans="1:6" x14ac:dyDescent="0.25">
      <c r="A393" s="8" t="s">
        <v>19254</v>
      </c>
      <c r="B393" s="1" t="s">
        <v>19255</v>
      </c>
      <c r="C393" s="1" t="s">
        <v>7</v>
      </c>
      <c r="D393" s="1"/>
      <c r="E393" s="1"/>
      <c r="F393" s="9"/>
    </row>
    <row r="394" spans="1:6" x14ac:dyDescent="0.25">
      <c r="A394" s="8" t="s">
        <v>19256</v>
      </c>
      <c r="B394" s="1" t="s">
        <v>19257</v>
      </c>
      <c r="C394" s="1" t="s">
        <v>7</v>
      </c>
      <c r="D394" s="1"/>
      <c r="E394" s="1"/>
      <c r="F394" s="9"/>
    </row>
    <row r="395" spans="1:6" x14ac:dyDescent="0.25">
      <c r="A395" s="8" t="s">
        <v>19258</v>
      </c>
      <c r="B395" s="1" t="s">
        <v>16408</v>
      </c>
      <c r="C395" s="1" t="s">
        <v>7</v>
      </c>
      <c r="D395" s="1"/>
      <c r="E395" s="1"/>
      <c r="F395" s="9"/>
    </row>
    <row r="396" spans="1:6" x14ac:dyDescent="0.25">
      <c r="A396" s="8" t="s">
        <v>19259</v>
      </c>
      <c r="B396" s="1" t="s">
        <v>19260</v>
      </c>
      <c r="C396" s="1" t="s">
        <v>7</v>
      </c>
      <c r="D396" s="1"/>
      <c r="E396" s="1"/>
      <c r="F396" s="9"/>
    </row>
    <row r="397" spans="1:6" x14ac:dyDescent="0.25">
      <c r="A397" s="8" t="s">
        <v>19261</v>
      </c>
      <c r="B397" s="1" t="s">
        <v>19262</v>
      </c>
      <c r="C397" s="1" t="s">
        <v>7</v>
      </c>
      <c r="D397" s="1"/>
      <c r="E397" s="1"/>
      <c r="F397" s="9"/>
    </row>
    <row r="398" spans="1:6" x14ac:dyDescent="0.25">
      <c r="A398" s="8" t="s">
        <v>19263</v>
      </c>
      <c r="B398" s="1" t="s">
        <v>19264</v>
      </c>
      <c r="C398" s="1" t="s">
        <v>7</v>
      </c>
      <c r="D398" s="1"/>
      <c r="E398" s="1"/>
      <c r="F398" s="9"/>
    </row>
    <row r="399" spans="1:6" x14ac:dyDescent="0.25">
      <c r="A399" s="8" t="s">
        <v>19265</v>
      </c>
      <c r="B399" s="1" t="s">
        <v>19266</v>
      </c>
      <c r="C399" s="1" t="s">
        <v>7</v>
      </c>
      <c r="D399" s="1"/>
      <c r="E399" s="1"/>
      <c r="F399" s="9"/>
    </row>
    <row r="400" spans="1:6" x14ac:dyDescent="0.25">
      <c r="A400" s="8" t="s">
        <v>19267</v>
      </c>
      <c r="B400" s="1" t="s">
        <v>3852</v>
      </c>
      <c r="C400" s="1" t="s">
        <v>7</v>
      </c>
      <c r="D400" s="1"/>
      <c r="E400" s="1"/>
      <c r="F400" s="9"/>
    </row>
    <row r="401" spans="1:6" x14ac:dyDescent="0.25">
      <c r="A401" s="8" t="s">
        <v>19268</v>
      </c>
      <c r="B401" s="1" t="s">
        <v>4714</v>
      </c>
      <c r="C401" s="1" t="s">
        <v>7</v>
      </c>
      <c r="D401" s="1"/>
      <c r="E401" s="1"/>
      <c r="F401" s="9"/>
    </row>
    <row r="402" spans="1:6" x14ac:dyDescent="0.25">
      <c r="A402" s="8" t="s">
        <v>19269</v>
      </c>
      <c r="B402" s="1" t="s">
        <v>14096</v>
      </c>
      <c r="C402" s="1" t="s">
        <v>7</v>
      </c>
      <c r="D402" s="1"/>
      <c r="E402" s="1"/>
      <c r="F402" s="9"/>
    </row>
    <row r="403" spans="1:6" x14ac:dyDescent="0.25">
      <c r="A403" s="8" t="s">
        <v>19270</v>
      </c>
      <c r="B403" s="1" t="s">
        <v>2992</v>
      </c>
      <c r="C403" s="1" t="s">
        <v>7</v>
      </c>
      <c r="D403" s="1"/>
      <c r="E403" s="1"/>
      <c r="F403" s="9"/>
    </row>
    <row r="404" spans="1:6" x14ac:dyDescent="0.25">
      <c r="A404" s="8" t="s">
        <v>19271</v>
      </c>
      <c r="B404" s="1" t="s">
        <v>13106</v>
      </c>
      <c r="C404" s="1" t="s">
        <v>7</v>
      </c>
      <c r="D404" s="1"/>
      <c r="E404" s="1"/>
      <c r="F404" s="9"/>
    </row>
    <row r="405" spans="1:6" x14ac:dyDescent="0.25">
      <c r="A405" s="8" t="s">
        <v>19272</v>
      </c>
      <c r="B405" s="1" t="s">
        <v>19273</v>
      </c>
      <c r="C405" s="1" t="s">
        <v>7</v>
      </c>
      <c r="D405" s="1"/>
      <c r="E405" s="1"/>
      <c r="F405" s="9"/>
    </row>
    <row r="406" spans="1:6" x14ac:dyDescent="0.25">
      <c r="A406" s="8" t="s">
        <v>19274</v>
      </c>
      <c r="B406" s="1" t="s">
        <v>19275</v>
      </c>
      <c r="C406" s="1" t="s">
        <v>7</v>
      </c>
      <c r="D406" s="1"/>
      <c r="E406" s="1"/>
      <c r="F406" s="9"/>
    </row>
    <row r="407" spans="1:6" x14ac:dyDescent="0.25">
      <c r="A407" s="8" t="s">
        <v>19276</v>
      </c>
      <c r="B407" s="1" t="s">
        <v>19277</v>
      </c>
      <c r="C407" s="1" t="s">
        <v>7</v>
      </c>
      <c r="D407" s="1"/>
      <c r="E407" s="1"/>
      <c r="F407" s="9"/>
    </row>
    <row r="408" spans="1:6" x14ac:dyDescent="0.25">
      <c r="A408" s="8" t="s">
        <v>19278</v>
      </c>
      <c r="B408" s="1" t="s">
        <v>19279</v>
      </c>
      <c r="C408" s="1" t="s">
        <v>7</v>
      </c>
      <c r="D408" s="1"/>
      <c r="E408" s="1"/>
      <c r="F408" s="9"/>
    </row>
    <row r="409" spans="1:6" x14ac:dyDescent="0.25">
      <c r="A409" s="8" t="s">
        <v>19280</v>
      </c>
      <c r="B409" s="1" t="s">
        <v>7548</v>
      </c>
      <c r="C409" s="1" t="s">
        <v>7</v>
      </c>
      <c r="D409" s="1"/>
      <c r="E409" s="1"/>
      <c r="F409" s="9"/>
    </row>
    <row r="410" spans="1:6" x14ac:dyDescent="0.25">
      <c r="A410" s="8" t="s">
        <v>19281</v>
      </c>
      <c r="B410" s="1" t="s">
        <v>100</v>
      </c>
      <c r="C410" s="1" t="s">
        <v>7</v>
      </c>
      <c r="D410" s="1"/>
      <c r="E410" s="1"/>
      <c r="F410" s="9"/>
    </row>
    <row r="411" spans="1:6" x14ac:dyDescent="0.25">
      <c r="A411" s="8" t="s">
        <v>19282</v>
      </c>
      <c r="B411" s="1" t="s">
        <v>3184</v>
      </c>
      <c r="C411" s="1" t="s">
        <v>7</v>
      </c>
      <c r="D411" s="1"/>
      <c r="E411" s="1"/>
      <c r="F411" s="9"/>
    </row>
    <row r="412" spans="1:6" x14ac:dyDescent="0.25">
      <c r="A412" s="8" t="s">
        <v>19283</v>
      </c>
      <c r="B412" s="1" t="s">
        <v>19284</v>
      </c>
      <c r="C412" s="1" t="s">
        <v>7</v>
      </c>
      <c r="D412" s="1"/>
      <c r="E412" s="1"/>
      <c r="F412" s="9"/>
    </row>
    <row r="413" spans="1:6" x14ac:dyDescent="0.25">
      <c r="A413" s="8" t="s">
        <v>19285</v>
      </c>
      <c r="B413" s="1" t="s">
        <v>7550</v>
      </c>
      <c r="C413" s="1" t="s">
        <v>7</v>
      </c>
      <c r="D413" s="1"/>
      <c r="E413" s="1"/>
      <c r="F413" s="9"/>
    </row>
    <row r="414" spans="1:6" x14ac:dyDescent="0.25">
      <c r="A414" s="8" t="s">
        <v>19286</v>
      </c>
      <c r="B414" s="1" t="s">
        <v>4802</v>
      </c>
      <c r="C414" s="1" t="s">
        <v>7</v>
      </c>
      <c r="D414" s="1"/>
      <c r="E414" s="1"/>
      <c r="F414" s="9"/>
    </row>
    <row r="415" spans="1:6" x14ac:dyDescent="0.25">
      <c r="A415" s="8" t="s">
        <v>19287</v>
      </c>
      <c r="B415" s="1" t="s">
        <v>3554</v>
      </c>
      <c r="C415" s="1" t="s">
        <v>7</v>
      </c>
      <c r="D415" s="1"/>
      <c r="E415" s="1"/>
      <c r="F415" s="9"/>
    </row>
    <row r="416" spans="1:6" x14ac:dyDescent="0.25">
      <c r="A416" s="8" t="s">
        <v>19288</v>
      </c>
      <c r="B416" s="1" t="s">
        <v>3556</v>
      </c>
      <c r="C416" s="1" t="s">
        <v>7</v>
      </c>
      <c r="D416" s="1"/>
      <c r="E416" s="1"/>
      <c r="F416" s="9"/>
    </row>
    <row r="417" spans="1:6" x14ac:dyDescent="0.25">
      <c r="A417" s="8" t="s">
        <v>19289</v>
      </c>
      <c r="B417" s="1" t="s">
        <v>3558</v>
      </c>
      <c r="C417" s="1" t="s">
        <v>7</v>
      </c>
      <c r="D417" s="1"/>
      <c r="E417" s="1"/>
      <c r="F417" s="9"/>
    </row>
    <row r="418" spans="1:6" x14ac:dyDescent="0.25">
      <c r="A418" s="8" t="s">
        <v>19290</v>
      </c>
      <c r="B418" s="1" t="s">
        <v>3560</v>
      </c>
      <c r="C418" s="1" t="s">
        <v>7</v>
      </c>
      <c r="D418" s="1"/>
      <c r="E418" s="1"/>
      <c r="F418" s="9"/>
    </row>
    <row r="419" spans="1:6" x14ac:dyDescent="0.25">
      <c r="A419" s="8" t="s">
        <v>19291</v>
      </c>
      <c r="B419" s="1" t="s">
        <v>11750</v>
      </c>
      <c r="C419" s="1" t="s">
        <v>7</v>
      </c>
      <c r="D419" s="1"/>
      <c r="E419" s="1"/>
      <c r="F419" s="9"/>
    </row>
    <row r="420" spans="1:6" x14ac:dyDescent="0.25">
      <c r="A420" s="8" t="s">
        <v>19292</v>
      </c>
      <c r="B420" s="1" t="s">
        <v>11754</v>
      </c>
      <c r="C420" s="1" t="s">
        <v>7</v>
      </c>
      <c r="D420" s="1"/>
      <c r="E420" s="1"/>
      <c r="F420" s="9"/>
    </row>
    <row r="421" spans="1:6" x14ac:dyDescent="0.25">
      <c r="A421" s="8" t="s">
        <v>19293</v>
      </c>
      <c r="B421" s="1" t="s">
        <v>6668</v>
      </c>
      <c r="C421" s="1" t="s">
        <v>7</v>
      </c>
      <c r="D421" s="1"/>
      <c r="E421" s="1"/>
      <c r="F421" s="9"/>
    </row>
    <row r="422" spans="1:6" x14ac:dyDescent="0.25">
      <c r="A422" s="8" t="s">
        <v>19294</v>
      </c>
      <c r="B422" s="1" t="s">
        <v>3080</v>
      </c>
      <c r="C422" s="1" t="s">
        <v>7</v>
      </c>
      <c r="D422" s="1"/>
      <c r="E422" s="1"/>
      <c r="F422" s="9"/>
    </row>
    <row r="423" spans="1:6" x14ac:dyDescent="0.25">
      <c r="A423" s="8" t="s">
        <v>19295</v>
      </c>
      <c r="B423" s="1" t="s">
        <v>4840</v>
      </c>
      <c r="C423" s="1" t="s">
        <v>7</v>
      </c>
      <c r="D423" s="1"/>
      <c r="E423" s="1"/>
      <c r="F423" s="9"/>
    </row>
    <row r="424" spans="1:6" x14ac:dyDescent="0.25">
      <c r="A424" s="8" t="s">
        <v>19296</v>
      </c>
      <c r="B424" s="1" t="s">
        <v>785</v>
      </c>
      <c r="C424" s="1" t="s">
        <v>7</v>
      </c>
      <c r="D424" s="1"/>
      <c r="E424" s="1"/>
      <c r="F424" s="9"/>
    </row>
    <row r="425" spans="1:6" x14ac:dyDescent="0.25">
      <c r="A425" s="8" t="s">
        <v>19297</v>
      </c>
      <c r="B425" s="1" t="s">
        <v>11854</v>
      </c>
      <c r="C425" s="1" t="s">
        <v>7</v>
      </c>
      <c r="D425" s="1"/>
      <c r="E425" s="1"/>
      <c r="F425" s="9"/>
    </row>
    <row r="426" spans="1:6" x14ac:dyDescent="0.25">
      <c r="A426" s="8" t="s">
        <v>19298</v>
      </c>
      <c r="B426" s="1" t="s">
        <v>2371</v>
      </c>
      <c r="C426" s="1" t="s">
        <v>7</v>
      </c>
      <c r="D426" s="1"/>
      <c r="E426" s="1"/>
      <c r="F426" s="9"/>
    </row>
    <row r="427" spans="1:6" x14ac:dyDescent="0.25">
      <c r="A427" s="8" t="s">
        <v>19299</v>
      </c>
      <c r="B427" s="1" t="s">
        <v>9936</v>
      </c>
      <c r="C427" s="1" t="s">
        <v>7</v>
      </c>
      <c r="D427" s="1"/>
      <c r="E427" s="1"/>
      <c r="F427" s="9"/>
    </row>
    <row r="428" spans="1:6" x14ac:dyDescent="0.25">
      <c r="A428" s="8" t="s">
        <v>19300</v>
      </c>
      <c r="B428" s="1" t="s">
        <v>19301</v>
      </c>
      <c r="C428" s="1" t="s">
        <v>4</v>
      </c>
      <c r="D428" s="1"/>
      <c r="E428" s="1"/>
      <c r="F428" s="9"/>
    </row>
    <row r="429" spans="1:6" x14ac:dyDescent="0.25">
      <c r="A429" s="8" t="s">
        <v>19302</v>
      </c>
      <c r="B429" s="1" t="s">
        <v>19303</v>
      </c>
      <c r="C429" s="1" t="s">
        <v>14</v>
      </c>
      <c r="D429" s="1"/>
      <c r="E429" s="1"/>
      <c r="F429" s="9"/>
    </row>
    <row r="430" spans="1:6" x14ac:dyDescent="0.25">
      <c r="A430" s="8" t="s">
        <v>19304</v>
      </c>
      <c r="B430" s="1" t="s">
        <v>19305</v>
      </c>
      <c r="C430" s="1" t="s">
        <v>14</v>
      </c>
      <c r="D430" s="1"/>
      <c r="E430" s="1"/>
      <c r="F430" s="9"/>
    </row>
    <row r="431" spans="1:6" x14ac:dyDescent="0.25">
      <c r="A431" s="8" t="s">
        <v>19306</v>
      </c>
      <c r="B431" s="1" t="s">
        <v>19307</v>
      </c>
      <c r="C431" s="1" t="s">
        <v>14</v>
      </c>
      <c r="D431" s="1"/>
      <c r="E431" s="1"/>
      <c r="F431" s="9"/>
    </row>
    <row r="432" spans="1:6" ht="15.75" thickBot="1" x14ac:dyDescent="0.3">
      <c r="A432" s="10" t="s">
        <v>19308</v>
      </c>
      <c r="B432" s="11" t="s">
        <v>19309</v>
      </c>
      <c r="C432" s="11" t="s">
        <v>7</v>
      </c>
      <c r="D432" s="11"/>
      <c r="E432" s="11"/>
      <c r="F432" s="12"/>
    </row>
  </sheetData>
  <autoFilter ref="A1:F1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9.7109375" bestFit="1" customWidth="1"/>
    <col min="3" max="3" width="14.140625" bestFit="1" customWidth="1"/>
    <col min="4" max="4" width="19.57031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20411</v>
      </c>
      <c r="E1" s="4" t="s">
        <v>1185</v>
      </c>
      <c r="F1" s="4" t="s">
        <v>1184</v>
      </c>
      <c r="G1" s="24" t="s">
        <v>24179</v>
      </c>
      <c r="H1">
        <f>COUNTA(A:A)-1</f>
        <v>637</v>
      </c>
    </row>
    <row r="2" spans="1:8" x14ac:dyDescent="0.25">
      <c r="A2" s="5" t="s">
        <v>20245</v>
      </c>
      <c r="B2" s="6" t="s">
        <v>10832</v>
      </c>
      <c r="C2" s="6" t="s">
        <v>1</v>
      </c>
      <c r="D2" s="6" t="s">
        <v>20412</v>
      </c>
      <c r="E2" s="6"/>
      <c r="F2" s="7"/>
    </row>
    <row r="3" spans="1:8" x14ac:dyDescent="0.25">
      <c r="A3" s="8" t="s">
        <v>20246</v>
      </c>
      <c r="B3" s="1" t="s">
        <v>10840</v>
      </c>
      <c r="C3" s="1" t="s">
        <v>1</v>
      </c>
      <c r="D3" s="1" t="s">
        <v>20412</v>
      </c>
      <c r="E3" s="1"/>
      <c r="F3" s="9"/>
    </row>
    <row r="4" spans="1:8" x14ac:dyDescent="0.25">
      <c r="A4" s="8" t="s">
        <v>20247</v>
      </c>
      <c r="B4" s="1" t="s">
        <v>354</v>
      </c>
      <c r="C4" s="1" t="s">
        <v>1</v>
      </c>
      <c r="D4" s="1" t="s">
        <v>20412</v>
      </c>
      <c r="E4" s="1"/>
      <c r="F4" s="9"/>
    </row>
    <row r="5" spans="1:8" x14ac:dyDescent="0.25">
      <c r="A5" s="8" t="s">
        <v>20248</v>
      </c>
      <c r="B5" s="1" t="s">
        <v>10906</v>
      </c>
      <c r="C5" s="1" t="s">
        <v>1</v>
      </c>
      <c r="D5" s="1" t="s">
        <v>20412</v>
      </c>
      <c r="E5" s="1"/>
      <c r="F5" s="9"/>
    </row>
    <row r="6" spans="1:8" x14ac:dyDescent="0.25">
      <c r="A6" s="8" t="s">
        <v>20249</v>
      </c>
      <c r="B6" s="1" t="s">
        <v>13384</v>
      </c>
      <c r="C6" s="1" t="s">
        <v>1</v>
      </c>
      <c r="D6" s="1" t="s">
        <v>20412</v>
      </c>
      <c r="E6" s="1"/>
      <c r="F6" s="9"/>
    </row>
    <row r="7" spans="1:8" x14ac:dyDescent="0.25">
      <c r="A7" s="8" t="s">
        <v>20250</v>
      </c>
      <c r="B7" s="1" t="s">
        <v>10675</v>
      </c>
      <c r="C7" s="1" t="s">
        <v>1</v>
      </c>
      <c r="D7" s="1" t="s">
        <v>20412</v>
      </c>
      <c r="E7" s="1"/>
      <c r="F7" s="9"/>
    </row>
    <row r="8" spans="1:8" x14ac:dyDescent="0.25">
      <c r="A8" s="8" t="s">
        <v>20251</v>
      </c>
      <c r="B8" s="1" t="s">
        <v>11012</v>
      </c>
      <c r="C8" s="1" t="s">
        <v>1</v>
      </c>
      <c r="D8" s="1" t="s">
        <v>20412</v>
      </c>
      <c r="E8" s="1"/>
      <c r="F8" s="9"/>
    </row>
    <row r="9" spans="1:8" x14ac:dyDescent="0.25">
      <c r="A9" s="8" t="s">
        <v>20252</v>
      </c>
      <c r="B9" s="1" t="s">
        <v>16905</v>
      </c>
      <c r="C9" s="1" t="s">
        <v>1</v>
      </c>
      <c r="D9" s="1" t="s">
        <v>20412</v>
      </c>
      <c r="E9" s="1"/>
      <c r="F9" s="9"/>
    </row>
    <row r="10" spans="1:8" x14ac:dyDescent="0.25">
      <c r="A10" s="8" t="s">
        <v>20253</v>
      </c>
      <c r="B10" s="1" t="s">
        <v>1537</v>
      </c>
      <c r="C10" s="1" t="s">
        <v>1</v>
      </c>
      <c r="D10" s="1" t="s">
        <v>20412</v>
      </c>
      <c r="E10" s="1"/>
      <c r="F10" s="9"/>
    </row>
    <row r="11" spans="1:8" x14ac:dyDescent="0.25">
      <c r="A11" s="8" t="s">
        <v>20254</v>
      </c>
      <c r="B11" s="1" t="s">
        <v>1787</v>
      </c>
      <c r="C11" s="1" t="s">
        <v>1</v>
      </c>
      <c r="D11" s="1" t="s">
        <v>20412</v>
      </c>
      <c r="E11" s="1"/>
      <c r="F11" s="9"/>
    </row>
    <row r="12" spans="1:8" x14ac:dyDescent="0.25">
      <c r="A12" s="8" t="s">
        <v>20255</v>
      </c>
      <c r="B12" s="1" t="s">
        <v>1461</v>
      </c>
      <c r="C12" s="1" t="s">
        <v>1</v>
      </c>
      <c r="D12" s="1" t="s">
        <v>20412</v>
      </c>
      <c r="E12" s="1"/>
      <c r="F12" s="9"/>
    </row>
    <row r="13" spans="1:8" x14ac:dyDescent="0.25">
      <c r="A13" s="8" t="s">
        <v>20256</v>
      </c>
      <c r="B13" s="1" t="s">
        <v>1993</v>
      </c>
      <c r="C13" s="1" t="s">
        <v>1</v>
      </c>
      <c r="D13" s="1" t="s">
        <v>20412</v>
      </c>
      <c r="E13" s="1"/>
      <c r="F13" s="9"/>
    </row>
    <row r="14" spans="1:8" x14ac:dyDescent="0.25">
      <c r="A14" s="8" t="s">
        <v>20257</v>
      </c>
      <c r="B14" s="1" t="s">
        <v>20258</v>
      </c>
      <c r="C14" s="1" t="s">
        <v>1</v>
      </c>
      <c r="D14" s="1" t="s">
        <v>20412</v>
      </c>
      <c r="E14" s="1"/>
      <c r="F14" s="9"/>
    </row>
    <row r="15" spans="1:8" x14ac:dyDescent="0.25">
      <c r="A15" s="8" t="s">
        <v>20259</v>
      </c>
      <c r="B15" s="1" t="s">
        <v>20260</v>
      </c>
      <c r="C15" s="1" t="s">
        <v>1</v>
      </c>
      <c r="D15" s="1" t="s">
        <v>20412</v>
      </c>
      <c r="E15" s="1"/>
      <c r="F15" s="9"/>
    </row>
    <row r="16" spans="1:8" x14ac:dyDescent="0.25">
      <c r="A16" s="8" t="s">
        <v>20261</v>
      </c>
      <c r="B16" s="1" t="s">
        <v>20262</v>
      </c>
      <c r="C16" s="1" t="s">
        <v>1</v>
      </c>
      <c r="D16" s="1" t="s">
        <v>20412</v>
      </c>
      <c r="E16" s="1"/>
      <c r="F16" s="9"/>
    </row>
    <row r="17" spans="1:6" x14ac:dyDescent="0.25">
      <c r="A17" s="8" t="s">
        <v>20263</v>
      </c>
      <c r="B17" s="1" t="s">
        <v>13330</v>
      </c>
      <c r="C17" s="1" t="s">
        <v>4</v>
      </c>
      <c r="D17" s="1" t="s">
        <v>20412</v>
      </c>
      <c r="E17" s="1"/>
      <c r="F17" s="9"/>
    </row>
    <row r="18" spans="1:6" x14ac:dyDescent="0.25">
      <c r="A18" s="8" t="s">
        <v>20264</v>
      </c>
      <c r="B18" s="1" t="s">
        <v>12544</v>
      </c>
      <c r="C18" s="1" t="s">
        <v>1</v>
      </c>
      <c r="D18" s="1" t="s">
        <v>20412</v>
      </c>
      <c r="E18" s="1"/>
      <c r="F18" s="9"/>
    </row>
    <row r="19" spans="1:6" x14ac:dyDescent="0.25">
      <c r="A19" s="8" t="s">
        <v>20265</v>
      </c>
      <c r="B19" s="1" t="s">
        <v>14943</v>
      </c>
      <c r="C19" s="1" t="s">
        <v>1</v>
      </c>
      <c r="D19" s="1" t="s">
        <v>20412</v>
      </c>
      <c r="E19" s="1"/>
      <c r="F19" s="9"/>
    </row>
    <row r="20" spans="1:6" x14ac:dyDescent="0.25">
      <c r="A20" s="8" t="s">
        <v>20266</v>
      </c>
      <c r="B20" s="1" t="s">
        <v>20267</v>
      </c>
      <c r="C20" s="1" t="s">
        <v>1</v>
      </c>
      <c r="D20" s="1" t="s">
        <v>20412</v>
      </c>
      <c r="E20" s="1"/>
      <c r="F20" s="9"/>
    </row>
    <row r="21" spans="1:6" x14ac:dyDescent="0.25">
      <c r="A21" s="8" t="s">
        <v>20268</v>
      </c>
      <c r="B21" s="1" t="s">
        <v>20269</v>
      </c>
      <c r="C21" s="1" t="s">
        <v>1</v>
      </c>
      <c r="D21" s="1" t="s">
        <v>20412</v>
      </c>
      <c r="E21" s="1"/>
      <c r="F21" s="9"/>
    </row>
    <row r="22" spans="1:6" x14ac:dyDescent="0.25">
      <c r="A22" s="8" t="s">
        <v>20270</v>
      </c>
      <c r="B22" s="1" t="s">
        <v>1529</v>
      </c>
      <c r="C22" s="1" t="s">
        <v>1</v>
      </c>
      <c r="D22" s="1" t="s">
        <v>20412</v>
      </c>
      <c r="E22" s="1"/>
      <c r="F22" s="9"/>
    </row>
    <row r="23" spans="1:6" x14ac:dyDescent="0.25">
      <c r="A23" s="8" t="s">
        <v>20271</v>
      </c>
      <c r="B23" s="1" t="s">
        <v>17749</v>
      </c>
      <c r="C23" s="1" t="s">
        <v>4</v>
      </c>
      <c r="D23" s="1" t="s">
        <v>20412</v>
      </c>
      <c r="E23" s="1"/>
      <c r="F23" s="9"/>
    </row>
    <row r="24" spans="1:6" x14ac:dyDescent="0.25">
      <c r="A24" s="8" t="s">
        <v>20272</v>
      </c>
      <c r="B24" s="1" t="s">
        <v>20273</v>
      </c>
      <c r="C24" s="1" t="s">
        <v>4</v>
      </c>
      <c r="D24" s="1" t="s">
        <v>20412</v>
      </c>
      <c r="E24" s="1"/>
      <c r="F24" s="9"/>
    </row>
    <row r="25" spans="1:6" x14ac:dyDescent="0.25">
      <c r="A25" s="8" t="s">
        <v>20274</v>
      </c>
      <c r="B25" s="1" t="s">
        <v>20275</v>
      </c>
      <c r="C25" s="1" t="s">
        <v>4</v>
      </c>
      <c r="D25" s="1" t="s">
        <v>20412</v>
      </c>
      <c r="E25" s="1"/>
      <c r="F25" s="9"/>
    </row>
    <row r="26" spans="1:6" x14ac:dyDescent="0.25">
      <c r="A26" s="8" t="s">
        <v>20276</v>
      </c>
      <c r="B26" s="1" t="s">
        <v>4714</v>
      </c>
      <c r="C26" s="1" t="s">
        <v>4</v>
      </c>
      <c r="D26" s="1" t="s">
        <v>20412</v>
      </c>
      <c r="E26" s="1"/>
      <c r="F26" s="9"/>
    </row>
    <row r="27" spans="1:6" x14ac:dyDescent="0.25">
      <c r="A27" s="8" t="s">
        <v>20277</v>
      </c>
      <c r="B27" s="1" t="s">
        <v>20278</v>
      </c>
      <c r="C27" s="1" t="s">
        <v>4</v>
      </c>
      <c r="D27" s="1" t="s">
        <v>20412</v>
      </c>
      <c r="E27" s="1"/>
      <c r="F27" s="9"/>
    </row>
    <row r="28" spans="1:6" x14ac:dyDescent="0.25">
      <c r="A28" s="8" t="s">
        <v>20279</v>
      </c>
      <c r="B28" s="1" t="s">
        <v>20280</v>
      </c>
      <c r="C28" s="1" t="s">
        <v>4</v>
      </c>
      <c r="D28" s="1" t="s">
        <v>20412</v>
      </c>
      <c r="E28" s="1"/>
      <c r="F28" s="9"/>
    </row>
    <row r="29" spans="1:6" x14ac:dyDescent="0.25">
      <c r="A29" s="8" t="s">
        <v>20281</v>
      </c>
      <c r="B29" s="1" t="s">
        <v>20282</v>
      </c>
      <c r="C29" s="1" t="s">
        <v>4</v>
      </c>
      <c r="D29" s="1" t="s">
        <v>20412</v>
      </c>
      <c r="E29" s="1"/>
      <c r="F29" s="9"/>
    </row>
    <row r="30" spans="1:6" x14ac:dyDescent="0.25">
      <c r="A30" s="8" t="s">
        <v>20283</v>
      </c>
      <c r="B30" s="1" t="s">
        <v>10832</v>
      </c>
      <c r="C30" s="1" t="s">
        <v>4</v>
      </c>
      <c r="D30" s="1" t="s">
        <v>20412</v>
      </c>
      <c r="E30" s="1"/>
      <c r="F30" s="9"/>
    </row>
    <row r="31" spans="1:6" x14ac:dyDescent="0.25">
      <c r="A31" s="8" t="s">
        <v>20284</v>
      </c>
      <c r="B31" s="1" t="s">
        <v>10840</v>
      </c>
      <c r="C31" s="1" t="s">
        <v>4</v>
      </c>
      <c r="D31" s="1" t="s">
        <v>20412</v>
      </c>
      <c r="E31" s="1"/>
      <c r="F31" s="9"/>
    </row>
    <row r="32" spans="1:6" x14ac:dyDescent="0.25">
      <c r="A32" s="8" t="s">
        <v>20285</v>
      </c>
      <c r="B32" s="1" t="s">
        <v>10882</v>
      </c>
      <c r="C32" s="1" t="s">
        <v>4</v>
      </c>
      <c r="D32" s="1" t="s">
        <v>20412</v>
      </c>
      <c r="E32" s="1"/>
      <c r="F32" s="9"/>
    </row>
    <row r="33" spans="1:6" x14ac:dyDescent="0.25">
      <c r="A33" s="8" t="s">
        <v>20286</v>
      </c>
      <c r="B33" s="1" t="s">
        <v>20287</v>
      </c>
      <c r="C33" s="1" t="s">
        <v>14</v>
      </c>
      <c r="D33" s="1" t="s">
        <v>20412</v>
      </c>
      <c r="E33" s="1"/>
      <c r="F33" s="9"/>
    </row>
    <row r="34" spans="1:6" x14ac:dyDescent="0.25">
      <c r="A34" s="8" t="s">
        <v>20288</v>
      </c>
      <c r="B34" s="1" t="s">
        <v>20289</v>
      </c>
      <c r="C34" s="1" t="s">
        <v>1</v>
      </c>
      <c r="D34" s="1" t="s">
        <v>20412</v>
      </c>
      <c r="E34" s="1"/>
      <c r="F34" s="9"/>
    </row>
    <row r="35" spans="1:6" x14ac:dyDescent="0.25">
      <c r="A35" s="8" t="s">
        <v>20290</v>
      </c>
      <c r="B35" s="1" t="s">
        <v>6330</v>
      </c>
      <c r="C35" s="1" t="s">
        <v>14</v>
      </c>
      <c r="D35" s="1" t="s">
        <v>20412</v>
      </c>
      <c r="E35" s="1"/>
      <c r="F35" s="9"/>
    </row>
    <row r="36" spans="1:6" x14ac:dyDescent="0.25">
      <c r="A36" s="8" t="s">
        <v>20291</v>
      </c>
      <c r="B36" s="1" t="s">
        <v>6332</v>
      </c>
      <c r="C36" s="1" t="s">
        <v>14</v>
      </c>
      <c r="D36" s="1" t="s">
        <v>20412</v>
      </c>
      <c r="E36" s="1"/>
      <c r="F36" s="9"/>
    </row>
    <row r="37" spans="1:6" x14ac:dyDescent="0.25">
      <c r="A37" s="8" t="s">
        <v>20292</v>
      </c>
      <c r="B37" s="1" t="s">
        <v>15861</v>
      </c>
      <c r="C37" s="1" t="s">
        <v>14</v>
      </c>
      <c r="D37" s="1" t="s">
        <v>20412</v>
      </c>
      <c r="E37" s="1"/>
      <c r="F37" s="9"/>
    </row>
    <row r="38" spans="1:6" x14ac:dyDescent="0.25">
      <c r="A38" s="8" t="s">
        <v>20293</v>
      </c>
      <c r="B38" s="1" t="s">
        <v>6300</v>
      </c>
      <c r="C38" s="1" t="s">
        <v>14</v>
      </c>
      <c r="D38" s="1" t="s">
        <v>20412</v>
      </c>
      <c r="E38" s="1"/>
      <c r="F38" s="9"/>
    </row>
    <row r="39" spans="1:6" x14ac:dyDescent="0.25">
      <c r="A39" s="8" t="s">
        <v>20294</v>
      </c>
      <c r="B39" s="1" t="s">
        <v>6708</v>
      </c>
      <c r="C39" s="1" t="s">
        <v>14</v>
      </c>
      <c r="D39" s="1" t="s">
        <v>20412</v>
      </c>
      <c r="E39" s="1"/>
      <c r="F39" s="9"/>
    </row>
    <row r="40" spans="1:6" x14ac:dyDescent="0.25">
      <c r="A40" s="8" t="s">
        <v>20295</v>
      </c>
      <c r="B40" s="1" t="s">
        <v>12646</v>
      </c>
      <c r="C40" s="1" t="s">
        <v>4</v>
      </c>
      <c r="D40" s="1" t="s">
        <v>20412</v>
      </c>
      <c r="E40" s="1"/>
      <c r="F40" s="9"/>
    </row>
    <row r="41" spans="1:6" x14ac:dyDescent="0.25">
      <c r="A41" s="8" t="s">
        <v>20296</v>
      </c>
      <c r="B41" s="1" t="s">
        <v>12648</v>
      </c>
      <c r="C41" s="1" t="s">
        <v>4</v>
      </c>
      <c r="D41" s="1" t="s">
        <v>20412</v>
      </c>
      <c r="E41" s="1"/>
      <c r="F41" s="9"/>
    </row>
    <row r="42" spans="1:6" x14ac:dyDescent="0.25">
      <c r="A42" s="8" t="s">
        <v>20297</v>
      </c>
      <c r="B42" s="1" t="s">
        <v>12650</v>
      </c>
      <c r="C42" s="1" t="s">
        <v>4</v>
      </c>
      <c r="D42" s="1" t="s">
        <v>20412</v>
      </c>
      <c r="E42" s="1"/>
      <c r="F42" s="9"/>
    </row>
    <row r="43" spans="1:6" x14ac:dyDescent="0.25">
      <c r="A43" s="8" t="s">
        <v>20298</v>
      </c>
      <c r="B43" s="1" t="s">
        <v>20299</v>
      </c>
      <c r="C43" s="1" t="s">
        <v>4</v>
      </c>
      <c r="D43" s="1" t="s">
        <v>20412</v>
      </c>
      <c r="E43" s="1"/>
      <c r="F43" s="9"/>
    </row>
    <row r="44" spans="1:6" x14ac:dyDescent="0.25">
      <c r="A44" s="8" t="s">
        <v>20300</v>
      </c>
      <c r="B44" s="1" t="s">
        <v>20301</v>
      </c>
      <c r="C44" s="1" t="s">
        <v>4</v>
      </c>
      <c r="D44" s="1" t="s">
        <v>20412</v>
      </c>
      <c r="E44" s="1"/>
      <c r="F44" s="9"/>
    </row>
    <row r="45" spans="1:6" x14ac:dyDescent="0.25">
      <c r="A45" s="8" t="s">
        <v>20302</v>
      </c>
      <c r="B45" s="1" t="s">
        <v>20303</v>
      </c>
      <c r="C45" s="1" t="s">
        <v>4</v>
      </c>
      <c r="D45" s="1" t="s">
        <v>20412</v>
      </c>
      <c r="E45" s="1"/>
      <c r="F45" s="9"/>
    </row>
    <row r="46" spans="1:6" x14ac:dyDescent="0.25">
      <c r="A46" s="8" t="s">
        <v>20304</v>
      </c>
      <c r="B46" s="1" t="s">
        <v>20305</v>
      </c>
      <c r="C46" s="1" t="s">
        <v>4</v>
      </c>
      <c r="D46" s="1" t="s">
        <v>20412</v>
      </c>
      <c r="E46" s="1"/>
      <c r="F46" s="9"/>
    </row>
    <row r="47" spans="1:6" x14ac:dyDescent="0.25">
      <c r="A47" s="8" t="s">
        <v>20306</v>
      </c>
      <c r="B47" s="1" t="s">
        <v>20307</v>
      </c>
      <c r="C47" s="1" t="s">
        <v>4</v>
      </c>
      <c r="D47" s="1" t="s">
        <v>20412</v>
      </c>
      <c r="E47" s="1"/>
      <c r="F47" s="9"/>
    </row>
    <row r="48" spans="1:6" x14ac:dyDescent="0.25">
      <c r="A48" s="8" t="s">
        <v>20308</v>
      </c>
      <c r="B48" s="1" t="s">
        <v>20309</v>
      </c>
      <c r="C48" s="1" t="s">
        <v>4</v>
      </c>
      <c r="D48" s="1" t="s">
        <v>20412</v>
      </c>
      <c r="E48" s="1"/>
      <c r="F48" s="9"/>
    </row>
    <row r="49" spans="1:6" x14ac:dyDescent="0.25">
      <c r="A49" s="8" t="s">
        <v>20310</v>
      </c>
      <c r="B49" s="1" t="s">
        <v>20311</v>
      </c>
      <c r="C49" s="1" t="s">
        <v>4</v>
      </c>
      <c r="D49" s="1" t="s">
        <v>20412</v>
      </c>
      <c r="E49" s="1"/>
      <c r="F49" s="9"/>
    </row>
    <row r="50" spans="1:6" x14ac:dyDescent="0.25">
      <c r="A50" s="8" t="s">
        <v>20312</v>
      </c>
      <c r="B50" s="1" t="s">
        <v>20313</v>
      </c>
      <c r="C50" s="1" t="s">
        <v>4</v>
      </c>
      <c r="D50" s="1" t="s">
        <v>20412</v>
      </c>
      <c r="E50" s="1"/>
      <c r="F50" s="9"/>
    </row>
    <row r="51" spans="1:6" x14ac:dyDescent="0.25">
      <c r="A51" s="8" t="s">
        <v>20314</v>
      </c>
      <c r="B51" s="1" t="s">
        <v>20315</v>
      </c>
      <c r="C51" s="1" t="s">
        <v>4</v>
      </c>
      <c r="D51" s="1" t="s">
        <v>20412</v>
      </c>
      <c r="E51" s="1"/>
      <c r="F51" s="9"/>
    </row>
    <row r="52" spans="1:6" x14ac:dyDescent="0.25">
      <c r="A52" s="8" t="s">
        <v>20316</v>
      </c>
      <c r="B52" s="1" t="s">
        <v>20317</v>
      </c>
      <c r="C52" s="1" t="s">
        <v>4</v>
      </c>
      <c r="D52" s="1" t="s">
        <v>20412</v>
      </c>
      <c r="E52" s="1"/>
      <c r="F52" s="9"/>
    </row>
    <row r="53" spans="1:6" x14ac:dyDescent="0.25">
      <c r="A53" s="8" t="s">
        <v>20318</v>
      </c>
      <c r="B53" s="1" t="s">
        <v>20319</v>
      </c>
      <c r="C53" s="1" t="s">
        <v>14</v>
      </c>
      <c r="D53" s="1" t="s">
        <v>20412</v>
      </c>
      <c r="E53" s="1"/>
      <c r="F53" s="9"/>
    </row>
    <row r="54" spans="1:6" x14ac:dyDescent="0.25">
      <c r="A54" s="8" t="s">
        <v>20320</v>
      </c>
      <c r="B54" s="1" t="s">
        <v>13179</v>
      </c>
      <c r="C54" s="1" t="s">
        <v>14</v>
      </c>
      <c r="D54" s="1" t="s">
        <v>20412</v>
      </c>
      <c r="E54" s="1"/>
      <c r="F54" s="9"/>
    </row>
    <row r="55" spans="1:6" x14ac:dyDescent="0.25">
      <c r="A55" s="8" t="s">
        <v>20321</v>
      </c>
      <c r="B55" s="1" t="s">
        <v>20322</v>
      </c>
      <c r="C55" s="1" t="s">
        <v>14</v>
      </c>
      <c r="D55" s="1" t="s">
        <v>20412</v>
      </c>
      <c r="E55" s="1"/>
      <c r="F55" s="9"/>
    </row>
    <row r="56" spans="1:6" x14ac:dyDescent="0.25">
      <c r="A56" s="8" t="s">
        <v>20323</v>
      </c>
      <c r="B56" s="1" t="s">
        <v>20324</v>
      </c>
      <c r="C56" s="1" t="s">
        <v>4</v>
      </c>
      <c r="D56" s="1" t="s">
        <v>20412</v>
      </c>
      <c r="E56" s="1"/>
      <c r="F56" s="9"/>
    </row>
    <row r="57" spans="1:6" x14ac:dyDescent="0.25">
      <c r="A57" s="8" t="s">
        <v>20325</v>
      </c>
      <c r="B57" s="1" t="s">
        <v>1101</v>
      </c>
      <c r="C57" s="1" t="s">
        <v>4</v>
      </c>
      <c r="D57" s="1" t="s">
        <v>20412</v>
      </c>
      <c r="E57" s="1"/>
      <c r="F57" s="9"/>
    </row>
    <row r="58" spans="1:6" x14ac:dyDescent="0.25">
      <c r="A58" s="8" t="s">
        <v>20326</v>
      </c>
      <c r="B58" s="1" t="s">
        <v>6128</v>
      </c>
      <c r="C58" s="1" t="s">
        <v>4</v>
      </c>
      <c r="D58" s="1" t="s">
        <v>20412</v>
      </c>
      <c r="E58" s="1"/>
      <c r="F58" s="9"/>
    </row>
    <row r="59" spans="1:6" x14ac:dyDescent="0.25">
      <c r="A59" s="8" t="s">
        <v>20327</v>
      </c>
      <c r="B59" s="1" t="s">
        <v>13114</v>
      </c>
      <c r="C59" s="1" t="s">
        <v>4</v>
      </c>
      <c r="D59" s="1" t="s">
        <v>20412</v>
      </c>
      <c r="E59" s="1"/>
      <c r="F59" s="9"/>
    </row>
    <row r="60" spans="1:6" x14ac:dyDescent="0.25">
      <c r="A60" s="8" t="s">
        <v>20328</v>
      </c>
      <c r="B60" s="1" t="s">
        <v>20329</v>
      </c>
      <c r="C60" s="1" t="s">
        <v>4</v>
      </c>
      <c r="D60" s="1" t="s">
        <v>20412</v>
      </c>
      <c r="E60" s="1"/>
      <c r="F60" s="9"/>
    </row>
    <row r="61" spans="1:6" x14ac:dyDescent="0.25">
      <c r="A61" s="8" t="s">
        <v>20331</v>
      </c>
      <c r="B61" s="1" t="s">
        <v>20332</v>
      </c>
      <c r="C61" s="1" t="s">
        <v>4</v>
      </c>
      <c r="D61" s="1" t="s">
        <v>20412</v>
      </c>
      <c r="E61" s="1"/>
      <c r="F61" s="9"/>
    </row>
    <row r="62" spans="1:6" x14ac:dyDescent="0.25">
      <c r="A62" s="8" t="s">
        <v>20333</v>
      </c>
      <c r="B62" s="1" t="s">
        <v>20332</v>
      </c>
      <c r="C62" s="1" t="s">
        <v>4</v>
      </c>
      <c r="D62" s="1" t="s">
        <v>20412</v>
      </c>
      <c r="E62" s="1"/>
      <c r="F62" s="9"/>
    </row>
    <row r="63" spans="1:6" x14ac:dyDescent="0.25">
      <c r="A63" s="8" t="s">
        <v>20334</v>
      </c>
      <c r="B63" s="1" t="s">
        <v>20335</v>
      </c>
      <c r="C63" s="1" t="s">
        <v>4</v>
      </c>
      <c r="D63" s="1" t="s">
        <v>20412</v>
      </c>
      <c r="E63" s="1"/>
      <c r="F63" s="9"/>
    </row>
    <row r="64" spans="1:6" x14ac:dyDescent="0.25">
      <c r="A64" s="8" t="s">
        <v>20336</v>
      </c>
      <c r="B64" s="1" t="s">
        <v>20337</v>
      </c>
      <c r="C64" s="1" t="s">
        <v>4</v>
      </c>
      <c r="D64" s="1" t="s">
        <v>20412</v>
      </c>
      <c r="E64" s="1"/>
      <c r="F64" s="9"/>
    </row>
    <row r="65" spans="1:6" x14ac:dyDescent="0.25">
      <c r="A65" s="8" t="s">
        <v>20338</v>
      </c>
      <c r="B65" s="1" t="s">
        <v>20339</v>
      </c>
      <c r="C65" s="1" t="s">
        <v>4</v>
      </c>
      <c r="D65" s="1" t="s">
        <v>20412</v>
      </c>
      <c r="E65" s="1"/>
      <c r="F65" s="9"/>
    </row>
    <row r="66" spans="1:6" x14ac:dyDescent="0.25">
      <c r="A66" s="8" t="s">
        <v>20340</v>
      </c>
      <c r="B66" s="1" t="s">
        <v>20341</v>
      </c>
      <c r="C66" s="1" t="s">
        <v>4</v>
      </c>
      <c r="D66" s="1" t="s">
        <v>20412</v>
      </c>
      <c r="E66" s="1"/>
      <c r="F66" s="9"/>
    </row>
    <row r="67" spans="1:6" x14ac:dyDescent="0.25">
      <c r="A67" s="8" t="s">
        <v>20342</v>
      </c>
      <c r="B67" s="1" t="s">
        <v>20343</v>
      </c>
      <c r="C67" s="1" t="s">
        <v>4</v>
      </c>
      <c r="D67" s="1" t="s">
        <v>20412</v>
      </c>
      <c r="E67" s="1"/>
      <c r="F67" s="9"/>
    </row>
    <row r="68" spans="1:6" x14ac:dyDescent="0.25">
      <c r="A68" s="8" t="s">
        <v>20344</v>
      </c>
      <c r="B68" s="1" t="s">
        <v>20345</v>
      </c>
      <c r="C68" s="1" t="s">
        <v>4</v>
      </c>
      <c r="D68" s="1" t="s">
        <v>20412</v>
      </c>
      <c r="E68" s="1"/>
      <c r="F68" s="9"/>
    </row>
    <row r="69" spans="1:6" x14ac:dyDescent="0.25">
      <c r="A69" s="8" t="s">
        <v>20346</v>
      </c>
      <c r="B69" s="1" t="s">
        <v>20347</v>
      </c>
      <c r="C69" s="1" t="s">
        <v>4</v>
      </c>
      <c r="D69" s="1" t="s">
        <v>20412</v>
      </c>
      <c r="E69" s="1"/>
      <c r="F69" s="9"/>
    </row>
    <row r="70" spans="1:6" x14ac:dyDescent="0.25">
      <c r="A70" s="8" t="s">
        <v>20348</v>
      </c>
      <c r="B70" s="1" t="s">
        <v>20349</v>
      </c>
      <c r="C70" s="1" t="s">
        <v>4</v>
      </c>
      <c r="D70" s="1" t="s">
        <v>20412</v>
      </c>
      <c r="E70" s="1"/>
      <c r="F70" s="9"/>
    </row>
    <row r="71" spans="1:6" x14ac:dyDescent="0.25">
      <c r="A71" s="8" t="s">
        <v>20350</v>
      </c>
      <c r="B71" s="1" t="s">
        <v>20351</v>
      </c>
      <c r="C71" s="1" t="s">
        <v>4</v>
      </c>
      <c r="D71" s="1" t="s">
        <v>20412</v>
      </c>
      <c r="E71" s="1"/>
      <c r="F71" s="9"/>
    </row>
    <row r="72" spans="1:6" x14ac:dyDescent="0.25">
      <c r="A72" s="8" t="s">
        <v>20352</v>
      </c>
      <c r="B72" s="1" t="s">
        <v>20353</v>
      </c>
      <c r="C72" s="1" t="s">
        <v>14</v>
      </c>
      <c r="D72" s="1" t="s">
        <v>20412</v>
      </c>
      <c r="E72" s="1"/>
      <c r="F72" s="9"/>
    </row>
    <row r="73" spans="1:6" x14ac:dyDescent="0.25">
      <c r="A73" s="8" t="s">
        <v>20354</v>
      </c>
      <c r="B73" s="1" t="s">
        <v>20355</v>
      </c>
      <c r="C73" s="1" t="s">
        <v>4</v>
      </c>
      <c r="D73" s="1" t="s">
        <v>20412</v>
      </c>
      <c r="E73" s="1"/>
      <c r="F73" s="9"/>
    </row>
    <row r="74" spans="1:6" x14ac:dyDescent="0.25">
      <c r="A74" s="8" t="s">
        <v>20356</v>
      </c>
      <c r="B74" s="1" t="s">
        <v>20357</v>
      </c>
      <c r="C74" s="1" t="s">
        <v>4</v>
      </c>
      <c r="D74" s="1" t="s">
        <v>20412</v>
      </c>
      <c r="E74" s="1"/>
      <c r="F74" s="9"/>
    </row>
    <row r="75" spans="1:6" x14ac:dyDescent="0.25">
      <c r="A75" s="8" t="s">
        <v>20358</v>
      </c>
      <c r="B75" s="1" t="s">
        <v>20359</v>
      </c>
      <c r="C75" s="1" t="s">
        <v>4</v>
      </c>
      <c r="D75" s="1" t="s">
        <v>20412</v>
      </c>
      <c r="E75" s="1"/>
      <c r="F75" s="9"/>
    </row>
    <row r="76" spans="1:6" x14ac:dyDescent="0.25">
      <c r="A76" s="8" t="s">
        <v>20360</v>
      </c>
      <c r="B76" s="1" t="s">
        <v>5198</v>
      </c>
      <c r="C76" s="1" t="s">
        <v>4</v>
      </c>
      <c r="D76" s="1" t="s">
        <v>20412</v>
      </c>
      <c r="E76" s="1"/>
      <c r="F76" s="9"/>
    </row>
    <row r="77" spans="1:6" x14ac:dyDescent="0.25">
      <c r="A77" s="8" t="s">
        <v>20361</v>
      </c>
      <c r="B77" s="1" t="s">
        <v>20362</v>
      </c>
      <c r="C77" s="1" t="s">
        <v>4</v>
      </c>
      <c r="D77" s="1" t="s">
        <v>20412</v>
      </c>
      <c r="E77" s="1"/>
      <c r="F77" s="9"/>
    </row>
    <row r="78" spans="1:6" x14ac:dyDescent="0.25">
      <c r="A78" s="8" t="s">
        <v>20363</v>
      </c>
      <c r="B78" s="1" t="s">
        <v>20365</v>
      </c>
      <c r="C78" s="1" t="s">
        <v>20364</v>
      </c>
      <c r="D78" s="1" t="s">
        <v>20412</v>
      </c>
      <c r="E78" s="1"/>
      <c r="F78" s="9"/>
    </row>
    <row r="79" spans="1:6" x14ac:dyDescent="0.25">
      <c r="A79" s="8" t="s">
        <v>20366</v>
      </c>
      <c r="B79" s="1" t="s">
        <v>20367</v>
      </c>
      <c r="C79" s="1" t="s">
        <v>20364</v>
      </c>
      <c r="D79" s="1" t="s">
        <v>20412</v>
      </c>
      <c r="E79" s="1"/>
      <c r="F79" s="9"/>
    </row>
    <row r="80" spans="1:6" x14ac:dyDescent="0.25">
      <c r="A80" s="8" t="s">
        <v>20368</v>
      </c>
      <c r="B80" s="1" t="s">
        <v>7963</v>
      </c>
      <c r="C80" s="1" t="s">
        <v>20364</v>
      </c>
      <c r="D80" s="1" t="s">
        <v>20412</v>
      </c>
      <c r="E80" s="1"/>
      <c r="F80" s="9"/>
    </row>
    <row r="81" spans="1:6" x14ac:dyDescent="0.25">
      <c r="A81" s="8" t="s">
        <v>20369</v>
      </c>
      <c r="B81" s="1" t="s">
        <v>8165</v>
      </c>
      <c r="C81" s="1" t="s">
        <v>20364</v>
      </c>
      <c r="D81" s="1" t="s">
        <v>20412</v>
      </c>
      <c r="E81" s="1"/>
      <c r="F81" s="9"/>
    </row>
    <row r="82" spans="1:6" x14ac:dyDescent="0.25">
      <c r="A82" s="8" t="s">
        <v>20370</v>
      </c>
      <c r="B82" s="1" t="s">
        <v>8370</v>
      </c>
      <c r="C82" s="1" t="s">
        <v>20364</v>
      </c>
      <c r="D82" s="1" t="s">
        <v>20412</v>
      </c>
      <c r="E82" s="1"/>
      <c r="F82" s="9"/>
    </row>
    <row r="83" spans="1:6" x14ac:dyDescent="0.25">
      <c r="A83" s="8" t="s">
        <v>20371</v>
      </c>
      <c r="B83" s="1" t="s">
        <v>8735</v>
      </c>
      <c r="C83" s="1" t="s">
        <v>20364</v>
      </c>
      <c r="D83" s="1" t="s">
        <v>20412</v>
      </c>
      <c r="E83" s="1"/>
      <c r="F83" s="9"/>
    </row>
    <row r="84" spans="1:6" x14ac:dyDescent="0.25">
      <c r="A84" s="8" t="s">
        <v>20372</v>
      </c>
      <c r="B84" s="1" t="s">
        <v>8938</v>
      </c>
      <c r="C84" s="1" t="s">
        <v>20364</v>
      </c>
      <c r="D84" s="1" t="s">
        <v>20412</v>
      </c>
      <c r="E84" s="1"/>
      <c r="F84" s="9"/>
    </row>
    <row r="85" spans="1:6" x14ac:dyDescent="0.25">
      <c r="A85" s="8" t="s">
        <v>20373</v>
      </c>
      <c r="B85" s="1" t="s">
        <v>9145</v>
      </c>
      <c r="C85" s="1" t="s">
        <v>20364</v>
      </c>
      <c r="D85" s="1" t="s">
        <v>20412</v>
      </c>
      <c r="E85" s="1"/>
      <c r="F85" s="9"/>
    </row>
    <row r="86" spans="1:6" x14ac:dyDescent="0.25">
      <c r="A86" s="8" t="s">
        <v>20374</v>
      </c>
      <c r="B86" s="1" t="s">
        <v>9352</v>
      </c>
      <c r="C86" s="1" t="s">
        <v>20364</v>
      </c>
      <c r="D86" s="1" t="s">
        <v>20412</v>
      </c>
      <c r="E86" s="1"/>
      <c r="F86" s="9"/>
    </row>
    <row r="87" spans="1:6" x14ac:dyDescent="0.25">
      <c r="A87" s="8" t="s">
        <v>20375</v>
      </c>
      <c r="B87" s="1" t="s">
        <v>9555</v>
      </c>
      <c r="C87" s="1" t="s">
        <v>20364</v>
      </c>
      <c r="D87" s="1" t="s">
        <v>20412</v>
      </c>
      <c r="E87" s="1"/>
      <c r="F87" s="9"/>
    </row>
    <row r="88" spans="1:6" x14ac:dyDescent="0.25">
      <c r="A88" s="8" t="s">
        <v>20376</v>
      </c>
      <c r="B88" s="1" t="s">
        <v>9757</v>
      </c>
      <c r="C88" s="1" t="s">
        <v>20364</v>
      </c>
      <c r="D88" s="1" t="s">
        <v>20412</v>
      </c>
      <c r="E88" s="1"/>
      <c r="F88" s="9"/>
    </row>
    <row r="89" spans="1:6" x14ac:dyDescent="0.25">
      <c r="A89" s="8" t="s">
        <v>20377</v>
      </c>
      <c r="B89" s="1" t="s">
        <v>9557</v>
      </c>
      <c r="C89" s="1" t="s">
        <v>20364</v>
      </c>
      <c r="D89" s="1" t="s">
        <v>20412</v>
      </c>
      <c r="E89" s="1"/>
      <c r="F89" s="9"/>
    </row>
    <row r="90" spans="1:6" x14ac:dyDescent="0.25">
      <c r="A90" s="8" t="s">
        <v>20378</v>
      </c>
      <c r="B90" s="1" t="s">
        <v>9350</v>
      </c>
      <c r="C90" s="1" t="s">
        <v>20364</v>
      </c>
      <c r="D90" s="1" t="s">
        <v>20412</v>
      </c>
      <c r="E90" s="1"/>
      <c r="F90" s="9"/>
    </row>
    <row r="91" spans="1:6" x14ac:dyDescent="0.25">
      <c r="A91" s="8" t="s">
        <v>20379</v>
      </c>
      <c r="B91" s="1" t="s">
        <v>4714</v>
      </c>
      <c r="C91" s="1" t="s">
        <v>20364</v>
      </c>
      <c r="D91" s="1" t="s">
        <v>20412</v>
      </c>
      <c r="E91" s="1"/>
      <c r="F91" s="9"/>
    </row>
    <row r="92" spans="1:6" x14ac:dyDescent="0.25">
      <c r="A92" s="8" t="s">
        <v>20380</v>
      </c>
      <c r="B92" s="1" t="s">
        <v>9260</v>
      </c>
      <c r="C92" s="1" t="s">
        <v>20364</v>
      </c>
      <c r="D92" s="1" t="s">
        <v>20412</v>
      </c>
      <c r="E92" s="1"/>
      <c r="F92" s="9"/>
    </row>
    <row r="93" spans="1:6" x14ac:dyDescent="0.25">
      <c r="A93" s="8" t="s">
        <v>20381</v>
      </c>
      <c r="B93" s="1" t="s">
        <v>9660</v>
      </c>
      <c r="C93" s="1" t="s">
        <v>20364</v>
      </c>
      <c r="D93" s="1" t="s">
        <v>20412</v>
      </c>
      <c r="E93" s="1"/>
      <c r="F93" s="9"/>
    </row>
    <row r="94" spans="1:6" x14ac:dyDescent="0.25">
      <c r="A94" s="8" t="s">
        <v>20382</v>
      </c>
      <c r="B94" s="1" t="s">
        <v>20383</v>
      </c>
      <c r="C94" s="1" t="s">
        <v>20364</v>
      </c>
      <c r="D94" s="1" t="s">
        <v>20412</v>
      </c>
      <c r="E94" s="1"/>
      <c r="F94" s="9"/>
    </row>
    <row r="95" spans="1:6" x14ac:dyDescent="0.25">
      <c r="A95" s="8" t="s">
        <v>20384</v>
      </c>
      <c r="B95" s="1" t="s">
        <v>9767</v>
      </c>
      <c r="C95" s="1" t="s">
        <v>20364</v>
      </c>
      <c r="D95" s="1" t="s">
        <v>20412</v>
      </c>
      <c r="E95" s="1"/>
      <c r="F95" s="9"/>
    </row>
    <row r="96" spans="1:6" x14ac:dyDescent="0.25">
      <c r="A96" s="8" t="s">
        <v>20385</v>
      </c>
      <c r="B96" s="1" t="s">
        <v>8337</v>
      </c>
      <c r="C96" s="1" t="s">
        <v>20364</v>
      </c>
      <c r="D96" s="1" t="s">
        <v>20412</v>
      </c>
      <c r="E96" s="1"/>
      <c r="F96" s="9"/>
    </row>
    <row r="97" spans="1:6" x14ac:dyDescent="0.25">
      <c r="A97" s="8" t="s">
        <v>20386</v>
      </c>
      <c r="B97" s="1" t="s">
        <v>8542</v>
      </c>
      <c r="C97" s="1" t="s">
        <v>20364</v>
      </c>
      <c r="D97" s="1" t="s">
        <v>20412</v>
      </c>
      <c r="E97" s="1"/>
      <c r="F97" s="9"/>
    </row>
    <row r="98" spans="1:6" x14ac:dyDescent="0.25">
      <c r="A98" s="8" t="s">
        <v>20387</v>
      </c>
      <c r="B98" s="1" t="s">
        <v>8573</v>
      </c>
      <c r="C98" s="1" t="s">
        <v>20364</v>
      </c>
      <c r="D98" s="1" t="s">
        <v>20412</v>
      </c>
      <c r="E98" s="1"/>
      <c r="F98" s="9"/>
    </row>
    <row r="99" spans="1:6" x14ac:dyDescent="0.25">
      <c r="A99" s="8" t="s">
        <v>20388</v>
      </c>
      <c r="B99" s="1" t="s">
        <v>8950</v>
      </c>
      <c r="C99" s="1" t="s">
        <v>20364</v>
      </c>
      <c r="D99" s="1" t="s">
        <v>20412</v>
      </c>
      <c r="E99" s="1"/>
      <c r="F99" s="9"/>
    </row>
    <row r="100" spans="1:6" x14ac:dyDescent="0.25">
      <c r="A100" s="8" t="s">
        <v>20389</v>
      </c>
      <c r="B100" s="1" t="s">
        <v>9358</v>
      </c>
      <c r="C100" s="1" t="s">
        <v>20364</v>
      </c>
      <c r="D100" s="1" t="s">
        <v>20412</v>
      </c>
      <c r="E100" s="1"/>
      <c r="F100" s="9"/>
    </row>
    <row r="101" spans="1:6" x14ac:dyDescent="0.25">
      <c r="A101" s="8" t="s">
        <v>20390</v>
      </c>
      <c r="B101" s="1" t="s">
        <v>88</v>
      </c>
      <c r="C101" s="1" t="s">
        <v>20364</v>
      </c>
      <c r="D101" s="1" t="s">
        <v>20412</v>
      </c>
      <c r="E101" s="1"/>
      <c r="F101" s="9"/>
    </row>
    <row r="102" spans="1:6" x14ac:dyDescent="0.25">
      <c r="A102" s="8" t="s">
        <v>20391</v>
      </c>
      <c r="B102" s="1" t="s">
        <v>168</v>
      </c>
      <c r="C102" s="1" t="s">
        <v>20364</v>
      </c>
      <c r="D102" s="1" t="s">
        <v>20412</v>
      </c>
      <c r="E102" s="1"/>
      <c r="F102" s="9"/>
    </row>
    <row r="103" spans="1:6" x14ac:dyDescent="0.25">
      <c r="A103" s="8" t="s">
        <v>20392</v>
      </c>
      <c r="B103" s="1" t="s">
        <v>11750</v>
      </c>
      <c r="C103" s="1" t="s">
        <v>20364</v>
      </c>
      <c r="D103" s="1" t="s">
        <v>20412</v>
      </c>
      <c r="E103" s="1"/>
      <c r="F103" s="9"/>
    </row>
    <row r="104" spans="1:6" x14ac:dyDescent="0.25">
      <c r="A104" s="8" t="s">
        <v>20393</v>
      </c>
      <c r="B104" s="1" t="s">
        <v>11913</v>
      </c>
      <c r="C104" s="1" t="s">
        <v>20364</v>
      </c>
      <c r="D104" s="1" t="s">
        <v>20412</v>
      </c>
      <c r="E104" s="1"/>
      <c r="F104" s="9"/>
    </row>
    <row r="105" spans="1:6" x14ac:dyDescent="0.25">
      <c r="A105" s="8" t="s">
        <v>20394</v>
      </c>
      <c r="B105" s="1" t="s">
        <v>15409</v>
      </c>
      <c r="C105" s="1" t="s">
        <v>20364</v>
      </c>
      <c r="D105" s="1" t="s">
        <v>20412</v>
      </c>
      <c r="E105" s="1"/>
      <c r="F105" s="9"/>
    </row>
    <row r="106" spans="1:6" x14ac:dyDescent="0.25">
      <c r="A106" s="8" t="s">
        <v>20395</v>
      </c>
      <c r="B106" s="1" t="s">
        <v>5820</v>
      </c>
      <c r="C106" s="1" t="s">
        <v>20364</v>
      </c>
      <c r="D106" s="1" t="s">
        <v>20412</v>
      </c>
      <c r="E106" s="1"/>
      <c r="F106" s="9"/>
    </row>
    <row r="107" spans="1:6" x14ac:dyDescent="0.25">
      <c r="A107" s="8" t="s">
        <v>20396</v>
      </c>
      <c r="B107" s="1" t="s">
        <v>9314</v>
      </c>
      <c r="C107" s="1" t="s">
        <v>20364</v>
      </c>
      <c r="D107" s="1" t="s">
        <v>20412</v>
      </c>
      <c r="E107" s="1"/>
      <c r="F107" s="9"/>
    </row>
    <row r="108" spans="1:6" x14ac:dyDescent="0.25">
      <c r="A108" s="8" t="s">
        <v>20397</v>
      </c>
      <c r="B108" s="1" t="s">
        <v>9769</v>
      </c>
      <c r="C108" s="1" t="s">
        <v>20364</v>
      </c>
      <c r="D108" s="1" t="s">
        <v>20412</v>
      </c>
      <c r="E108" s="1"/>
      <c r="F108" s="9"/>
    </row>
    <row r="109" spans="1:6" x14ac:dyDescent="0.25">
      <c r="A109" s="8" t="s">
        <v>20398</v>
      </c>
      <c r="B109" s="1" t="s">
        <v>785</v>
      </c>
      <c r="C109" s="1" t="s">
        <v>20364</v>
      </c>
      <c r="D109" s="1" t="s">
        <v>20412</v>
      </c>
      <c r="E109" s="1"/>
      <c r="F109" s="9"/>
    </row>
    <row r="110" spans="1:6" x14ac:dyDescent="0.25">
      <c r="A110" s="8" t="s">
        <v>20399</v>
      </c>
      <c r="B110" s="1" t="s">
        <v>14396</v>
      </c>
      <c r="C110" s="1" t="s">
        <v>20364</v>
      </c>
      <c r="D110" s="1" t="s">
        <v>20412</v>
      </c>
      <c r="E110" s="1"/>
      <c r="F110" s="9"/>
    </row>
    <row r="111" spans="1:6" x14ac:dyDescent="0.25">
      <c r="A111" s="8" t="s">
        <v>20400</v>
      </c>
      <c r="B111" s="1" t="s">
        <v>14190</v>
      </c>
      <c r="C111" s="1" t="s">
        <v>20364</v>
      </c>
      <c r="D111" s="1" t="s">
        <v>20412</v>
      </c>
      <c r="E111" s="1"/>
      <c r="F111" s="9"/>
    </row>
    <row r="112" spans="1:6" x14ac:dyDescent="0.25">
      <c r="A112" s="8" t="s">
        <v>20401</v>
      </c>
      <c r="B112" s="1" t="s">
        <v>6698</v>
      </c>
      <c r="C112" s="1" t="s">
        <v>20364</v>
      </c>
      <c r="D112" s="1" t="s">
        <v>20412</v>
      </c>
      <c r="E112" s="1"/>
      <c r="F112" s="9"/>
    </row>
    <row r="113" spans="1:6" x14ac:dyDescent="0.25">
      <c r="A113" s="8" t="s">
        <v>20402</v>
      </c>
      <c r="B113" s="1" t="s">
        <v>9354</v>
      </c>
      <c r="C113" s="1" t="s">
        <v>20364</v>
      </c>
      <c r="D113" s="1" t="s">
        <v>20412</v>
      </c>
      <c r="E113" s="1"/>
      <c r="F113" s="9"/>
    </row>
    <row r="114" spans="1:6" x14ac:dyDescent="0.25">
      <c r="A114" s="8" t="s">
        <v>20403</v>
      </c>
      <c r="B114" s="1" t="s">
        <v>8745</v>
      </c>
      <c r="C114" s="1" t="s">
        <v>20364</v>
      </c>
      <c r="D114" s="1" t="s">
        <v>20412</v>
      </c>
      <c r="E114" s="1"/>
      <c r="F114" s="9"/>
    </row>
    <row r="115" spans="1:6" x14ac:dyDescent="0.25">
      <c r="A115" s="8" t="s">
        <v>20404</v>
      </c>
      <c r="B115" s="1" t="s">
        <v>9356</v>
      </c>
      <c r="C115" s="1" t="s">
        <v>20364</v>
      </c>
      <c r="D115" s="1" t="s">
        <v>20412</v>
      </c>
      <c r="E115" s="1"/>
      <c r="F115" s="9"/>
    </row>
    <row r="116" spans="1:6" x14ac:dyDescent="0.25">
      <c r="A116" s="8" t="s">
        <v>20405</v>
      </c>
      <c r="B116" s="1" t="s">
        <v>6548</v>
      </c>
      <c r="C116" s="1" t="s">
        <v>20364</v>
      </c>
      <c r="D116" s="1" t="s">
        <v>20412</v>
      </c>
      <c r="E116" s="1"/>
      <c r="F116" s="9"/>
    </row>
    <row r="117" spans="1:6" x14ac:dyDescent="0.25">
      <c r="A117" s="8" t="s">
        <v>20406</v>
      </c>
      <c r="B117" s="1" t="s">
        <v>594</v>
      </c>
      <c r="C117" s="1" t="s">
        <v>20364</v>
      </c>
      <c r="D117" s="1" t="s">
        <v>20412</v>
      </c>
      <c r="E117" s="1"/>
      <c r="F117" s="9"/>
    </row>
    <row r="118" spans="1:6" x14ac:dyDescent="0.25">
      <c r="A118" s="8" t="s">
        <v>20407</v>
      </c>
      <c r="B118" s="1" t="s">
        <v>6745</v>
      </c>
      <c r="C118" s="1" t="s">
        <v>20364</v>
      </c>
      <c r="D118" s="1" t="s">
        <v>20412</v>
      </c>
      <c r="E118" s="1"/>
      <c r="F118" s="9"/>
    </row>
    <row r="119" spans="1:6" x14ac:dyDescent="0.25">
      <c r="A119" s="8" t="s">
        <v>20408</v>
      </c>
      <c r="B119" s="1" t="s">
        <v>7071</v>
      </c>
      <c r="C119" s="1" t="s">
        <v>20364</v>
      </c>
      <c r="D119" s="1" t="s">
        <v>20412</v>
      </c>
      <c r="E119" s="1"/>
      <c r="F119" s="9"/>
    </row>
    <row r="120" spans="1:6" x14ac:dyDescent="0.25">
      <c r="A120" s="8" t="s">
        <v>20409</v>
      </c>
      <c r="B120" s="1" t="s">
        <v>1021</v>
      </c>
      <c r="C120" s="1" t="s">
        <v>20364</v>
      </c>
      <c r="D120" s="1" t="s">
        <v>20412</v>
      </c>
      <c r="E120" s="1"/>
      <c r="F120" s="9"/>
    </row>
    <row r="121" spans="1:6" ht="15.75" thickBot="1" x14ac:dyDescent="0.3">
      <c r="A121" s="16" t="s">
        <v>20410</v>
      </c>
      <c r="B121" s="15" t="s">
        <v>2371</v>
      </c>
      <c r="C121" s="15" t="s">
        <v>20364</v>
      </c>
      <c r="D121" s="15" t="s">
        <v>20412</v>
      </c>
      <c r="E121" s="15"/>
      <c r="F121" s="17"/>
    </row>
    <row r="122" spans="1:6" x14ac:dyDescent="0.25">
      <c r="A122" s="5" t="s">
        <v>20478</v>
      </c>
      <c r="B122" s="6" t="s">
        <v>20479</v>
      </c>
      <c r="C122" s="6" t="s">
        <v>7</v>
      </c>
      <c r="D122" s="19" t="s">
        <v>20330</v>
      </c>
      <c r="E122" s="6"/>
      <c r="F122" s="7"/>
    </row>
    <row r="123" spans="1:6" x14ac:dyDescent="0.25">
      <c r="A123" s="8" t="s">
        <v>20480</v>
      </c>
      <c r="B123" s="1" t="s">
        <v>20481</v>
      </c>
      <c r="C123" s="1" t="s">
        <v>7</v>
      </c>
      <c r="D123" s="18" t="s">
        <v>20330</v>
      </c>
      <c r="E123" s="1"/>
      <c r="F123" s="9"/>
    </row>
    <row r="124" spans="1:6" x14ac:dyDescent="0.25">
      <c r="A124" s="8" t="s">
        <v>20482</v>
      </c>
      <c r="B124" s="1" t="s">
        <v>20483</v>
      </c>
      <c r="C124" s="1" t="s">
        <v>7</v>
      </c>
      <c r="D124" s="18" t="s">
        <v>20330</v>
      </c>
      <c r="E124" s="1"/>
      <c r="F124" s="9"/>
    </row>
    <row r="125" spans="1:6" x14ac:dyDescent="0.25">
      <c r="A125" s="8" t="s">
        <v>20484</v>
      </c>
      <c r="B125" s="1" t="s">
        <v>20485</v>
      </c>
      <c r="C125" s="1" t="s">
        <v>7</v>
      </c>
      <c r="D125" s="18" t="s">
        <v>20330</v>
      </c>
      <c r="E125" s="1"/>
      <c r="F125" s="9"/>
    </row>
    <row r="126" spans="1:6" x14ac:dyDescent="0.25">
      <c r="A126" s="8" t="s">
        <v>20413</v>
      </c>
      <c r="B126" s="1" t="s">
        <v>20414</v>
      </c>
      <c r="C126" s="1" t="s">
        <v>7</v>
      </c>
      <c r="D126" s="18" t="s">
        <v>20330</v>
      </c>
      <c r="E126" s="1"/>
      <c r="F126" s="9"/>
    </row>
    <row r="127" spans="1:6" x14ac:dyDescent="0.25">
      <c r="A127" s="8" t="s">
        <v>20415</v>
      </c>
      <c r="B127" s="1" t="s">
        <v>20416</v>
      </c>
      <c r="C127" s="1" t="s">
        <v>7</v>
      </c>
      <c r="D127" s="18" t="s">
        <v>20330</v>
      </c>
      <c r="E127" s="1"/>
      <c r="F127" s="9"/>
    </row>
    <row r="128" spans="1:6" x14ac:dyDescent="0.25">
      <c r="A128" s="8" t="s">
        <v>20417</v>
      </c>
      <c r="B128" s="1" t="s">
        <v>20418</v>
      </c>
      <c r="C128" s="1" t="s">
        <v>7</v>
      </c>
      <c r="D128" s="18" t="s">
        <v>20330</v>
      </c>
      <c r="E128" s="1"/>
      <c r="F128" s="9"/>
    </row>
    <row r="129" spans="1:6" x14ac:dyDescent="0.25">
      <c r="A129" s="8" t="s">
        <v>20419</v>
      </c>
      <c r="B129" s="1" t="s">
        <v>20420</v>
      </c>
      <c r="C129" s="1" t="s">
        <v>7</v>
      </c>
      <c r="D129" s="18" t="s">
        <v>20330</v>
      </c>
      <c r="E129" s="1"/>
      <c r="F129" s="9"/>
    </row>
    <row r="130" spans="1:6" x14ac:dyDescent="0.25">
      <c r="A130" s="8" t="s">
        <v>20421</v>
      </c>
      <c r="B130" s="1" t="s">
        <v>20422</v>
      </c>
      <c r="C130" s="1" t="s">
        <v>7</v>
      </c>
      <c r="D130" s="18" t="s">
        <v>20330</v>
      </c>
      <c r="E130" s="1"/>
      <c r="F130" s="9"/>
    </row>
    <row r="131" spans="1:6" x14ac:dyDescent="0.25">
      <c r="A131" s="8" t="s">
        <v>20423</v>
      </c>
      <c r="B131" s="1" t="s">
        <v>20424</v>
      </c>
      <c r="C131" s="1" t="s">
        <v>7</v>
      </c>
      <c r="D131" s="18" t="s">
        <v>20330</v>
      </c>
      <c r="E131" s="1"/>
      <c r="F131" s="9"/>
    </row>
    <row r="132" spans="1:6" x14ac:dyDescent="0.25">
      <c r="A132" s="8" t="s">
        <v>20425</v>
      </c>
      <c r="B132" s="1" t="s">
        <v>20426</v>
      </c>
      <c r="C132" s="1" t="s">
        <v>7</v>
      </c>
      <c r="D132" s="18" t="s">
        <v>20330</v>
      </c>
      <c r="E132" s="1"/>
      <c r="F132" s="9"/>
    </row>
    <row r="133" spans="1:6" x14ac:dyDescent="0.25">
      <c r="A133" s="8" t="s">
        <v>20427</v>
      </c>
      <c r="B133" s="1" t="s">
        <v>20428</v>
      </c>
      <c r="C133" s="1" t="s">
        <v>7</v>
      </c>
      <c r="D133" s="18" t="s">
        <v>20330</v>
      </c>
      <c r="E133" s="1"/>
      <c r="F133" s="9"/>
    </row>
    <row r="134" spans="1:6" x14ac:dyDescent="0.25">
      <c r="A134" s="8" t="s">
        <v>20429</v>
      </c>
      <c r="B134" s="1" t="s">
        <v>20430</v>
      </c>
      <c r="C134" s="1" t="s">
        <v>7</v>
      </c>
      <c r="D134" s="18" t="s">
        <v>20330</v>
      </c>
      <c r="E134" s="1"/>
      <c r="F134" s="9"/>
    </row>
    <row r="135" spans="1:6" x14ac:dyDescent="0.25">
      <c r="A135" s="8" t="s">
        <v>20431</v>
      </c>
      <c r="B135" s="1" t="s">
        <v>20432</v>
      </c>
      <c r="C135" s="1" t="s">
        <v>7</v>
      </c>
      <c r="D135" s="18" t="s">
        <v>20330</v>
      </c>
      <c r="E135" s="1"/>
      <c r="F135" s="9"/>
    </row>
    <row r="136" spans="1:6" x14ac:dyDescent="0.25">
      <c r="A136" s="8" t="s">
        <v>20433</v>
      </c>
      <c r="B136" s="1" t="s">
        <v>20434</v>
      </c>
      <c r="C136" s="1" t="s">
        <v>7</v>
      </c>
      <c r="D136" s="18" t="s">
        <v>20330</v>
      </c>
      <c r="E136" s="1"/>
      <c r="F136" s="9"/>
    </row>
    <row r="137" spans="1:6" x14ac:dyDescent="0.25">
      <c r="A137" s="8" t="s">
        <v>20435</v>
      </c>
      <c r="B137" s="1" t="s">
        <v>20436</v>
      </c>
      <c r="C137" s="1" t="s">
        <v>7</v>
      </c>
      <c r="D137" s="18" t="s">
        <v>20330</v>
      </c>
      <c r="E137" s="1"/>
      <c r="F137" s="9"/>
    </row>
    <row r="138" spans="1:6" x14ac:dyDescent="0.25">
      <c r="A138" s="8" t="s">
        <v>20437</v>
      </c>
      <c r="B138" s="1" t="s">
        <v>20438</v>
      </c>
      <c r="C138" s="1" t="s">
        <v>7</v>
      </c>
      <c r="D138" s="18" t="s">
        <v>20330</v>
      </c>
      <c r="E138" s="1"/>
      <c r="F138" s="9"/>
    </row>
    <row r="139" spans="1:6" x14ac:dyDescent="0.25">
      <c r="A139" s="8" t="s">
        <v>20439</v>
      </c>
      <c r="B139" s="1" t="s">
        <v>20440</v>
      </c>
      <c r="C139" s="1" t="s">
        <v>7</v>
      </c>
      <c r="D139" s="18" t="s">
        <v>20330</v>
      </c>
      <c r="E139" s="1"/>
      <c r="F139" s="9"/>
    </row>
    <row r="140" spans="1:6" x14ac:dyDescent="0.25">
      <c r="A140" s="8" t="s">
        <v>20441</v>
      </c>
      <c r="B140" s="1" t="s">
        <v>20442</v>
      </c>
      <c r="C140" s="1" t="s">
        <v>7</v>
      </c>
      <c r="D140" s="18" t="s">
        <v>20330</v>
      </c>
      <c r="E140" s="1"/>
      <c r="F140" s="9"/>
    </row>
    <row r="141" spans="1:6" x14ac:dyDescent="0.25">
      <c r="A141" s="8" t="s">
        <v>20443</v>
      </c>
      <c r="B141" s="1" t="s">
        <v>20444</v>
      </c>
      <c r="C141" s="1" t="s">
        <v>7</v>
      </c>
      <c r="D141" s="18" t="s">
        <v>20330</v>
      </c>
      <c r="E141" s="1"/>
      <c r="F141" s="9"/>
    </row>
    <row r="142" spans="1:6" x14ac:dyDescent="0.25">
      <c r="A142" s="8" t="s">
        <v>20445</v>
      </c>
      <c r="B142" s="1" t="s">
        <v>20446</v>
      </c>
      <c r="C142" s="1" t="s">
        <v>4</v>
      </c>
      <c r="D142" s="18" t="s">
        <v>20330</v>
      </c>
      <c r="E142" s="1"/>
      <c r="F142" s="9"/>
    </row>
    <row r="143" spans="1:6" x14ac:dyDescent="0.25">
      <c r="A143" s="8" t="s">
        <v>20447</v>
      </c>
      <c r="B143" s="1" t="s">
        <v>20448</v>
      </c>
      <c r="C143" s="1" t="s">
        <v>14</v>
      </c>
      <c r="D143" s="18" t="s">
        <v>20330</v>
      </c>
      <c r="E143" s="1"/>
      <c r="F143" s="9"/>
    </row>
    <row r="144" spans="1:6" x14ac:dyDescent="0.25">
      <c r="A144" s="8" t="s">
        <v>20449</v>
      </c>
      <c r="B144" s="1" t="s">
        <v>20448</v>
      </c>
      <c r="C144" s="1" t="s">
        <v>14</v>
      </c>
      <c r="D144" s="18" t="s">
        <v>20330</v>
      </c>
      <c r="E144" s="1"/>
      <c r="F144" s="9"/>
    </row>
    <row r="145" spans="1:6" x14ac:dyDescent="0.25">
      <c r="A145" s="8" t="s">
        <v>20450</v>
      </c>
      <c r="B145" s="1" t="s">
        <v>20451</v>
      </c>
      <c r="C145" s="1" t="s">
        <v>4</v>
      </c>
      <c r="D145" s="18" t="s">
        <v>20330</v>
      </c>
      <c r="E145" s="1"/>
      <c r="F145" s="9"/>
    </row>
    <row r="146" spans="1:6" x14ac:dyDescent="0.25">
      <c r="A146" s="8" t="s">
        <v>20452</v>
      </c>
      <c r="B146" s="1" t="s">
        <v>20451</v>
      </c>
      <c r="C146" s="1" t="s">
        <v>4</v>
      </c>
      <c r="D146" s="18" t="s">
        <v>20330</v>
      </c>
      <c r="E146" s="1"/>
      <c r="F146" s="9"/>
    </row>
    <row r="147" spans="1:6" x14ac:dyDescent="0.25">
      <c r="A147" s="8" t="s">
        <v>20461</v>
      </c>
      <c r="B147" s="1" t="s">
        <v>20424</v>
      </c>
      <c r="C147" s="1" t="s">
        <v>14</v>
      </c>
      <c r="D147" s="18" t="s">
        <v>20330</v>
      </c>
      <c r="E147" s="1"/>
      <c r="F147" s="9"/>
    </row>
    <row r="148" spans="1:6" x14ac:dyDescent="0.25">
      <c r="A148" s="8" t="s">
        <v>20462</v>
      </c>
      <c r="B148" s="1" t="s">
        <v>20426</v>
      </c>
      <c r="C148" s="1" t="s">
        <v>14</v>
      </c>
      <c r="D148" s="18" t="s">
        <v>20330</v>
      </c>
      <c r="E148" s="1"/>
      <c r="F148" s="9"/>
    </row>
    <row r="149" spans="1:6" x14ac:dyDescent="0.25">
      <c r="A149" s="8" t="s">
        <v>20463</v>
      </c>
      <c r="B149" s="1" t="s">
        <v>20422</v>
      </c>
      <c r="C149" s="1" t="s">
        <v>14</v>
      </c>
      <c r="D149" s="18" t="s">
        <v>20330</v>
      </c>
      <c r="E149" s="1"/>
      <c r="F149" s="9"/>
    </row>
    <row r="150" spans="1:6" x14ac:dyDescent="0.25">
      <c r="A150" s="8" t="s">
        <v>20464</v>
      </c>
      <c r="B150" s="1" t="s">
        <v>20465</v>
      </c>
      <c r="C150" s="1" t="s">
        <v>14</v>
      </c>
      <c r="D150" s="18" t="s">
        <v>20330</v>
      </c>
      <c r="E150" s="1"/>
      <c r="F150" s="9"/>
    </row>
    <row r="151" spans="1:6" x14ac:dyDescent="0.25">
      <c r="A151" s="8" t="s">
        <v>20466</v>
      </c>
      <c r="B151" s="1" t="s">
        <v>20467</v>
      </c>
      <c r="C151" s="1" t="s">
        <v>14</v>
      </c>
      <c r="D151" s="18" t="s">
        <v>20330</v>
      </c>
      <c r="E151" s="1"/>
      <c r="F151" s="9"/>
    </row>
    <row r="152" spans="1:6" x14ac:dyDescent="0.25">
      <c r="A152" s="8" t="s">
        <v>20468</v>
      </c>
      <c r="B152" s="1" t="s">
        <v>20469</v>
      </c>
      <c r="C152" s="1" t="s">
        <v>14</v>
      </c>
      <c r="D152" s="18" t="s">
        <v>20330</v>
      </c>
      <c r="E152" s="1"/>
      <c r="F152" s="9"/>
    </row>
    <row r="153" spans="1:6" x14ac:dyDescent="0.25">
      <c r="A153" s="8" t="s">
        <v>20470</v>
      </c>
      <c r="B153" s="1" t="s">
        <v>20471</v>
      </c>
      <c r="C153" s="1" t="s">
        <v>14</v>
      </c>
      <c r="D153" s="18" t="s">
        <v>20330</v>
      </c>
      <c r="E153" s="1"/>
      <c r="F153" s="9"/>
    </row>
    <row r="154" spans="1:6" x14ac:dyDescent="0.25">
      <c r="A154" s="8" t="s">
        <v>20453</v>
      </c>
      <c r="B154" s="1" t="s">
        <v>20454</v>
      </c>
      <c r="C154" s="1" t="s">
        <v>14</v>
      </c>
      <c r="D154" s="18" t="s">
        <v>20330</v>
      </c>
      <c r="E154" s="1"/>
      <c r="F154" s="9"/>
    </row>
    <row r="155" spans="1:6" x14ac:dyDescent="0.25">
      <c r="A155" s="8" t="s">
        <v>20472</v>
      </c>
      <c r="B155" s="1" t="s">
        <v>20473</v>
      </c>
      <c r="C155" s="1" t="s">
        <v>14</v>
      </c>
      <c r="D155" s="18" t="s">
        <v>20330</v>
      </c>
      <c r="E155" s="1"/>
      <c r="F155" s="9"/>
    </row>
    <row r="156" spans="1:6" x14ac:dyDescent="0.25">
      <c r="A156" s="8" t="s">
        <v>20455</v>
      </c>
      <c r="B156" s="1" t="s">
        <v>20448</v>
      </c>
      <c r="C156" s="1" t="s">
        <v>14</v>
      </c>
      <c r="D156" s="18" t="s">
        <v>20330</v>
      </c>
      <c r="E156" s="1"/>
      <c r="F156" s="9"/>
    </row>
    <row r="157" spans="1:6" x14ac:dyDescent="0.25">
      <c r="A157" s="8" t="s">
        <v>20474</v>
      </c>
      <c r="B157" s="1" t="s">
        <v>20475</v>
      </c>
      <c r="C157" s="1" t="s">
        <v>14</v>
      </c>
      <c r="D157" s="18" t="s">
        <v>20330</v>
      </c>
      <c r="E157" s="1"/>
      <c r="F157" s="9"/>
    </row>
    <row r="158" spans="1:6" x14ac:dyDescent="0.25">
      <c r="A158" s="8" t="s">
        <v>20476</v>
      </c>
      <c r="B158" s="1" t="s">
        <v>20477</v>
      </c>
      <c r="C158" s="1" t="s">
        <v>14</v>
      </c>
      <c r="D158" s="18" t="s">
        <v>20330</v>
      </c>
      <c r="E158" s="1"/>
      <c r="F158" s="9"/>
    </row>
    <row r="159" spans="1:6" x14ac:dyDescent="0.25">
      <c r="A159" s="8" t="s">
        <v>20456</v>
      </c>
      <c r="B159" s="1" t="s">
        <v>20454</v>
      </c>
      <c r="C159" s="1" t="s">
        <v>14</v>
      </c>
      <c r="D159" s="18" t="s">
        <v>20330</v>
      </c>
      <c r="E159" s="1"/>
      <c r="F159" s="9"/>
    </row>
    <row r="160" spans="1:6" x14ac:dyDescent="0.25">
      <c r="A160" s="8" t="s">
        <v>20457</v>
      </c>
      <c r="B160" s="1" t="s">
        <v>20454</v>
      </c>
      <c r="C160" s="1" t="s">
        <v>14</v>
      </c>
      <c r="D160" s="18" t="s">
        <v>20330</v>
      </c>
      <c r="E160" s="1"/>
      <c r="F160" s="9"/>
    </row>
    <row r="161" spans="1:6" x14ac:dyDescent="0.25">
      <c r="A161" s="8" t="s">
        <v>20458</v>
      </c>
      <c r="B161" s="1" t="s">
        <v>20454</v>
      </c>
      <c r="C161" s="1" t="s">
        <v>14</v>
      </c>
      <c r="D161" s="18" t="s">
        <v>20330</v>
      </c>
      <c r="E161" s="1"/>
      <c r="F161" s="9"/>
    </row>
    <row r="162" spans="1:6" x14ac:dyDescent="0.25">
      <c r="A162" s="8" t="s">
        <v>20459</v>
      </c>
      <c r="B162" s="1" t="s">
        <v>20454</v>
      </c>
      <c r="C162" s="1" t="s">
        <v>14</v>
      </c>
      <c r="D162" s="18" t="s">
        <v>20330</v>
      </c>
      <c r="E162" s="1"/>
      <c r="F162" s="9"/>
    </row>
    <row r="163" spans="1:6" x14ac:dyDescent="0.25">
      <c r="A163" s="16" t="s">
        <v>20460</v>
      </c>
      <c r="B163" s="15" t="s">
        <v>20448</v>
      </c>
      <c r="C163" s="15" t="s">
        <v>14</v>
      </c>
      <c r="D163" s="20" t="s">
        <v>20330</v>
      </c>
      <c r="E163" s="15"/>
      <c r="F163" s="17"/>
    </row>
    <row r="164" spans="1:6" ht="15.75" thickBot="1" x14ac:dyDescent="0.3">
      <c r="A164" s="16" t="s">
        <v>26483</v>
      </c>
      <c r="B164" s="15" t="s">
        <v>26484</v>
      </c>
      <c r="C164" s="15" t="s">
        <v>14</v>
      </c>
      <c r="D164" s="20" t="s">
        <v>20330</v>
      </c>
      <c r="E164" s="15"/>
      <c r="F164" s="17"/>
    </row>
    <row r="165" spans="1:6" x14ac:dyDescent="0.25">
      <c r="A165" s="5" t="s">
        <v>20486</v>
      </c>
      <c r="B165" s="6" t="s">
        <v>10832</v>
      </c>
      <c r="C165" s="6" t="s">
        <v>1</v>
      </c>
      <c r="D165" s="19" t="s">
        <v>20705</v>
      </c>
      <c r="E165" s="6"/>
      <c r="F165" s="7"/>
    </row>
    <row r="166" spans="1:6" x14ac:dyDescent="0.25">
      <c r="A166" s="8" t="s">
        <v>20487</v>
      </c>
      <c r="B166" s="1" t="s">
        <v>10840</v>
      </c>
      <c r="C166" s="1" t="s">
        <v>1</v>
      </c>
      <c r="D166" s="18" t="s">
        <v>20705</v>
      </c>
      <c r="E166" s="1"/>
      <c r="F166" s="9"/>
    </row>
    <row r="167" spans="1:6" x14ac:dyDescent="0.25">
      <c r="A167" s="8" t="s">
        <v>20488</v>
      </c>
      <c r="B167" s="1" t="s">
        <v>10906</v>
      </c>
      <c r="C167" s="1" t="s">
        <v>1</v>
      </c>
      <c r="D167" s="18" t="s">
        <v>20705</v>
      </c>
      <c r="E167" s="1"/>
      <c r="F167" s="9"/>
    </row>
    <row r="168" spans="1:6" x14ac:dyDescent="0.25">
      <c r="A168" s="8" t="s">
        <v>20489</v>
      </c>
      <c r="B168" s="1" t="s">
        <v>15529</v>
      </c>
      <c r="C168" s="1" t="s">
        <v>1</v>
      </c>
      <c r="D168" s="18" t="s">
        <v>20705</v>
      </c>
      <c r="E168" s="1"/>
      <c r="F168" s="9"/>
    </row>
    <row r="169" spans="1:6" x14ac:dyDescent="0.25">
      <c r="A169" s="8" t="s">
        <v>20490</v>
      </c>
      <c r="B169" s="1" t="s">
        <v>20491</v>
      </c>
      <c r="C169" s="1" t="s">
        <v>1</v>
      </c>
      <c r="D169" s="18" t="s">
        <v>20705</v>
      </c>
      <c r="E169" s="1"/>
      <c r="F169" s="9"/>
    </row>
    <row r="170" spans="1:6" x14ac:dyDescent="0.25">
      <c r="A170" s="8" t="s">
        <v>20492</v>
      </c>
      <c r="B170" s="1" t="s">
        <v>15399</v>
      </c>
      <c r="C170" s="1" t="s">
        <v>1</v>
      </c>
      <c r="D170" s="18" t="s">
        <v>20705</v>
      </c>
      <c r="E170" s="1"/>
      <c r="F170" s="9"/>
    </row>
    <row r="171" spans="1:6" x14ac:dyDescent="0.25">
      <c r="A171" s="8" t="s">
        <v>20493</v>
      </c>
      <c r="B171" s="1" t="s">
        <v>20280</v>
      </c>
      <c r="C171" s="1" t="s">
        <v>4</v>
      </c>
      <c r="D171" s="18" t="s">
        <v>20705</v>
      </c>
      <c r="E171" s="1"/>
      <c r="F171" s="9"/>
    </row>
    <row r="172" spans="1:6" x14ac:dyDescent="0.25">
      <c r="A172" s="8" t="s">
        <v>20494</v>
      </c>
      <c r="B172" s="1" t="s">
        <v>20278</v>
      </c>
      <c r="C172" s="1" t="s">
        <v>4</v>
      </c>
      <c r="D172" s="18" t="s">
        <v>20705</v>
      </c>
      <c r="E172" s="1"/>
      <c r="F172" s="9"/>
    </row>
    <row r="173" spans="1:6" x14ac:dyDescent="0.25">
      <c r="A173" s="8" t="s">
        <v>20495</v>
      </c>
      <c r="B173" s="1" t="s">
        <v>20282</v>
      </c>
      <c r="C173" s="1" t="s">
        <v>4</v>
      </c>
      <c r="D173" s="18" t="s">
        <v>20705</v>
      </c>
      <c r="E173" s="1"/>
      <c r="F173" s="9"/>
    </row>
    <row r="174" spans="1:6" x14ac:dyDescent="0.25">
      <c r="A174" s="8" t="s">
        <v>20496</v>
      </c>
      <c r="B174" s="1" t="s">
        <v>10964</v>
      </c>
      <c r="C174" s="1" t="s">
        <v>1</v>
      </c>
      <c r="D174" s="18" t="s">
        <v>20705</v>
      </c>
      <c r="E174" s="1"/>
      <c r="F174" s="9"/>
    </row>
    <row r="175" spans="1:6" x14ac:dyDescent="0.25">
      <c r="A175" s="8" t="s">
        <v>20497</v>
      </c>
      <c r="B175" s="1" t="s">
        <v>20498</v>
      </c>
      <c r="C175" s="1" t="s">
        <v>1</v>
      </c>
      <c r="D175" s="18" t="s">
        <v>20705</v>
      </c>
      <c r="E175" s="1"/>
      <c r="F175" s="9"/>
    </row>
    <row r="176" spans="1:6" x14ac:dyDescent="0.25">
      <c r="A176" s="8" t="s">
        <v>20499</v>
      </c>
      <c r="B176" s="1" t="s">
        <v>20500</v>
      </c>
      <c r="C176" s="1" t="s">
        <v>1</v>
      </c>
      <c r="D176" s="18" t="s">
        <v>20705</v>
      </c>
      <c r="E176" s="1"/>
      <c r="F176" s="9"/>
    </row>
    <row r="177" spans="1:6" x14ac:dyDescent="0.25">
      <c r="A177" s="8" t="s">
        <v>20501</v>
      </c>
      <c r="B177" s="1" t="s">
        <v>20502</v>
      </c>
      <c r="C177" s="1" t="s">
        <v>1</v>
      </c>
      <c r="D177" s="18" t="s">
        <v>20705</v>
      </c>
      <c r="E177" s="1"/>
      <c r="F177" s="9"/>
    </row>
    <row r="178" spans="1:6" x14ac:dyDescent="0.25">
      <c r="A178" s="8" t="s">
        <v>20503</v>
      </c>
      <c r="B178" s="1" t="s">
        <v>20504</v>
      </c>
      <c r="C178" s="1" t="s">
        <v>1</v>
      </c>
      <c r="D178" s="18" t="s">
        <v>20705</v>
      </c>
      <c r="E178" s="1"/>
      <c r="F178" s="9"/>
    </row>
    <row r="179" spans="1:6" x14ac:dyDescent="0.25">
      <c r="A179" s="8" t="s">
        <v>20505</v>
      </c>
      <c r="B179" s="1" t="s">
        <v>16886</v>
      </c>
      <c r="C179" s="1" t="s">
        <v>1</v>
      </c>
      <c r="D179" s="18" t="s">
        <v>20705</v>
      </c>
      <c r="E179" s="1"/>
      <c r="F179" s="9"/>
    </row>
    <row r="180" spans="1:6" x14ac:dyDescent="0.25">
      <c r="A180" s="8" t="s">
        <v>20506</v>
      </c>
      <c r="B180" s="1" t="s">
        <v>20507</v>
      </c>
      <c r="C180" s="1" t="s">
        <v>1</v>
      </c>
      <c r="D180" s="18" t="s">
        <v>20705</v>
      </c>
      <c r="E180" s="1"/>
      <c r="F180" s="9"/>
    </row>
    <row r="181" spans="1:6" x14ac:dyDescent="0.25">
      <c r="A181" s="8" t="s">
        <v>20508</v>
      </c>
      <c r="B181" s="1" t="s">
        <v>20509</v>
      </c>
      <c r="C181" s="1" t="s">
        <v>1</v>
      </c>
      <c r="D181" s="18" t="s">
        <v>20705</v>
      </c>
      <c r="E181" s="1"/>
      <c r="F181" s="9"/>
    </row>
    <row r="182" spans="1:6" x14ac:dyDescent="0.25">
      <c r="A182" s="8" t="s">
        <v>20510</v>
      </c>
      <c r="B182" s="1" t="s">
        <v>20511</v>
      </c>
      <c r="C182" s="1" t="s">
        <v>1</v>
      </c>
      <c r="D182" s="18" t="s">
        <v>20705</v>
      </c>
      <c r="E182" s="1"/>
      <c r="F182" s="9"/>
    </row>
    <row r="183" spans="1:6" x14ac:dyDescent="0.25">
      <c r="A183" s="8" t="s">
        <v>20512</v>
      </c>
      <c r="B183" s="1" t="s">
        <v>15529</v>
      </c>
      <c r="C183" s="1" t="s">
        <v>1</v>
      </c>
      <c r="D183" s="18" t="s">
        <v>20705</v>
      </c>
      <c r="E183" s="1"/>
      <c r="F183" s="9"/>
    </row>
    <row r="184" spans="1:6" x14ac:dyDescent="0.25">
      <c r="A184" s="8" t="s">
        <v>20513</v>
      </c>
      <c r="B184" s="1" t="s">
        <v>20491</v>
      </c>
      <c r="C184" s="1" t="s">
        <v>1</v>
      </c>
      <c r="D184" s="18" t="s">
        <v>20705</v>
      </c>
      <c r="E184" s="1"/>
      <c r="F184" s="9"/>
    </row>
    <row r="185" spans="1:6" x14ac:dyDescent="0.25">
      <c r="A185" s="8" t="s">
        <v>20514</v>
      </c>
      <c r="B185" s="1" t="s">
        <v>15399</v>
      </c>
      <c r="C185" s="1" t="s">
        <v>1</v>
      </c>
      <c r="D185" s="18" t="s">
        <v>20705</v>
      </c>
      <c r="E185" s="1"/>
      <c r="F185" s="9"/>
    </row>
    <row r="186" spans="1:6" x14ac:dyDescent="0.25">
      <c r="A186" s="8" t="s">
        <v>20515</v>
      </c>
      <c r="B186" s="1" t="s">
        <v>3476</v>
      </c>
      <c r="C186" s="1" t="s">
        <v>1</v>
      </c>
      <c r="D186" s="18" t="s">
        <v>20705</v>
      </c>
      <c r="E186" s="1"/>
      <c r="F186" s="9"/>
    </row>
    <row r="187" spans="1:6" x14ac:dyDescent="0.25">
      <c r="A187" s="8" t="s">
        <v>20516</v>
      </c>
      <c r="B187" s="1" t="s">
        <v>20517</v>
      </c>
      <c r="C187" s="1" t="s">
        <v>1</v>
      </c>
      <c r="D187" s="18" t="s">
        <v>20705</v>
      </c>
      <c r="E187" s="1"/>
      <c r="F187" s="9"/>
    </row>
    <row r="188" spans="1:6" x14ac:dyDescent="0.25">
      <c r="A188" s="8" t="s">
        <v>20518</v>
      </c>
      <c r="B188" s="1" t="s">
        <v>14301</v>
      </c>
      <c r="C188" s="1" t="s">
        <v>1</v>
      </c>
      <c r="D188" s="18" t="s">
        <v>20705</v>
      </c>
      <c r="E188" s="1"/>
      <c r="F188" s="9"/>
    </row>
    <row r="189" spans="1:6" x14ac:dyDescent="0.25">
      <c r="A189" s="8" t="s">
        <v>20519</v>
      </c>
      <c r="B189" s="1" t="s">
        <v>10</v>
      </c>
      <c r="C189" s="1" t="s">
        <v>1</v>
      </c>
      <c r="D189" s="18" t="s">
        <v>20705</v>
      </c>
      <c r="E189" s="1"/>
      <c r="F189" s="9"/>
    </row>
    <row r="190" spans="1:6" x14ac:dyDescent="0.25">
      <c r="A190" s="8" t="s">
        <v>20520</v>
      </c>
      <c r="B190" s="1" t="s">
        <v>354</v>
      </c>
      <c r="C190" s="1" t="s">
        <v>1</v>
      </c>
      <c r="D190" s="18" t="s">
        <v>20705</v>
      </c>
      <c r="E190" s="1"/>
      <c r="F190" s="9"/>
    </row>
    <row r="191" spans="1:6" x14ac:dyDescent="0.25">
      <c r="A191" s="8" t="s">
        <v>20521</v>
      </c>
      <c r="B191" s="1" t="s">
        <v>20522</v>
      </c>
      <c r="C191" s="1" t="s">
        <v>1</v>
      </c>
      <c r="D191" s="18" t="s">
        <v>20705</v>
      </c>
      <c r="E191" s="1"/>
      <c r="F191" s="9"/>
    </row>
    <row r="192" spans="1:6" x14ac:dyDescent="0.25">
      <c r="A192" s="8" t="s">
        <v>20523</v>
      </c>
      <c r="B192" s="1" t="s">
        <v>3474</v>
      </c>
      <c r="C192" s="1" t="s">
        <v>1</v>
      </c>
      <c r="D192" s="18" t="s">
        <v>20705</v>
      </c>
      <c r="E192" s="1"/>
      <c r="F192" s="9"/>
    </row>
    <row r="193" spans="1:6" x14ac:dyDescent="0.25">
      <c r="A193" s="8" t="s">
        <v>20524</v>
      </c>
      <c r="B193" s="1" t="s">
        <v>16775</v>
      </c>
      <c r="C193" s="1" t="s">
        <v>1</v>
      </c>
      <c r="D193" s="18" t="s">
        <v>20705</v>
      </c>
      <c r="E193" s="1"/>
      <c r="F193" s="9"/>
    </row>
    <row r="194" spans="1:6" x14ac:dyDescent="0.25">
      <c r="A194" s="8" t="s">
        <v>20525</v>
      </c>
      <c r="B194" s="1" t="s">
        <v>14371</v>
      </c>
      <c r="C194" s="1" t="s">
        <v>1</v>
      </c>
      <c r="D194" s="18" t="s">
        <v>20705</v>
      </c>
      <c r="E194" s="1"/>
      <c r="F194" s="9"/>
    </row>
    <row r="195" spans="1:6" x14ac:dyDescent="0.25">
      <c r="A195" s="8" t="s">
        <v>20526</v>
      </c>
      <c r="B195" s="1" t="s">
        <v>20527</v>
      </c>
      <c r="C195" s="1" t="s">
        <v>1</v>
      </c>
      <c r="D195" s="18" t="s">
        <v>20705</v>
      </c>
      <c r="E195" s="1"/>
      <c r="F195" s="9"/>
    </row>
    <row r="196" spans="1:6" x14ac:dyDescent="0.25">
      <c r="A196" s="8" t="s">
        <v>20528</v>
      </c>
      <c r="B196" s="1" t="s">
        <v>13136</v>
      </c>
      <c r="C196" s="1" t="s">
        <v>1</v>
      </c>
      <c r="D196" s="18" t="s">
        <v>20705</v>
      </c>
      <c r="E196" s="1"/>
      <c r="F196" s="9"/>
    </row>
    <row r="197" spans="1:6" x14ac:dyDescent="0.25">
      <c r="A197" s="8" t="s">
        <v>20529</v>
      </c>
      <c r="B197" s="1" t="s">
        <v>20530</v>
      </c>
      <c r="C197" s="1" t="s">
        <v>1</v>
      </c>
      <c r="D197" s="18" t="s">
        <v>20705</v>
      </c>
      <c r="E197" s="1"/>
      <c r="F197" s="9"/>
    </row>
    <row r="198" spans="1:6" x14ac:dyDescent="0.25">
      <c r="A198" s="8" t="s">
        <v>20531</v>
      </c>
      <c r="B198" s="1" t="s">
        <v>20532</v>
      </c>
      <c r="C198" s="1" t="s">
        <v>1</v>
      </c>
      <c r="D198" s="18" t="s">
        <v>20705</v>
      </c>
      <c r="E198" s="1"/>
      <c r="F198" s="9"/>
    </row>
    <row r="199" spans="1:6" x14ac:dyDescent="0.25">
      <c r="A199" s="8" t="s">
        <v>20533</v>
      </c>
      <c r="B199" s="1" t="s">
        <v>17377</v>
      </c>
      <c r="C199" s="1" t="s">
        <v>1</v>
      </c>
      <c r="D199" s="18" t="s">
        <v>20705</v>
      </c>
      <c r="E199" s="1"/>
      <c r="F199" s="9"/>
    </row>
    <row r="200" spans="1:6" x14ac:dyDescent="0.25">
      <c r="A200" s="8" t="s">
        <v>20534</v>
      </c>
      <c r="B200" s="1" t="s">
        <v>13585</v>
      </c>
      <c r="C200" s="1" t="s">
        <v>1</v>
      </c>
      <c r="D200" s="18" t="s">
        <v>20705</v>
      </c>
      <c r="E200" s="1"/>
      <c r="F200" s="9"/>
    </row>
    <row r="201" spans="1:6" x14ac:dyDescent="0.25">
      <c r="A201" s="8" t="s">
        <v>20535</v>
      </c>
      <c r="B201" s="1" t="s">
        <v>14404</v>
      </c>
      <c r="C201" s="1" t="s">
        <v>1</v>
      </c>
      <c r="D201" s="18" t="s">
        <v>20705</v>
      </c>
      <c r="E201" s="1"/>
      <c r="F201" s="9"/>
    </row>
    <row r="202" spans="1:6" x14ac:dyDescent="0.25">
      <c r="A202" s="8" t="s">
        <v>20536</v>
      </c>
      <c r="B202" s="1" t="s">
        <v>14398</v>
      </c>
      <c r="C202" s="1" t="s">
        <v>1</v>
      </c>
      <c r="D202" s="18" t="s">
        <v>20705</v>
      </c>
      <c r="E202" s="1"/>
      <c r="F202" s="9"/>
    </row>
    <row r="203" spans="1:6" x14ac:dyDescent="0.25">
      <c r="A203" s="8" t="s">
        <v>20537</v>
      </c>
      <c r="B203" s="1" t="s">
        <v>5</v>
      </c>
      <c r="C203" s="1" t="s">
        <v>1</v>
      </c>
      <c r="D203" s="18" t="s">
        <v>20705</v>
      </c>
      <c r="E203" s="1"/>
      <c r="F203" s="9"/>
    </row>
    <row r="204" spans="1:6" x14ac:dyDescent="0.25">
      <c r="A204" s="8" t="s">
        <v>20538</v>
      </c>
      <c r="B204" s="1" t="s">
        <v>18355</v>
      </c>
      <c r="C204" s="1" t="s">
        <v>1</v>
      </c>
      <c r="D204" s="18" t="s">
        <v>20705</v>
      </c>
      <c r="E204" s="1"/>
      <c r="F204" s="9"/>
    </row>
    <row r="205" spans="1:6" x14ac:dyDescent="0.25">
      <c r="A205" s="8" t="s">
        <v>20539</v>
      </c>
      <c r="B205" s="1" t="s">
        <v>20540</v>
      </c>
      <c r="C205" s="1" t="s">
        <v>1</v>
      </c>
      <c r="D205" s="18" t="s">
        <v>20705</v>
      </c>
      <c r="E205" s="1"/>
      <c r="F205" s="9"/>
    </row>
    <row r="206" spans="1:6" x14ac:dyDescent="0.25">
      <c r="A206" s="8" t="s">
        <v>20541</v>
      </c>
      <c r="B206" s="1" t="s">
        <v>20542</v>
      </c>
      <c r="C206" s="1" t="s">
        <v>1</v>
      </c>
      <c r="D206" s="18" t="s">
        <v>20705</v>
      </c>
      <c r="E206" s="1"/>
      <c r="F206" s="9"/>
    </row>
    <row r="207" spans="1:6" x14ac:dyDescent="0.25">
      <c r="A207" s="8" t="s">
        <v>20541</v>
      </c>
      <c r="B207" s="1" t="s">
        <v>20542</v>
      </c>
      <c r="C207" s="1" t="s">
        <v>20543</v>
      </c>
      <c r="D207" s="18" t="s">
        <v>20705</v>
      </c>
      <c r="E207" s="1"/>
      <c r="F207" s="9"/>
    </row>
    <row r="208" spans="1:6" x14ac:dyDescent="0.25">
      <c r="A208" s="8" t="s">
        <v>20544</v>
      </c>
      <c r="B208" s="1" t="s">
        <v>20545</v>
      </c>
      <c r="C208" s="1" t="s">
        <v>1</v>
      </c>
      <c r="D208" s="18" t="s">
        <v>20705</v>
      </c>
      <c r="E208" s="1"/>
      <c r="F208" s="9"/>
    </row>
    <row r="209" spans="1:6" x14ac:dyDescent="0.25">
      <c r="A209" s="8" t="s">
        <v>20544</v>
      </c>
      <c r="B209" s="1" t="s">
        <v>20545</v>
      </c>
      <c r="C209" s="1" t="s">
        <v>20543</v>
      </c>
      <c r="D209" s="18" t="s">
        <v>20705</v>
      </c>
      <c r="E209" s="1"/>
      <c r="F209" s="9"/>
    </row>
    <row r="210" spans="1:6" x14ac:dyDescent="0.25">
      <c r="A210" s="8" t="s">
        <v>20546</v>
      </c>
      <c r="B210" s="1" t="s">
        <v>20547</v>
      </c>
      <c r="C210" s="1" t="s">
        <v>1</v>
      </c>
      <c r="D210" s="18" t="s">
        <v>20705</v>
      </c>
      <c r="E210" s="1"/>
      <c r="F210" s="9"/>
    </row>
    <row r="211" spans="1:6" x14ac:dyDescent="0.25">
      <c r="A211" s="8" t="s">
        <v>20548</v>
      </c>
      <c r="B211" s="1" t="s">
        <v>11947</v>
      </c>
      <c r="C211" s="1" t="s">
        <v>1</v>
      </c>
      <c r="D211" s="18" t="s">
        <v>20705</v>
      </c>
      <c r="E211" s="1"/>
      <c r="F211" s="9"/>
    </row>
    <row r="212" spans="1:6" x14ac:dyDescent="0.25">
      <c r="A212" s="8" t="s">
        <v>20549</v>
      </c>
      <c r="B212" s="1" t="s">
        <v>3474</v>
      </c>
      <c r="C212" s="1" t="s">
        <v>1</v>
      </c>
      <c r="D212" s="18" t="s">
        <v>20705</v>
      </c>
      <c r="E212" s="1"/>
      <c r="F212" s="9"/>
    </row>
    <row r="213" spans="1:6" x14ac:dyDescent="0.25">
      <c r="A213" s="8" t="s">
        <v>20550</v>
      </c>
      <c r="B213" s="1" t="s">
        <v>18401</v>
      </c>
      <c r="C213" s="1" t="s">
        <v>1</v>
      </c>
      <c r="D213" s="18" t="s">
        <v>20705</v>
      </c>
      <c r="E213" s="1"/>
      <c r="F213" s="9"/>
    </row>
    <row r="214" spans="1:6" x14ac:dyDescent="0.25">
      <c r="A214" s="8" t="s">
        <v>20551</v>
      </c>
      <c r="B214" s="1" t="s">
        <v>13579</v>
      </c>
      <c r="C214" s="1" t="s">
        <v>1</v>
      </c>
      <c r="D214" s="18" t="s">
        <v>20705</v>
      </c>
      <c r="E214" s="1"/>
      <c r="F214" s="9"/>
    </row>
    <row r="215" spans="1:6" x14ac:dyDescent="0.25">
      <c r="A215" s="8" t="s">
        <v>20552</v>
      </c>
      <c r="B215" s="1" t="s">
        <v>13581</v>
      </c>
      <c r="C215" s="1" t="s">
        <v>1</v>
      </c>
      <c r="D215" s="18" t="s">
        <v>20705</v>
      </c>
      <c r="E215" s="1"/>
      <c r="F215" s="9"/>
    </row>
    <row r="216" spans="1:6" x14ac:dyDescent="0.25">
      <c r="A216" s="8" t="s">
        <v>20553</v>
      </c>
      <c r="B216" s="1" t="s">
        <v>13583</v>
      </c>
      <c r="C216" s="1" t="s">
        <v>1</v>
      </c>
      <c r="D216" s="18" t="s">
        <v>20705</v>
      </c>
      <c r="E216" s="1"/>
      <c r="F216" s="9"/>
    </row>
    <row r="217" spans="1:6" x14ac:dyDescent="0.25">
      <c r="A217" s="8" t="s">
        <v>20554</v>
      </c>
      <c r="B217" s="1" t="s">
        <v>118</v>
      </c>
      <c r="C217" s="1" t="s">
        <v>1</v>
      </c>
      <c r="D217" s="18" t="s">
        <v>20705</v>
      </c>
      <c r="E217" s="1"/>
      <c r="F217" s="9"/>
    </row>
    <row r="218" spans="1:6" x14ac:dyDescent="0.25">
      <c r="A218" s="8" t="s">
        <v>20555</v>
      </c>
      <c r="B218" s="1" t="s">
        <v>18386</v>
      </c>
      <c r="C218" s="1" t="s">
        <v>1</v>
      </c>
      <c r="D218" s="18" t="s">
        <v>20705</v>
      </c>
      <c r="E218" s="1"/>
      <c r="F218" s="9"/>
    </row>
    <row r="219" spans="1:6" x14ac:dyDescent="0.25">
      <c r="A219" s="8" t="s">
        <v>20556</v>
      </c>
      <c r="B219" s="1" t="s">
        <v>20557</v>
      </c>
      <c r="C219" s="1" t="s">
        <v>1</v>
      </c>
      <c r="D219" s="18" t="s">
        <v>20705</v>
      </c>
      <c r="E219" s="1"/>
      <c r="F219" s="9"/>
    </row>
    <row r="220" spans="1:6" x14ac:dyDescent="0.25">
      <c r="A220" s="8" t="s">
        <v>20558</v>
      </c>
      <c r="B220" s="1" t="s">
        <v>15533</v>
      </c>
      <c r="C220" s="1" t="s">
        <v>1</v>
      </c>
      <c r="D220" s="18" t="s">
        <v>20705</v>
      </c>
      <c r="E220" s="1"/>
      <c r="F220" s="9"/>
    </row>
    <row r="221" spans="1:6" x14ac:dyDescent="0.25">
      <c r="A221" s="8" t="s">
        <v>20559</v>
      </c>
      <c r="B221" s="1" t="s">
        <v>15542</v>
      </c>
      <c r="C221" s="1" t="s">
        <v>1</v>
      </c>
      <c r="D221" s="18" t="s">
        <v>20705</v>
      </c>
      <c r="E221" s="1"/>
      <c r="F221" s="9"/>
    </row>
    <row r="222" spans="1:6" x14ac:dyDescent="0.25">
      <c r="A222" s="8" t="s">
        <v>20560</v>
      </c>
      <c r="B222" s="1" t="s">
        <v>20561</v>
      </c>
      <c r="C222" s="1" t="s">
        <v>1</v>
      </c>
      <c r="D222" s="18" t="s">
        <v>20705</v>
      </c>
      <c r="E222" s="1"/>
      <c r="F222" s="9"/>
    </row>
    <row r="223" spans="1:6" x14ac:dyDescent="0.25">
      <c r="A223" s="8" t="s">
        <v>20562</v>
      </c>
      <c r="B223" s="1" t="s">
        <v>20563</v>
      </c>
      <c r="C223" s="1" t="s">
        <v>14</v>
      </c>
      <c r="D223" s="18" t="s">
        <v>20705</v>
      </c>
      <c r="E223" s="1"/>
      <c r="F223" s="9"/>
    </row>
    <row r="224" spans="1:6" x14ac:dyDescent="0.25">
      <c r="A224" s="8" t="s">
        <v>20564</v>
      </c>
      <c r="B224" s="1" t="s">
        <v>18672</v>
      </c>
      <c r="C224" s="1" t="s">
        <v>14</v>
      </c>
      <c r="D224" s="18" t="s">
        <v>20705</v>
      </c>
      <c r="E224" s="1"/>
      <c r="F224" s="9"/>
    </row>
    <row r="225" spans="1:6" x14ac:dyDescent="0.25">
      <c r="A225" s="8" t="s">
        <v>20565</v>
      </c>
      <c r="B225" s="1" t="s">
        <v>14710</v>
      </c>
      <c r="C225" s="1" t="s">
        <v>14</v>
      </c>
      <c r="D225" s="18" t="s">
        <v>20705</v>
      </c>
      <c r="E225" s="1"/>
      <c r="F225" s="9"/>
    </row>
    <row r="226" spans="1:6" x14ac:dyDescent="0.25">
      <c r="A226" s="8" t="s">
        <v>20566</v>
      </c>
      <c r="B226" s="1" t="s">
        <v>20282</v>
      </c>
      <c r="C226" s="1" t="s">
        <v>1</v>
      </c>
      <c r="D226" s="18" t="s">
        <v>20705</v>
      </c>
      <c r="E226" s="1"/>
      <c r="F226" s="9"/>
    </row>
    <row r="227" spans="1:6" x14ac:dyDescent="0.25">
      <c r="A227" s="8" t="s">
        <v>20567</v>
      </c>
      <c r="B227" s="1" t="s">
        <v>10828</v>
      </c>
      <c r="C227" s="1" t="s">
        <v>1</v>
      </c>
      <c r="D227" s="18" t="s">
        <v>20705</v>
      </c>
      <c r="E227" s="1"/>
      <c r="F227" s="9"/>
    </row>
    <row r="228" spans="1:6" x14ac:dyDescent="0.25">
      <c r="A228" s="8" t="s">
        <v>20568</v>
      </c>
      <c r="B228" s="1" t="s">
        <v>17082</v>
      </c>
      <c r="C228" s="1" t="s">
        <v>1</v>
      </c>
      <c r="D228" s="18" t="s">
        <v>20705</v>
      </c>
      <c r="E228" s="1"/>
      <c r="F228" s="9"/>
    </row>
    <row r="229" spans="1:6" x14ac:dyDescent="0.25">
      <c r="A229" s="8" t="s">
        <v>20569</v>
      </c>
      <c r="B229" s="1" t="s">
        <v>3478</v>
      </c>
      <c r="C229" s="1" t="s">
        <v>14</v>
      </c>
      <c r="D229" s="18" t="s">
        <v>20705</v>
      </c>
      <c r="E229" s="1"/>
      <c r="F229" s="9"/>
    </row>
    <row r="230" spans="1:6" x14ac:dyDescent="0.25">
      <c r="A230" s="8" t="s">
        <v>20570</v>
      </c>
      <c r="B230" s="1" t="s">
        <v>14248</v>
      </c>
      <c r="C230" s="1" t="s">
        <v>14</v>
      </c>
      <c r="D230" s="18" t="s">
        <v>20705</v>
      </c>
      <c r="E230" s="1"/>
      <c r="F230" s="9"/>
    </row>
    <row r="231" spans="1:6" x14ac:dyDescent="0.25">
      <c r="A231" s="8" t="s">
        <v>20571</v>
      </c>
      <c r="B231" s="1" t="s">
        <v>19864</v>
      </c>
      <c r="C231" s="1" t="s">
        <v>14</v>
      </c>
      <c r="D231" s="18" t="s">
        <v>20705</v>
      </c>
      <c r="E231" s="1"/>
      <c r="F231" s="9"/>
    </row>
    <row r="232" spans="1:6" x14ac:dyDescent="0.25">
      <c r="A232" s="8" t="s">
        <v>20572</v>
      </c>
      <c r="B232" s="1" t="s">
        <v>18990</v>
      </c>
      <c r="C232" s="1" t="s">
        <v>14</v>
      </c>
      <c r="D232" s="18" t="s">
        <v>20705</v>
      </c>
      <c r="E232" s="1"/>
      <c r="F232" s="9"/>
    </row>
    <row r="233" spans="1:6" x14ac:dyDescent="0.25">
      <c r="A233" s="8" t="s">
        <v>20573</v>
      </c>
      <c r="B233" s="1" t="s">
        <v>20574</v>
      </c>
      <c r="C233" s="1" t="s">
        <v>14</v>
      </c>
      <c r="D233" s="18" t="s">
        <v>20705</v>
      </c>
      <c r="E233" s="1"/>
      <c r="F233" s="9"/>
    </row>
    <row r="234" spans="1:6" x14ac:dyDescent="0.25">
      <c r="A234" s="8" t="s">
        <v>20575</v>
      </c>
      <c r="B234" s="1" t="s">
        <v>20576</v>
      </c>
      <c r="C234" s="1" t="s">
        <v>14</v>
      </c>
      <c r="D234" s="18" t="s">
        <v>20705</v>
      </c>
      <c r="E234" s="1"/>
      <c r="F234" s="9"/>
    </row>
    <row r="235" spans="1:6" x14ac:dyDescent="0.25">
      <c r="A235" s="8" t="s">
        <v>20577</v>
      </c>
      <c r="B235" s="1" t="s">
        <v>14261</v>
      </c>
      <c r="C235" s="1" t="s">
        <v>4</v>
      </c>
      <c r="D235" s="18" t="s">
        <v>20705</v>
      </c>
      <c r="E235" s="1"/>
      <c r="F235" s="9"/>
    </row>
    <row r="236" spans="1:6" x14ac:dyDescent="0.25">
      <c r="A236" s="8" t="s">
        <v>20578</v>
      </c>
      <c r="B236" s="1" t="s">
        <v>12886</v>
      </c>
      <c r="C236" s="1" t="s">
        <v>14</v>
      </c>
      <c r="D236" s="18" t="s">
        <v>20705</v>
      </c>
      <c r="E236" s="1"/>
      <c r="F236" s="9"/>
    </row>
    <row r="237" spans="1:6" x14ac:dyDescent="0.25">
      <c r="A237" s="8" t="s">
        <v>20579</v>
      </c>
      <c r="B237" s="1" t="s">
        <v>12984</v>
      </c>
      <c r="C237" s="1" t="s">
        <v>14</v>
      </c>
      <c r="D237" s="18" t="s">
        <v>20705</v>
      </c>
      <c r="E237" s="1"/>
      <c r="F237" s="9"/>
    </row>
    <row r="238" spans="1:6" x14ac:dyDescent="0.25">
      <c r="A238" s="8" t="s">
        <v>20580</v>
      </c>
      <c r="B238" s="1" t="s">
        <v>20581</v>
      </c>
      <c r="C238" s="1" t="s">
        <v>14</v>
      </c>
      <c r="D238" s="18" t="s">
        <v>20705</v>
      </c>
      <c r="E238" s="1"/>
      <c r="F238" s="9"/>
    </row>
    <row r="239" spans="1:6" x14ac:dyDescent="0.25">
      <c r="A239" s="8" t="s">
        <v>20582</v>
      </c>
      <c r="B239" s="1" t="s">
        <v>14475</v>
      </c>
      <c r="C239" s="1" t="s">
        <v>14</v>
      </c>
      <c r="D239" s="18" t="s">
        <v>20705</v>
      </c>
      <c r="E239" s="1"/>
      <c r="F239" s="9"/>
    </row>
    <row r="240" spans="1:6" x14ac:dyDescent="0.25">
      <c r="A240" s="8" t="s">
        <v>20583</v>
      </c>
      <c r="B240" s="1" t="s">
        <v>20584</v>
      </c>
      <c r="C240" s="1" t="s">
        <v>14</v>
      </c>
      <c r="D240" s="18" t="s">
        <v>20705</v>
      </c>
      <c r="E240" s="1"/>
      <c r="F240" s="9"/>
    </row>
    <row r="241" spans="1:6" x14ac:dyDescent="0.25">
      <c r="A241" s="8" t="s">
        <v>20585</v>
      </c>
      <c r="B241" s="1" t="s">
        <v>14264</v>
      </c>
      <c r="C241" s="1" t="s">
        <v>14</v>
      </c>
      <c r="D241" s="18" t="s">
        <v>20705</v>
      </c>
      <c r="E241" s="1"/>
      <c r="F241" s="9"/>
    </row>
    <row r="242" spans="1:6" x14ac:dyDescent="0.25">
      <c r="A242" s="8" t="s">
        <v>20586</v>
      </c>
      <c r="B242" s="1" t="s">
        <v>14266</v>
      </c>
      <c r="C242" s="1" t="s">
        <v>14</v>
      </c>
      <c r="D242" s="18" t="s">
        <v>20705</v>
      </c>
      <c r="E242" s="1"/>
      <c r="F242" s="9"/>
    </row>
    <row r="243" spans="1:6" x14ac:dyDescent="0.25">
      <c r="A243" s="8" t="s">
        <v>20587</v>
      </c>
      <c r="B243" s="1" t="s">
        <v>14344</v>
      </c>
      <c r="C243" s="1" t="s">
        <v>14</v>
      </c>
      <c r="D243" s="18" t="s">
        <v>20705</v>
      </c>
      <c r="E243" s="1"/>
      <c r="F243" s="9"/>
    </row>
    <row r="244" spans="1:6" x14ac:dyDescent="0.25">
      <c r="A244" s="8" t="s">
        <v>20588</v>
      </c>
      <c r="B244" s="1" t="s">
        <v>18497</v>
      </c>
      <c r="C244" s="1" t="s">
        <v>14</v>
      </c>
      <c r="D244" s="18" t="s">
        <v>20705</v>
      </c>
      <c r="E244" s="1"/>
      <c r="F244" s="9"/>
    </row>
    <row r="245" spans="1:6" x14ac:dyDescent="0.25">
      <c r="A245" s="8" t="s">
        <v>20589</v>
      </c>
      <c r="B245" s="1" t="s">
        <v>18499</v>
      </c>
      <c r="C245" s="1" t="s">
        <v>14</v>
      </c>
      <c r="D245" s="18" t="s">
        <v>20705</v>
      </c>
      <c r="E245" s="1"/>
      <c r="F245" s="9"/>
    </row>
    <row r="246" spans="1:6" x14ac:dyDescent="0.25">
      <c r="A246" s="8" t="s">
        <v>20590</v>
      </c>
      <c r="B246" s="1" t="s">
        <v>20591</v>
      </c>
      <c r="C246" s="1" t="s">
        <v>14</v>
      </c>
      <c r="D246" s="18" t="s">
        <v>20705</v>
      </c>
      <c r="E246" s="1"/>
      <c r="F246" s="9"/>
    </row>
    <row r="247" spans="1:6" x14ac:dyDescent="0.25">
      <c r="A247" s="8" t="s">
        <v>20592</v>
      </c>
      <c r="B247" s="1" t="s">
        <v>13627</v>
      </c>
      <c r="C247" s="1" t="s">
        <v>14</v>
      </c>
      <c r="D247" s="18" t="s">
        <v>20705</v>
      </c>
      <c r="E247" s="1"/>
      <c r="F247" s="9"/>
    </row>
    <row r="248" spans="1:6" x14ac:dyDescent="0.25">
      <c r="A248" s="8" t="s">
        <v>20593</v>
      </c>
      <c r="B248" s="1" t="s">
        <v>13617</v>
      </c>
      <c r="C248" s="1" t="s">
        <v>14</v>
      </c>
      <c r="D248" s="18" t="s">
        <v>20705</v>
      </c>
      <c r="E248" s="1"/>
      <c r="F248" s="9"/>
    </row>
    <row r="249" spans="1:6" x14ac:dyDescent="0.25">
      <c r="A249" s="8" t="s">
        <v>20594</v>
      </c>
      <c r="B249" s="1" t="s">
        <v>13801</v>
      </c>
      <c r="C249" s="1" t="s">
        <v>14</v>
      </c>
      <c r="D249" s="18" t="s">
        <v>20705</v>
      </c>
      <c r="E249" s="1"/>
      <c r="F249" s="9"/>
    </row>
    <row r="250" spans="1:6" x14ac:dyDescent="0.25">
      <c r="A250" s="8" t="s">
        <v>20595</v>
      </c>
      <c r="B250" s="1" t="s">
        <v>12951</v>
      </c>
      <c r="C250" s="1" t="s">
        <v>14</v>
      </c>
      <c r="D250" s="18" t="s">
        <v>20705</v>
      </c>
      <c r="E250" s="1"/>
      <c r="F250" s="9"/>
    </row>
    <row r="251" spans="1:6" x14ac:dyDescent="0.25">
      <c r="A251" s="8" t="s">
        <v>20596</v>
      </c>
      <c r="B251" s="1" t="s">
        <v>12953</v>
      </c>
      <c r="C251" s="1" t="s">
        <v>14</v>
      </c>
      <c r="D251" s="18" t="s">
        <v>20705</v>
      </c>
      <c r="E251" s="1"/>
      <c r="F251" s="9"/>
    </row>
    <row r="252" spans="1:6" x14ac:dyDescent="0.25">
      <c r="A252" s="8" t="s">
        <v>20597</v>
      </c>
      <c r="B252" s="1" t="s">
        <v>12955</v>
      </c>
      <c r="C252" s="1" t="s">
        <v>14</v>
      </c>
      <c r="D252" s="18" t="s">
        <v>20705</v>
      </c>
      <c r="E252" s="1"/>
      <c r="F252" s="9"/>
    </row>
    <row r="253" spans="1:6" x14ac:dyDescent="0.25">
      <c r="A253" s="8" t="s">
        <v>20598</v>
      </c>
      <c r="B253" s="1" t="s">
        <v>14940</v>
      </c>
      <c r="C253" s="1" t="s">
        <v>14</v>
      </c>
      <c r="D253" s="18" t="s">
        <v>20705</v>
      </c>
      <c r="E253" s="1"/>
      <c r="F253" s="9"/>
    </row>
    <row r="254" spans="1:6" x14ac:dyDescent="0.25">
      <c r="A254" s="8" t="s">
        <v>20599</v>
      </c>
      <c r="B254" s="1" t="s">
        <v>18767</v>
      </c>
      <c r="C254" s="1" t="s">
        <v>14</v>
      </c>
      <c r="D254" s="18" t="s">
        <v>20705</v>
      </c>
      <c r="E254" s="1"/>
      <c r="F254" s="9"/>
    </row>
    <row r="255" spans="1:6" x14ac:dyDescent="0.25">
      <c r="A255" s="8" t="s">
        <v>20600</v>
      </c>
      <c r="B255" s="1" t="s">
        <v>20601</v>
      </c>
      <c r="C255" s="1" t="s">
        <v>14</v>
      </c>
      <c r="D255" s="18" t="s">
        <v>20705</v>
      </c>
      <c r="E255" s="1"/>
      <c r="F255" s="9"/>
    </row>
    <row r="256" spans="1:6" x14ac:dyDescent="0.25">
      <c r="A256" s="8" t="s">
        <v>20602</v>
      </c>
      <c r="B256" s="1" t="s">
        <v>14945</v>
      </c>
      <c r="C256" s="1" t="s">
        <v>14</v>
      </c>
      <c r="D256" s="18" t="s">
        <v>20705</v>
      </c>
      <c r="E256" s="1"/>
      <c r="F256" s="9"/>
    </row>
    <row r="257" spans="1:6" x14ac:dyDescent="0.25">
      <c r="A257" s="8" t="s">
        <v>20603</v>
      </c>
      <c r="B257" s="1" t="s">
        <v>13014</v>
      </c>
      <c r="C257" s="1" t="s">
        <v>14</v>
      </c>
      <c r="D257" s="18" t="s">
        <v>20705</v>
      </c>
      <c r="E257" s="1"/>
      <c r="F257" s="9"/>
    </row>
    <row r="258" spans="1:6" x14ac:dyDescent="0.25">
      <c r="A258" s="8" t="s">
        <v>20604</v>
      </c>
      <c r="B258" s="1" t="s">
        <v>20605</v>
      </c>
      <c r="C258" s="1" t="s">
        <v>14</v>
      </c>
      <c r="D258" s="18" t="s">
        <v>20705</v>
      </c>
      <c r="E258" s="1"/>
      <c r="F258" s="9"/>
    </row>
    <row r="259" spans="1:6" x14ac:dyDescent="0.25">
      <c r="A259" s="8" t="s">
        <v>20606</v>
      </c>
      <c r="B259" s="1" t="s">
        <v>14797</v>
      </c>
      <c r="C259" s="1" t="s">
        <v>14</v>
      </c>
      <c r="D259" s="18" t="s">
        <v>20705</v>
      </c>
      <c r="E259" s="1"/>
      <c r="F259" s="9"/>
    </row>
    <row r="260" spans="1:6" x14ac:dyDescent="0.25">
      <c r="A260" s="8" t="s">
        <v>20607</v>
      </c>
      <c r="B260" s="1" t="s">
        <v>14638</v>
      </c>
      <c r="C260" s="1" t="s">
        <v>14</v>
      </c>
      <c r="D260" s="18" t="s">
        <v>20705</v>
      </c>
      <c r="E260" s="1"/>
      <c r="F260" s="9"/>
    </row>
    <row r="261" spans="1:6" x14ac:dyDescent="0.25">
      <c r="A261" s="8" t="s">
        <v>20608</v>
      </c>
      <c r="B261" s="1" t="s">
        <v>16688</v>
      </c>
      <c r="C261" s="1" t="s">
        <v>14</v>
      </c>
      <c r="D261" s="18" t="s">
        <v>20705</v>
      </c>
      <c r="E261" s="1"/>
      <c r="F261" s="9"/>
    </row>
    <row r="262" spans="1:6" x14ac:dyDescent="0.25">
      <c r="A262" s="8" t="s">
        <v>20609</v>
      </c>
      <c r="B262" s="1" t="s">
        <v>14739</v>
      </c>
      <c r="C262" s="1" t="s">
        <v>14</v>
      </c>
      <c r="D262" s="18" t="s">
        <v>20705</v>
      </c>
      <c r="E262" s="1"/>
      <c r="F262" s="9"/>
    </row>
    <row r="263" spans="1:6" x14ac:dyDescent="0.25">
      <c r="A263" s="8" t="s">
        <v>20610</v>
      </c>
      <c r="B263" s="1" t="s">
        <v>20611</v>
      </c>
      <c r="C263" s="1" t="s">
        <v>14</v>
      </c>
      <c r="D263" s="18" t="s">
        <v>20705</v>
      </c>
      <c r="E263" s="1"/>
      <c r="F263" s="9"/>
    </row>
    <row r="264" spans="1:6" x14ac:dyDescent="0.25">
      <c r="A264" s="8" t="s">
        <v>20612</v>
      </c>
      <c r="B264" s="1" t="s">
        <v>14795</v>
      </c>
      <c r="C264" s="1" t="s">
        <v>14</v>
      </c>
      <c r="D264" s="18" t="s">
        <v>20705</v>
      </c>
      <c r="E264" s="1"/>
      <c r="F264" s="9"/>
    </row>
    <row r="265" spans="1:6" x14ac:dyDescent="0.25">
      <c r="A265" s="8" t="s">
        <v>20613</v>
      </c>
      <c r="B265" s="1" t="s">
        <v>20614</v>
      </c>
      <c r="C265" s="1" t="s">
        <v>14</v>
      </c>
      <c r="D265" s="18" t="s">
        <v>20705</v>
      </c>
      <c r="E265" s="1"/>
      <c r="F265" s="9"/>
    </row>
    <row r="266" spans="1:6" x14ac:dyDescent="0.25">
      <c r="A266" s="8" t="s">
        <v>20615</v>
      </c>
      <c r="B266" s="1" t="s">
        <v>20616</v>
      </c>
      <c r="C266" s="1" t="s">
        <v>14</v>
      </c>
      <c r="D266" s="18" t="s">
        <v>20705</v>
      </c>
      <c r="E266" s="1"/>
      <c r="F266" s="9"/>
    </row>
    <row r="267" spans="1:6" x14ac:dyDescent="0.25">
      <c r="A267" s="8" t="s">
        <v>20617</v>
      </c>
      <c r="B267" s="1" t="s">
        <v>20618</v>
      </c>
      <c r="C267" s="1" t="s">
        <v>14</v>
      </c>
      <c r="D267" s="18" t="s">
        <v>20705</v>
      </c>
      <c r="E267" s="1"/>
      <c r="F267" s="9"/>
    </row>
    <row r="268" spans="1:6" x14ac:dyDescent="0.25">
      <c r="A268" s="8" t="s">
        <v>20619</v>
      </c>
      <c r="B268" s="1" t="s">
        <v>14592</v>
      </c>
      <c r="C268" s="1" t="s">
        <v>14</v>
      </c>
      <c r="D268" s="18" t="s">
        <v>20705</v>
      </c>
      <c r="E268" s="1"/>
      <c r="F268" s="9"/>
    </row>
    <row r="269" spans="1:6" x14ac:dyDescent="0.25">
      <c r="A269" s="8" t="s">
        <v>20620</v>
      </c>
      <c r="B269" s="1" t="s">
        <v>14627</v>
      </c>
      <c r="C269" s="1" t="s">
        <v>14</v>
      </c>
      <c r="D269" s="18" t="s">
        <v>20705</v>
      </c>
      <c r="E269" s="1"/>
      <c r="F269" s="9"/>
    </row>
    <row r="270" spans="1:6" x14ac:dyDescent="0.25">
      <c r="A270" s="8" t="s">
        <v>20621</v>
      </c>
      <c r="B270" s="1" t="s">
        <v>14190</v>
      </c>
      <c r="C270" s="1" t="s">
        <v>14</v>
      </c>
      <c r="D270" s="18" t="s">
        <v>20705</v>
      </c>
      <c r="E270" s="1"/>
      <c r="F270" s="9"/>
    </row>
    <row r="271" spans="1:6" x14ac:dyDescent="0.25">
      <c r="A271" s="8" t="s">
        <v>20622</v>
      </c>
      <c r="B271" s="1" t="s">
        <v>20623</v>
      </c>
      <c r="C271" s="1" t="s">
        <v>14</v>
      </c>
      <c r="D271" s="18" t="s">
        <v>20705</v>
      </c>
      <c r="E271" s="1"/>
      <c r="F271" s="9"/>
    </row>
    <row r="272" spans="1:6" x14ac:dyDescent="0.25">
      <c r="A272" s="8" t="s">
        <v>20624</v>
      </c>
      <c r="B272" s="1" t="s">
        <v>5931</v>
      </c>
      <c r="C272" s="1" t="s">
        <v>14</v>
      </c>
      <c r="D272" s="18" t="s">
        <v>20705</v>
      </c>
      <c r="E272" s="1"/>
      <c r="F272" s="9"/>
    </row>
    <row r="273" spans="1:6" x14ac:dyDescent="0.25">
      <c r="A273" s="8" t="s">
        <v>20625</v>
      </c>
      <c r="B273" s="1" t="s">
        <v>20626</v>
      </c>
      <c r="C273" s="1" t="s">
        <v>14</v>
      </c>
      <c r="D273" s="18" t="s">
        <v>20705</v>
      </c>
      <c r="E273" s="1"/>
      <c r="F273" s="9"/>
    </row>
    <row r="274" spans="1:6" x14ac:dyDescent="0.25">
      <c r="A274" s="8" t="s">
        <v>20684</v>
      </c>
      <c r="B274" s="1" t="s">
        <v>13036</v>
      </c>
      <c r="C274" s="1" t="s">
        <v>4</v>
      </c>
      <c r="D274" s="18" t="s">
        <v>20705</v>
      </c>
      <c r="E274" s="1"/>
      <c r="F274" s="9"/>
    </row>
    <row r="275" spans="1:6" x14ac:dyDescent="0.25">
      <c r="A275" s="8" t="s">
        <v>20685</v>
      </c>
      <c r="B275" s="1" t="s">
        <v>20627</v>
      </c>
      <c r="C275" s="1" t="s">
        <v>4</v>
      </c>
      <c r="D275" s="18" t="s">
        <v>20705</v>
      </c>
      <c r="E275" s="1"/>
      <c r="F275" s="9"/>
    </row>
    <row r="276" spans="1:6" x14ac:dyDescent="0.25">
      <c r="A276" s="8" t="s">
        <v>20686</v>
      </c>
      <c r="B276" s="1" t="s">
        <v>20628</v>
      </c>
      <c r="C276" s="1" t="s">
        <v>4</v>
      </c>
      <c r="D276" s="18" t="s">
        <v>20705</v>
      </c>
      <c r="E276" s="1"/>
      <c r="F276" s="9"/>
    </row>
    <row r="277" spans="1:6" x14ac:dyDescent="0.25">
      <c r="A277" s="8" t="s">
        <v>20629</v>
      </c>
      <c r="B277" s="1" t="s">
        <v>13036</v>
      </c>
      <c r="C277" s="1" t="s">
        <v>14</v>
      </c>
      <c r="D277" s="18" t="s">
        <v>20705</v>
      </c>
      <c r="E277" s="1"/>
      <c r="F277" s="9"/>
    </row>
    <row r="278" spans="1:6" x14ac:dyDescent="0.25">
      <c r="A278" s="8" t="s">
        <v>20630</v>
      </c>
      <c r="B278" s="1" t="s">
        <v>13038</v>
      </c>
      <c r="C278" s="1" t="s">
        <v>14</v>
      </c>
      <c r="D278" s="18" t="s">
        <v>20705</v>
      </c>
      <c r="E278" s="1"/>
      <c r="F278" s="9"/>
    </row>
    <row r="279" spans="1:6" x14ac:dyDescent="0.25">
      <c r="A279" s="8" t="s">
        <v>20631</v>
      </c>
      <c r="B279" s="1" t="s">
        <v>13040</v>
      </c>
      <c r="C279" s="1" t="s">
        <v>14</v>
      </c>
      <c r="D279" s="18" t="s">
        <v>20705</v>
      </c>
      <c r="E279" s="1"/>
      <c r="F279" s="9"/>
    </row>
    <row r="280" spans="1:6" x14ac:dyDescent="0.25">
      <c r="A280" s="8" t="s">
        <v>20687</v>
      </c>
      <c r="B280" s="1" t="s">
        <v>20632</v>
      </c>
      <c r="C280" s="1" t="s">
        <v>4</v>
      </c>
      <c r="D280" s="18" t="s">
        <v>20705</v>
      </c>
      <c r="E280" s="1"/>
      <c r="F280" s="9"/>
    </row>
    <row r="281" spans="1:6" x14ac:dyDescent="0.25">
      <c r="A281" s="8" t="s">
        <v>20688</v>
      </c>
      <c r="B281" s="1" t="s">
        <v>20633</v>
      </c>
      <c r="C281" s="1" t="s">
        <v>4</v>
      </c>
      <c r="D281" s="18" t="s">
        <v>20705</v>
      </c>
      <c r="E281" s="1"/>
      <c r="F281" s="9"/>
    </row>
    <row r="282" spans="1:6" x14ac:dyDescent="0.25">
      <c r="A282" s="8" t="s">
        <v>20689</v>
      </c>
      <c r="B282" s="1" t="s">
        <v>20634</v>
      </c>
      <c r="C282" s="1" t="s">
        <v>4</v>
      </c>
      <c r="D282" s="18" t="s">
        <v>20705</v>
      </c>
      <c r="E282" s="1"/>
      <c r="F282" s="9"/>
    </row>
    <row r="283" spans="1:6" x14ac:dyDescent="0.25">
      <c r="A283" s="8" t="s">
        <v>20635</v>
      </c>
      <c r="B283" s="1" t="s">
        <v>20636</v>
      </c>
      <c r="C283" s="1" t="s">
        <v>14</v>
      </c>
      <c r="D283" s="18" t="s">
        <v>20705</v>
      </c>
      <c r="E283" s="1"/>
      <c r="F283" s="9"/>
    </row>
    <row r="284" spans="1:6" x14ac:dyDescent="0.25">
      <c r="A284" s="8" t="s">
        <v>20637</v>
      </c>
      <c r="B284" s="1" t="s">
        <v>20638</v>
      </c>
      <c r="C284" s="1" t="s">
        <v>14</v>
      </c>
      <c r="D284" s="18" t="s">
        <v>20705</v>
      </c>
      <c r="E284" s="1"/>
      <c r="F284" s="9"/>
    </row>
    <row r="285" spans="1:6" x14ac:dyDescent="0.25">
      <c r="A285" s="8" t="s">
        <v>20639</v>
      </c>
      <c r="B285" s="1" t="s">
        <v>20640</v>
      </c>
      <c r="C285" s="1" t="s">
        <v>14</v>
      </c>
      <c r="D285" s="18" t="s">
        <v>20705</v>
      </c>
      <c r="E285" s="1"/>
      <c r="F285" s="9"/>
    </row>
    <row r="286" spans="1:6" x14ac:dyDescent="0.25">
      <c r="A286" s="8" t="s">
        <v>20690</v>
      </c>
      <c r="B286" s="1" t="s">
        <v>20641</v>
      </c>
      <c r="C286" s="1" t="s">
        <v>4</v>
      </c>
      <c r="D286" s="18" t="s">
        <v>20705</v>
      </c>
      <c r="E286" s="1"/>
      <c r="F286" s="9"/>
    </row>
    <row r="287" spans="1:6" x14ac:dyDescent="0.25">
      <c r="A287" s="8" t="s">
        <v>20691</v>
      </c>
      <c r="B287" s="1" t="s">
        <v>20642</v>
      </c>
      <c r="C287" s="1" t="s">
        <v>4</v>
      </c>
      <c r="D287" s="18" t="s">
        <v>20705</v>
      </c>
      <c r="E287" s="1"/>
      <c r="F287" s="9"/>
    </row>
    <row r="288" spans="1:6" x14ac:dyDescent="0.25">
      <c r="A288" s="8" t="s">
        <v>20692</v>
      </c>
      <c r="B288" s="1" t="s">
        <v>20643</v>
      </c>
      <c r="C288" s="1" t="s">
        <v>4</v>
      </c>
      <c r="D288" s="18" t="s">
        <v>20705</v>
      </c>
      <c r="E288" s="1"/>
      <c r="F288" s="9"/>
    </row>
    <row r="289" spans="1:6" x14ac:dyDescent="0.25">
      <c r="A289" s="8" t="s">
        <v>20644</v>
      </c>
      <c r="B289" s="1" t="s">
        <v>20645</v>
      </c>
      <c r="C289" s="1" t="s">
        <v>14</v>
      </c>
      <c r="D289" s="18" t="s">
        <v>20705</v>
      </c>
      <c r="E289" s="1"/>
      <c r="F289" s="9"/>
    </row>
    <row r="290" spans="1:6" x14ac:dyDescent="0.25">
      <c r="A290" s="8" t="s">
        <v>20646</v>
      </c>
      <c r="B290" s="1" t="s">
        <v>20647</v>
      </c>
      <c r="C290" s="1" t="s">
        <v>14</v>
      </c>
      <c r="D290" s="18" t="s">
        <v>20705</v>
      </c>
      <c r="E290" s="1"/>
      <c r="F290" s="9"/>
    </row>
    <row r="291" spans="1:6" x14ac:dyDescent="0.25">
      <c r="A291" s="8" t="s">
        <v>20648</v>
      </c>
      <c r="B291" s="1" t="s">
        <v>19061</v>
      </c>
      <c r="C291" s="1" t="s">
        <v>14</v>
      </c>
      <c r="D291" s="18" t="s">
        <v>20705</v>
      </c>
      <c r="E291" s="1"/>
      <c r="F291" s="9"/>
    </row>
    <row r="292" spans="1:6" x14ac:dyDescent="0.25">
      <c r="A292" s="8" t="s">
        <v>20693</v>
      </c>
      <c r="B292" s="1" t="s">
        <v>20649</v>
      </c>
      <c r="C292" s="1" t="s">
        <v>4</v>
      </c>
      <c r="D292" s="18" t="s">
        <v>20705</v>
      </c>
      <c r="E292" s="1"/>
      <c r="F292" s="9"/>
    </row>
    <row r="293" spans="1:6" x14ac:dyDescent="0.25">
      <c r="A293" s="8" t="s">
        <v>20694</v>
      </c>
      <c r="B293" s="1" t="s">
        <v>20650</v>
      </c>
      <c r="C293" s="1" t="s">
        <v>4</v>
      </c>
      <c r="D293" s="18" t="s">
        <v>20705</v>
      </c>
      <c r="E293" s="1"/>
      <c r="F293" s="9"/>
    </row>
    <row r="294" spans="1:6" x14ac:dyDescent="0.25">
      <c r="A294" s="8" t="s">
        <v>20695</v>
      </c>
      <c r="B294" s="1" t="s">
        <v>20651</v>
      </c>
      <c r="C294" s="1" t="s">
        <v>4</v>
      </c>
      <c r="D294" s="18" t="s">
        <v>20705</v>
      </c>
      <c r="E294" s="1"/>
      <c r="F294" s="9"/>
    </row>
    <row r="295" spans="1:6" x14ac:dyDescent="0.25">
      <c r="A295" s="8" t="s">
        <v>20652</v>
      </c>
      <c r="B295" s="1" t="s">
        <v>20653</v>
      </c>
      <c r="C295" s="1" t="s">
        <v>14</v>
      </c>
      <c r="D295" s="18" t="s">
        <v>20705</v>
      </c>
      <c r="E295" s="1"/>
      <c r="F295" s="9"/>
    </row>
    <row r="296" spans="1:6" x14ac:dyDescent="0.25">
      <c r="A296" s="8" t="s">
        <v>20654</v>
      </c>
      <c r="B296" s="1" t="s">
        <v>20655</v>
      </c>
      <c r="C296" s="1" t="s">
        <v>14</v>
      </c>
      <c r="D296" s="18" t="s">
        <v>20705</v>
      </c>
      <c r="E296" s="1"/>
      <c r="F296" s="9"/>
    </row>
    <row r="297" spans="1:6" x14ac:dyDescent="0.25">
      <c r="A297" s="8" t="s">
        <v>20656</v>
      </c>
      <c r="B297" s="1" t="s">
        <v>15956</v>
      </c>
      <c r="C297" s="1" t="s">
        <v>14</v>
      </c>
      <c r="D297" s="18" t="s">
        <v>20705</v>
      </c>
      <c r="E297" s="1"/>
      <c r="F297" s="9"/>
    </row>
    <row r="298" spans="1:6" x14ac:dyDescent="0.25">
      <c r="A298" s="8" t="s">
        <v>20696</v>
      </c>
      <c r="B298" s="1" t="s">
        <v>20657</v>
      </c>
      <c r="C298" s="1" t="s">
        <v>4</v>
      </c>
      <c r="D298" s="18" t="s">
        <v>20705</v>
      </c>
      <c r="E298" s="1"/>
      <c r="F298" s="9"/>
    </row>
    <row r="299" spans="1:6" x14ac:dyDescent="0.25">
      <c r="A299" s="8" t="s">
        <v>20697</v>
      </c>
      <c r="B299" s="1" t="s">
        <v>20658</v>
      </c>
      <c r="C299" s="1" t="s">
        <v>4</v>
      </c>
      <c r="D299" s="18" t="s">
        <v>20705</v>
      </c>
      <c r="E299" s="1"/>
      <c r="F299" s="9"/>
    </row>
    <row r="300" spans="1:6" x14ac:dyDescent="0.25">
      <c r="A300" s="8" t="s">
        <v>20698</v>
      </c>
      <c r="B300" s="1" t="s">
        <v>20659</v>
      </c>
      <c r="C300" s="1" t="s">
        <v>4</v>
      </c>
      <c r="D300" s="18" t="s">
        <v>20705</v>
      </c>
      <c r="E300" s="1"/>
      <c r="F300" s="9"/>
    </row>
    <row r="301" spans="1:6" x14ac:dyDescent="0.25">
      <c r="A301" s="8" t="s">
        <v>20660</v>
      </c>
      <c r="B301" s="1" t="s">
        <v>14767</v>
      </c>
      <c r="C301" s="1" t="s">
        <v>14</v>
      </c>
      <c r="D301" s="18" t="s">
        <v>20705</v>
      </c>
      <c r="E301" s="1"/>
      <c r="F301" s="9"/>
    </row>
    <row r="302" spans="1:6" x14ac:dyDescent="0.25">
      <c r="A302" s="8" t="s">
        <v>20661</v>
      </c>
      <c r="B302" s="1" t="s">
        <v>16650</v>
      </c>
      <c r="C302" s="1" t="s">
        <v>14</v>
      </c>
      <c r="D302" s="18" t="s">
        <v>20705</v>
      </c>
      <c r="E302" s="1"/>
      <c r="F302" s="9"/>
    </row>
    <row r="303" spans="1:6" x14ac:dyDescent="0.25">
      <c r="A303" s="8" t="s">
        <v>20662</v>
      </c>
      <c r="B303" s="1" t="s">
        <v>15970</v>
      </c>
      <c r="C303" s="1" t="s">
        <v>14</v>
      </c>
      <c r="D303" s="18" t="s">
        <v>20705</v>
      </c>
      <c r="E303" s="1"/>
      <c r="F303" s="9"/>
    </row>
    <row r="304" spans="1:6" x14ac:dyDescent="0.25">
      <c r="A304" s="8" t="s">
        <v>20699</v>
      </c>
      <c r="B304" s="1" t="s">
        <v>20663</v>
      </c>
      <c r="C304" s="1" t="s">
        <v>4</v>
      </c>
      <c r="D304" s="18" t="s">
        <v>20705</v>
      </c>
      <c r="E304" s="1"/>
      <c r="F304" s="9"/>
    </row>
    <row r="305" spans="1:6" x14ac:dyDescent="0.25">
      <c r="A305" s="8" t="s">
        <v>20700</v>
      </c>
      <c r="B305" s="1" t="s">
        <v>20664</v>
      </c>
      <c r="C305" s="1" t="s">
        <v>4</v>
      </c>
      <c r="D305" s="18" t="s">
        <v>20705</v>
      </c>
      <c r="E305" s="1"/>
      <c r="F305" s="9"/>
    </row>
    <row r="306" spans="1:6" x14ac:dyDescent="0.25">
      <c r="A306" s="8" t="s">
        <v>20701</v>
      </c>
      <c r="B306" s="1" t="s">
        <v>20665</v>
      </c>
      <c r="C306" s="1" t="s">
        <v>4</v>
      </c>
      <c r="D306" s="18" t="s">
        <v>20705</v>
      </c>
      <c r="E306" s="1"/>
      <c r="F306" s="9"/>
    </row>
    <row r="307" spans="1:6" x14ac:dyDescent="0.25">
      <c r="A307" s="8" t="s">
        <v>20666</v>
      </c>
      <c r="B307" s="1" t="s">
        <v>20667</v>
      </c>
      <c r="C307" s="1" t="s">
        <v>14</v>
      </c>
      <c r="D307" s="18" t="s">
        <v>20705</v>
      </c>
      <c r="E307" s="1"/>
      <c r="F307" s="9"/>
    </row>
    <row r="308" spans="1:6" x14ac:dyDescent="0.25">
      <c r="A308" s="8" t="s">
        <v>20668</v>
      </c>
      <c r="B308" s="1" t="s">
        <v>20664</v>
      </c>
      <c r="C308" s="1" t="s">
        <v>14</v>
      </c>
      <c r="D308" s="18" t="s">
        <v>20705</v>
      </c>
      <c r="E308" s="1"/>
      <c r="F308" s="9"/>
    </row>
    <row r="309" spans="1:6" x14ac:dyDescent="0.25">
      <c r="A309" s="8" t="s">
        <v>20669</v>
      </c>
      <c r="B309" s="1" t="s">
        <v>14698</v>
      </c>
      <c r="C309" s="1" t="s">
        <v>14</v>
      </c>
      <c r="D309" s="18" t="s">
        <v>20705</v>
      </c>
      <c r="E309" s="1"/>
      <c r="F309" s="9"/>
    </row>
    <row r="310" spans="1:6" x14ac:dyDescent="0.25">
      <c r="A310" s="8" t="s">
        <v>20702</v>
      </c>
      <c r="B310" s="1" t="s">
        <v>20670</v>
      </c>
      <c r="C310" s="1" t="s">
        <v>4</v>
      </c>
      <c r="D310" s="18" t="s">
        <v>20705</v>
      </c>
      <c r="E310" s="1"/>
      <c r="F310" s="9"/>
    </row>
    <row r="311" spans="1:6" x14ac:dyDescent="0.25">
      <c r="A311" s="8" t="s">
        <v>20703</v>
      </c>
      <c r="B311" s="1" t="s">
        <v>20671</v>
      </c>
      <c r="C311" s="1" t="s">
        <v>4</v>
      </c>
      <c r="D311" s="18" t="s">
        <v>20705</v>
      </c>
      <c r="E311" s="1"/>
      <c r="F311" s="9"/>
    </row>
    <row r="312" spans="1:6" x14ac:dyDescent="0.25">
      <c r="A312" s="8" t="s">
        <v>20704</v>
      </c>
      <c r="B312" s="1" t="s">
        <v>20672</v>
      </c>
      <c r="C312" s="1" t="s">
        <v>4</v>
      </c>
      <c r="D312" s="18" t="s">
        <v>20705</v>
      </c>
      <c r="E312" s="1"/>
      <c r="F312" s="9"/>
    </row>
    <row r="313" spans="1:6" x14ac:dyDescent="0.25">
      <c r="A313" s="8" t="s">
        <v>20673</v>
      </c>
      <c r="B313" s="1" t="s">
        <v>20674</v>
      </c>
      <c r="C313" s="1" t="s">
        <v>14</v>
      </c>
      <c r="D313" s="18" t="s">
        <v>20705</v>
      </c>
      <c r="E313" s="1"/>
      <c r="F313" s="9"/>
    </row>
    <row r="314" spans="1:6" x14ac:dyDescent="0.25">
      <c r="A314" s="8" t="s">
        <v>20675</v>
      </c>
      <c r="B314" s="1" t="s">
        <v>20676</v>
      </c>
      <c r="C314" s="1" t="s">
        <v>14</v>
      </c>
      <c r="D314" s="18" t="s">
        <v>20705</v>
      </c>
      <c r="E314" s="1"/>
      <c r="F314" s="9"/>
    </row>
    <row r="315" spans="1:6" x14ac:dyDescent="0.25">
      <c r="A315" s="8" t="s">
        <v>20677</v>
      </c>
      <c r="B315" s="1" t="s">
        <v>20672</v>
      </c>
      <c r="C315" s="1" t="s">
        <v>14</v>
      </c>
      <c r="D315" s="18" t="s">
        <v>20705</v>
      </c>
      <c r="E315" s="1"/>
      <c r="F315" s="9"/>
    </row>
    <row r="316" spans="1:6" x14ac:dyDescent="0.25">
      <c r="A316" s="8" t="s">
        <v>20678</v>
      </c>
      <c r="B316" s="1" t="s">
        <v>20679</v>
      </c>
      <c r="C316" s="1" t="s">
        <v>4</v>
      </c>
      <c r="D316" s="18" t="s">
        <v>20705</v>
      </c>
      <c r="E316" s="1"/>
      <c r="F316" s="9"/>
    </row>
    <row r="317" spans="1:6" x14ac:dyDescent="0.25">
      <c r="A317" s="8" t="s">
        <v>20680</v>
      </c>
      <c r="B317" s="1" t="s">
        <v>20681</v>
      </c>
      <c r="C317" s="1" t="s">
        <v>4</v>
      </c>
      <c r="D317" s="18" t="s">
        <v>20705</v>
      </c>
      <c r="E317" s="1"/>
      <c r="F317" s="9"/>
    </row>
    <row r="318" spans="1:6" ht="15.75" thickBot="1" x14ac:dyDescent="0.3">
      <c r="A318" s="16" t="s">
        <v>20682</v>
      </c>
      <c r="B318" s="15" t="s">
        <v>20683</v>
      </c>
      <c r="C318" s="15" t="s">
        <v>4</v>
      </c>
      <c r="D318" s="20" t="s">
        <v>20705</v>
      </c>
      <c r="E318" s="15"/>
      <c r="F318" s="17"/>
    </row>
    <row r="319" spans="1:6" x14ac:dyDescent="0.25">
      <c r="A319" s="5" t="s">
        <v>20706</v>
      </c>
      <c r="B319" s="6" t="s">
        <v>10832</v>
      </c>
      <c r="C319" s="6" t="s">
        <v>4</v>
      </c>
      <c r="D319" s="19" t="s">
        <v>20877</v>
      </c>
      <c r="E319" s="6"/>
      <c r="F319" s="7"/>
    </row>
    <row r="320" spans="1:6" x14ac:dyDescent="0.25">
      <c r="A320" s="8" t="s">
        <v>20707</v>
      </c>
      <c r="B320" s="1" t="s">
        <v>10882</v>
      </c>
      <c r="C320" s="1" t="s">
        <v>4</v>
      </c>
      <c r="D320" s="18" t="s">
        <v>20877</v>
      </c>
      <c r="E320" s="1"/>
      <c r="F320" s="9"/>
    </row>
    <row r="321" spans="1:6" x14ac:dyDescent="0.25">
      <c r="A321" s="8" t="s">
        <v>20708</v>
      </c>
      <c r="B321" s="1" t="s">
        <v>10832</v>
      </c>
      <c r="C321" s="1" t="s">
        <v>4</v>
      </c>
      <c r="D321" s="18" t="s">
        <v>20877</v>
      </c>
      <c r="E321" s="1"/>
      <c r="F321" s="9"/>
    </row>
    <row r="322" spans="1:6" x14ac:dyDescent="0.25">
      <c r="A322" s="8" t="s">
        <v>20709</v>
      </c>
      <c r="B322" s="1" t="s">
        <v>10882</v>
      </c>
      <c r="C322" s="1" t="s">
        <v>4</v>
      </c>
      <c r="D322" s="18" t="s">
        <v>20877</v>
      </c>
      <c r="E322" s="1"/>
      <c r="F322" s="9"/>
    </row>
    <row r="323" spans="1:6" x14ac:dyDescent="0.25">
      <c r="A323" s="8" t="s">
        <v>20710</v>
      </c>
      <c r="B323" s="1" t="s">
        <v>17089</v>
      </c>
      <c r="C323" s="1" t="s">
        <v>4</v>
      </c>
      <c r="D323" s="18" t="s">
        <v>20877</v>
      </c>
      <c r="E323" s="1"/>
      <c r="F323" s="9"/>
    </row>
    <row r="324" spans="1:6" x14ac:dyDescent="0.25">
      <c r="A324" s="8" t="s">
        <v>20711</v>
      </c>
      <c r="B324" s="1" t="s">
        <v>20278</v>
      </c>
      <c r="C324" s="1" t="s">
        <v>1</v>
      </c>
      <c r="D324" s="18" t="s">
        <v>20877</v>
      </c>
      <c r="E324" s="1"/>
      <c r="F324" s="9"/>
    </row>
    <row r="325" spans="1:6" x14ac:dyDescent="0.25">
      <c r="A325" s="8" t="s">
        <v>20263</v>
      </c>
      <c r="B325" s="1" t="s">
        <v>13330</v>
      </c>
      <c r="C325" s="1" t="s">
        <v>1</v>
      </c>
      <c r="D325" s="18" t="s">
        <v>20877</v>
      </c>
      <c r="E325" s="1"/>
      <c r="F325" s="9"/>
    </row>
    <row r="326" spans="1:6" x14ac:dyDescent="0.25">
      <c r="A326" s="8" t="s">
        <v>20712</v>
      </c>
      <c r="B326" s="1" t="s">
        <v>20713</v>
      </c>
      <c r="C326" s="1" t="s">
        <v>4</v>
      </c>
      <c r="D326" s="18" t="s">
        <v>20877</v>
      </c>
      <c r="E326" s="1"/>
      <c r="F326" s="9"/>
    </row>
    <row r="327" spans="1:6" x14ac:dyDescent="0.25">
      <c r="A327" s="8" t="s">
        <v>20714</v>
      </c>
      <c r="B327" s="1" t="s">
        <v>20715</v>
      </c>
      <c r="C327" s="1" t="s">
        <v>4</v>
      </c>
      <c r="D327" s="18" t="s">
        <v>20877</v>
      </c>
      <c r="E327" s="1"/>
      <c r="F327" s="9"/>
    </row>
    <row r="328" spans="1:6" x14ac:dyDescent="0.25">
      <c r="A328" s="8" t="s">
        <v>20716</v>
      </c>
      <c r="B328" s="1" t="s">
        <v>20717</v>
      </c>
      <c r="C328" s="1" t="s">
        <v>4</v>
      </c>
      <c r="D328" s="18" t="s">
        <v>20877</v>
      </c>
      <c r="E328" s="1"/>
      <c r="F328" s="9"/>
    </row>
    <row r="329" spans="1:6" x14ac:dyDescent="0.25">
      <c r="A329" s="8" t="s">
        <v>20718</v>
      </c>
      <c r="B329" s="1" t="s">
        <v>18573</v>
      </c>
      <c r="C329" s="1" t="s">
        <v>4</v>
      </c>
      <c r="D329" s="18" t="s">
        <v>20877</v>
      </c>
      <c r="E329" s="1"/>
      <c r="F329" s="9"/>
    </row>
    <row r="330" spans="1:6" x14ac:dyDescent="0.25">
      <c r="A330" s="8" t="s">
        <v>20719</v>
      </c>
      <c r="B330" s="1" t="s">
        <v>20720</v>
      </c>
      <c r="C330" s="1" t="s">
        <v>4</v>
      </c>
      <c r="D330" s="18" t="s">
        <v>20877</v>
      </c>
      <c r="E330" s="1"/>
      <c r="F330" s="9"/>
    </row>
    <row r="331" spans="1:6" x14ac:dyDescent="0.25">
      <c r="A331" s="8" t="s">
        <v>20721</v>
      </c>
      <c r="B331" s="1" t="s">
        <v>20722</v>
      </c>
      <c r="C331" s="1" t="s">
        <v>1</v>
      </c>
      <c r="D331" s="18" t="s">
        <v>20877</v>
      </c>
      <c r="E331" s="1"/>
      <c r="F331" s="9"/>
    </row>
    <row r="332" spans="1:6" x14ac:dyDescent="0.25">
      <c r="A332" s="8" t="s">
        <v>20723</v>
      </c>
      <c r="B332" s="1" t="s">
        <v>13643</v>
      </c>
      <c r="C332" s="1" t="s">
        <v>4</v>
      </c>
      <c r="D332" s="18" t="s">
        <v>20877</v>
      </c>
      <c r="E332" s="1"/>
      <c r="F332" s="9"/>
    </row>
    <row r="333" spans="1:6" x14ac:dyDescent="0.25">
      <c r="A333" s="8" t="s">
        <v>20724</v>
      </c>
      <c r="B333" s="1" t="s">
        <v>13645</v>
      </c>
      <c r="C333" s="1" t="s">
        <v>4</v>
      </c>
      <c r="D333" s="18" t="s">
        <v>20877</v>
      </c>
      <c r="E333" s="1"/>
      <c r="F333" s="9"/>
    </row>
    <row r="334" spans="1:6" x14ac:dyDescent="0.25">
      <c r="A334" s="8" t="s">
        <v>20725</v>
      </c>
      <c r="B334" s="1" t="s">
        <v>13470</v>
      </c>
      <c r="C334" s="1" t="s">
        <v>4</v>
      </c>
      <c r="D334" s="18" t="s">
        <v>20877</v>
      </c>
      <c r="E334" s="1"/>
      <c r="F334" s="9"/>
    </row>
    <row r="335" spans="1:6" x14ac:dyDescent="0.25">
      <c r="A335" s="8" t="s">
        <v>20726</v>
      </c>
      <c r="B335" s="1" t="s">
        <v>20727</v>
      </c>
      <c r="C335" s="1" t="s">
        <v>4</v>
      </c>
      <c r="D335" s="18" t="s">
        <v>20877</v>
      </c>
      <c r="E335" s="1"/>
      <c r="F335" s="9"/>
    </row>
    <row r="336" spans="1:6" x14ac:dyDescent="0.25">
      <c r="A336" s="8" t="s">
        <v>20728</v>
      </c>
      <c r="B336" s="1" t="s">
        <v>20729</v>
      </c>
      <c r="C336" s="1" t="s">
        <v>4</v>
      </c>
      <c r="D336" s="18" t="s">
        <v>20877</v>
      </c>
      <c r="E336" s="1"/>
      <c r="F336" s="9"/>
    </row>
    <row r="337" spans="1:6" x14ac:dyDescent="0.25">
      <c r="A337" s="8" t="s">
        <v>20730</v>
      </c>
      <c r="B337" s="1" t="s">
        <v>20731</v>
      </c>
      <c r="C337" s="1" t="s">
        <v>4</v>
      </c>
      <c r="D337" s="18" t="s">
        <v>20877</v>
      </c>
      <c r="E337" s="1"/>
      <c r="F337" s="9"/>
    </row>
    <row r="338" spans="1:6" x14ac:dyDescent="0.25">
      <c r="A338" s="8" t="s">
        <v>20732</v>
      </c>
      <c r="B338" s="1" t="s">
        <v>20733</v>
      </c>
      <c r="C338" s="1" t="s">
        <v>4</v>
      </c>
      <c r="D338" s="18" t="s">
        <v>20877</v>
      </c>
      <c r="E338" s="1"/>
      <c r="F338" s="9"/>
    </row>
    <row r="339" spans="1:6" x14ac:dyDescent="0.25">
      <c r="A339" s="8" t="s">
        <v>20734</v>
      </c>
      <c r="B339" s="1" t="s">
        <v>13447</v>
      </c>
      <c r="C339" s="1" t="s">
        <v>4</v>
      </c>
      <c r="D339" s="18" t="s">
        <v>20877</v>
      </c>
      <c r="E339" s="1"/>
      <c r="F339" s="9"/>
    </row>
    <row r="340" spans="1:6" x14ac:dyDescent="0.25">
      <c r="A340" s="8" t="s">
        <v>20735</v>
      </c>
      <c r="B340" s="1" t="s">
        <v>13449</v>
      </c>
      <c r="C340" s="1" t="s">
        <v>4</v>
      </c>
      <c r="D340" s="18" t="s">
        <v>20877</v>
      </c>
      <c r="E340" s="1"/>
      <c r="F340" s="9"/>
    </row>
    <row r="341" spans="1:6" x14ac:dyDescent="0.25">
      <c r="A341" s="8" t="s">
        <v>20736</v>
      </c>
      <c r="B341" s="1" t="s">
        <v>13451</v>
      </c>
      <c r="C341" s="1" t="s">
        <v>4</v>
      </c>
      <c r="D341" s="18" t="s">
        <v>20877</v>
      </c>
      <c r="E341" s="1"/>
      <c r="F341" s="9"/>
    </row>
    <row r="342" spans="1:6" x14ac:dyDescent="0.25">
      <c r="A342" s="8" t="s">
        <v>20737</v>
      </c>
      <c r="B342" s="1" t="s">
        <v>13453</v>
      </c>
      <c r="C342" s="1" t="s">
        <v>4</v>
      </c>
      <c r="D342" s="18" t="s">
        <v>20877</v>
      </c>
      <c r="E342" s="1"/>
      <c r="F342" s="9"/>
    </row>
    <row r="343" spans="1:6" x14ac:dyDescent="0.25">
      <c r="A343" s="8" t="s">
        <v>20738</v>
      </c>
      <c r="B343" s="1" t="s">
        <v>20739</v>
      </c>
      <c r="C343" s="1" t="s">
        <v>4</v>
      </c>
      <c r="D343" s="18" t="s">
        <v>20877</v>
      </c>
      <c r="E343" s="1"/>
      <c r="F343" s="9"/>
    </row>
    <row r="344" spans="1:6" x14ac:dyDescent="0.25">
      <c r="A344" s="8" t="s">
        <v>20740</v>
      </c>
      <c r="B344" s="1" t="s">
        <v>20741</v>
      </c>
      <c r="C344" s="1" t="s">
        <v>4</v>
      </c>
      <c r="D344" s="18" t="s">
        <v>20877</v>
      </c>
      <c r="E344" s="1"/>
      <c r="F344" s="9"/>
    </row>
    <row r="345" spans="1:6" x14ac:dyDescent="0.25">
      <c r="A345" s="8" t="s">
        <v>20742</v>
      </c>
      <c r="B345" s="1" t="s">
        <v>20743</v>
      </c>
      <c r="C345" s="1" t="s">
        <v>4</v>
      </c>
      <c r="D345" s="18" t="s">
        <v>20877</v>
      </c>
      <c r="E345" s="1"/>
      <c r="F345" s="9"/>
    </row>
    <row r="346" spans="1:6" x14ac:dyDescent="0.25">
      <c r="A346" s="8" t="s">
        <v>20744</v>
      </c>
      <c r="B346" s="1" t="s">
        <v>20745</v>
      </c>
      <c r="C346" s="1" t="s">
        <v>4</v>
      </c>
      <c r="D346" s="18" t="s">
        <v>20877</v>
      </c>
      <c r="E346" s="1"/>
      <c r="F346" s="9"/>
    </row>
    <row r="347" spans="1:6" x14ac:dyDescent="0.25">
      <c r="A347" s="8" t="s">
        <v>20746</v>
      </c>
      <c r="B347" s="1" t="s">
        <v>20747</v>
      </c>
      <c r="C347" s="1" t="s">
        <v>4</v>
      </c>
      <c r="D347" s="18" t="s">
        <v>20877</v>
      </c>
      <c r="E347" s="1"/>
      <c r="F347" s="9"/>
    </row>
    <row r="348" spans="1:6" x14ac:dyDescent="0.25">
      <c r="A348" s="8" t="s">
        <v>20748</v>
      </c>
      <c r="B348" s="1" t="s">
        <v>20749</v>
      </c>
      <c r="C348" s="1" t="s">
        <v>4</v>
      </c>
      <c r="D348" s="18" t="s">
        <v>20877</v>
      </c>
      <c r="E348" s="1"/>
      <c r="F348" s="9"/>
    </row>
    <row r="349" spans="1:6" x14ac:dyDescent="0.25">
      <c r="A349" s="8" t="s">
        <v>20750</v>
      </c>
      <c r="B349" s="1" t="s">
        <v>13679</v>
      </c>
      <c r="C349" s="1" t="s">
        <v>4</v>
      </c>
      <c r="D349" s="18" t="s">
        <v>20877</v>
      </c>
      <c r="E349" s="1"/>
      <c r="F349" s="9"/>
    </row>
    <row r="350" spans="1:6" x14ac:dyDescent="0.25">
      <c r="A350" s="8" t="s">
        <v>20751</v>
      </c>
      <c r="B350" s="1" t="s">
        <v>17282</v>
      </c>
      <c r="C350" s="1" t="s">
        <v>4</v>
      </c>
      <c r="D350" s="18" t="s">
        <v>20877</v>
      </c>
      <c r="E350" s="1"/>
      <c r="F350" s="9"/>
    </row>
    <row r="351" spans="1:6" x14ac:dyDescent="0.25">
      <c r="A351" s="8" t="s">
        <v>20752</v>
      </c>
      <c r="B351" s="1" t="s">
        <v>20753</v>
      </c>
      <c r="C351" s="1" t="s">
        <v>4</v>
      </c>
      <c r="D351" s="18" t="s">
        <v>20877</v>
      </c>
      <c r="E351" s="1"/>
      <c r="F351" s="9"/>
    </row>
    <row r="352" spans="1:6" x14ac:dyDescent="0.25">
      <c r="A352" s="8" t="s">
        <v>20754</v>
      </c>
      <c r="B352" s="1" t="s">
        <v>20755</v>
      </c>
      <c r="C352" s="1" t="s">
        <v>4</v>
      </c>
      <c r="D352" s="18" t="s">
        <v>20877</v>
      </c>
      <c r="E352" s="1"/>
      <c r="F352" s="9"/>
    </row>
    <row r="353" spans="1:6" x14ac:dyDescent="0.25">
      <c r="A353" s="8" t="s">
        <v>20756</v>
      </c>
      <c r="B353" s="1" t="s">
        <v>14596</v>
      </c>
      <c r="C353" s="1" t="s">
        <v>4</v>
      </c>
      <c r="D353" s="18" t="s">
        <v>20877</v>
      </c>
      <c r="E353" s="1"/>
      <c r="F353" s="9"/>
    </row>
    <row r="354" spans="1:6" x14ac:dyDescent="0.25">
      <c r="A354" s="8" t="s">
        <v>20757</v>
      </c>
      <c r="B354" s="1" t="s">
        <v>20758</v>
      </c>
      <c r="C354" s="1" t="s">
        <v>4</v>
      </c>
      <c r="D354" s="18" t="s">
        <v>20877</v>
      </c>
      <c r="E354" s="1"/>
      <c r="F354" s="9"/>
    </row>
    <row r="355" spans="1:6" x14ac:dyDescent="0.25">
      <c r="A355" s="8" t="s">
        <v>20759</v>
      </c>
      <c r="B355" s="1" t="s">
        <v>20760</v>
      </c>
      <c r="C355" s="1" t="s">
        <v>4</v>
      </c>
      <c r="D355" s="18" t="s">
        <v>20877</v>
      </c>
      <c r="E355" s="1"/>
      <c r="F355" s="9"/>
    </row>
    <row r="356" spans="1:6" x14ac:dyDescent="0.25">
      <c r="A356" s="8" t="s">
        <v>20761</v>
      </c>
      <c r="B356" s="1" t="s">
        <v>20762</v>
      </c>
      <c r="C356" s="1" t="s">
        <v>4</v>
      </c>
      <c r="D356" s="18" t="s">
        <v>20877</v>
      </c>
      <c r="E356" s="1"/>
      <c r="F356" s="9"/>
    </row>
    <row r="357" spans="1:6" x14ac:dyDescent="0.25">
      <c r="A357" s="8" t="s">
        <v>20763</v>
      </c>
      <c r="B357" s="1" t="s">
        <v>20278</v>
      </c>
      <c r="C357" s="1" t="s">
        <v>4</v>
      </c>
      <c r="D357" s="18" t="s">
        <v>20877</v>
      </c>
      <c r="E357" s="1"/>
      <c r="F357" s="9"/>
    </row>
    <row r="358" spans="1:6" x14ac:dyDescent="0.25">
      <c r="A358" s="8" t="s">
        <v>20764</v>
      </c>
      <c r="B358" s="1" t="s">
        <v>19127</v>
      </c>
      <c r="C358" s="1" t="s">
        <v>4</v>
      </c>
      <c r="D358" s="18" t="s">
        <v>20877</v>
      </c>
      <c r="E358" s="1"/>
      <c r="F358" s="9"/>
    </row>
    <row r="359" spans="1:6" x14ac:dyDescent="0.25">
      <c r="A359" s="8" t="s">
        <v>20765</v>
      </c>
      <c r="B359" s="1" t="s">
        <v>20766</v>
      </c>
      <c r="C359" s="1" t="s">
        <v>4</v>
      </c>
      <c r="D359" s="18" t="s">
        <v>20877</v>
      </c>
      <c r="E359" s="1"/>
      <c r="F359" s="9"/>
    </row>
    <row r="360" spans="1:6" x14ac:dyDescent="0.25">
      <c r="A360" s="8" t="s">
        <v>20767</v>
      </c>
      <c r="B360" s="1" t="s">
        <v>20768</v>
      </c>
      <c r="C360" s="1" t="s">
        <v>4</v>
      </c>
      <c r="D360" s="18" t="s">
        <v>20877</v>
      </c>
      <c r="E360" s="1"/>
      <c r="F360" s="9"/>
    </row>
    <row r="361" spans="1:6" x14ac:dyDescent="0.25">
      <c r="A361" s="8" t="s">
        <v>20769</v>
      </c>
      <c r="B361" s="1" t="s">
        <v>20770</v>
      </c>
      <c r="C361" s="1" t="s">
        <v>4</v>
      </c>
      <c r="D361" s="18" t="s">
        <v>20877</v>
      </c>
      <c r="E361" s="1"/>
      <c r="F361" s="9"/>
    </row>
    <row r="362" spans="1:6" x14ac:dyDescent="0.25">
      <c r="A362" s="8" t="s">
        <v>20771</v>
      </c>
      <c r="B362" s="1" t="s">
        <v>20772</v>
      </c>
      <c r="C362" s="1" t="s">
        <v>4</v>
      </c>
      <c r="D362" s="18" t="s">
        <v>20877</v>
      </c>
      <c r="E362" s="1"/>
      <c r="F362" s="9"/>
    </row>
    <row r="363" spans="1:6" x14ac:dyDescent="0.25">
      <c r="A363" s="8" t="s">
        <v>20773</v>
      </c>
      <c r="B363" s="1" t="s">
        <v>20774</v>
      </c>
      <c r="C363" s="1" t="s">
        <v>4</v>
      </c>
      <c r="D363" s="18" t="s">
        <v>20877</v>
      </c>
      <c r="E363" s="1"/>
      <c r="F363" s="9"/>
    </row>
    <row r="364" spans="1:6" x14ac:dyDescent="0.25">
      <c r="A364" s="8" t="s">
        <v>20775</v>
      </c>
      <c r="B364" s="1" t="s">
        <v>13942</v>
      </c>
      <c r="C364" s="1" t="s">
        <v>4</v>
      </c>
      <c r="D364" s="18" t="s">
        <v>20877</v>
      </c>
      <c r="E364" s="1"/>
      <c r="F364" s="9"/>
    </row>
    <row r="365" spans="1:6" x14ac:dyDescent="0.25">
      <c r="A365" s="8" t="s">
        <v>20776</v>
      </c>
      <c r="B365" s="1" t="s">
        <v>20282</v>
      </c>
      <c r="C365" s="1" t="s">
        <v>4</v>
      </c>
      <c r="D365" s="18" t="s">
        <v>20877</v>
      </c>
      <c r="E365" s="1"/>
      <c r="F365" s="9"/>
    </row>
    <row r="366" spans="1:6" x14ac:dyDescent="0.25">
      <c r="A366" s="8" t="s">
        <v>20777</v>
      </c>
      <c r="B366" s="1" t="s">
        <v>20778</v>
      </c>
      <c r="C366" s="1" t="s">
        <v>4</v>
      </c>
      <c r="D366" s="18" t="s">
        <v>20877</v>
      </c>
      <c r="E366" s="1"/>
      <c r="F366" s="9"/>
    </row>
    <row r="367" spans="1:6" x14ac:dyDescent="0.25">
      <c r="A367" s="8" t="s">
        <v>20779</v>
      </c>
      <c r="B367" s="1" t="s">
        <v>20780</v>
      </c>
      <c r="C367" s="1" t="s">
        <v>4</v>
      </c>
      <c r="D367" s="18" t="s">
        <v>20877</v>
      </c>
      <c r="E367" s="1"/>
      <c r="F367" s="9"/>
    </row>
    <row r="368" spans="1:6" x14ac:dyDescent="0.25">
      <c r="A368" s="8" t="s">
        <v>20781</v>
      </c>
      <c r="B368" s="1" t="s">
        <v>20782</v>
      </c>
      <c r="C368" s="1" t="s">
        <v>4</v>
      </c>
      <c r="D368" s="18" t="s">
        <v>20877</v>
      </c>
      <c r="E368" s="1"/>
      <c r="F368" s="9"/>
    </row>
    <row r="369" spans="1:6" x14ac:dyDescent="0.25">
      <c r="A369" s="8" t="s">
        <v>20783</v>
      </c>
      <c r="B369" s="1" t="s">
        <v>10840</v>
      </c>
      <c r="C369" s="1" t="s">
        <v>4</v>
      </c>
      <c r="D369" s="18" t="s">
        <v>20877</v>
      </c>
      <c r="E369" s="1"/>
      <c r="F369" s="9"/>
    </row>
    <row r="370" spans="1:6" x14ac:dyDescent="0.25">
      <c r="A370" s="8" t="s">
        <v>20784</v>
      </c>
      <c r="B370" s="1" t="s">
        <v>20785</v>
      </c>
      <c r="C370" s="1" t="s">
        <v>4</v>
      </c>
      <c r="D370" s="18" t="s">
        <v>20877</v>
      </c>
      <c r="E370" s="1"/>
      <c r="F370" s="9"/>
    </row>
    <row r="371" spans="1:6" x14ac:dyDescent="0.25">
      <c r="A371" s="8" t="s">
        <v>20786</v>
      </c>
      <c r="B371" s="1" t="s">
        <v>20787</v>
      </c>
      <c r="C371" s="1" t="s">
        <v>4</v>
      </c>
      <c r="D371" s="18" t="s">
        <v>20877</v>
      </c>
      <c r="E371" s="1"/>
      <c r="F371" s="9"/>
    </row>
    <row r="372" spans="1:6" x14ac:dyDescent="0.25">
      <c r="A372" s="8" t="s">
        <v>20788</v>
      </c>
      <c r="B372" s="1" t="s">
        <v>20789</v>
      </c>
      <c r="C372" s="1" t="s">
        <v>4</v>
      </c>
      <c r="D372" s="18" t="s">
        <v>20877</v>
      </c>
      <c r="E372" s="1"/>
      <c r="F372" s="9"/>
    </row>
    <row r="373" spans="1:6" x14ac:dyDescent="0.25">
      <c r="A373" s="8" t="s">
        <v>20790</v>
      </c>
      <c r="B373" s="1" t="s">
        <v>17747</v>
      </c>
      <c r="C373" s="1" t="s">
        <v>4</v>
      </c>
      <c r="D373" s="18" t="s">
        <v>20877</v>
      </c>
      <c r="E373" s="1"/>
      <c r="F373" s="9"/>
    </row>
    <row r="374" spans="1:6" x14ac:dyDescent="0.25">
      <c r="A374" s="8" t="s">
        <v>20791</v>
      </c>
      <c r="B374" s="1" t="s">
        <v>20792</v>
      </c>
      <c r="C374" s="1" t="s">
        <v>4</v>
      </c>
      <c r="D374" s="18" t="s">
        <v>20877</v>
      </c>
      <c r="E374" s="1"/>
      <c r="F374" s="9"/>
    </row>
    <row r="375" spans="1:6" x14ac:dyDescent="0.25">
      <c r="A375" s="8" t="s">
        <v>20793</v>
      </c>
      <c r="B375" s="1" t="s">
        <v>20794</v>
      </c>
      <c r="C375" s="1" t="s">
        <v>4</v>
      </c>
      <c r="D375" s="18" t="s">
        <v>20877</v>
      </c>
      <c r="E375" s="1"/>
      <c r="F375" s="9"/>
    </row>
    <row r="376" spans="1:6" x14ac:dyDescent="0.25">
      <c r="A376" s="8" t="s">
        <v>20795</v>
      </c>
      <c r="B376" s="1" t="s">
        <v>20796</v>
      </c>
      <c r="C376" s="1" t="s">
        <v>4</v>
      </c>
      <c r="D376" s="18" t="s">
        <v>20877</v>
      </c>
      <c r="E376" s="1"/>
      <c r="F376" s="9"/>
    </row>
    <row r="377" spans="1:6" x14ac:dyDescent="0.25">
      <c r="A377" s="8" t="s">
        <v>20797</v>
      </c>
      <c r="B377" s="1" t="s">
        <v>20798</v>
      </c>
      <c r="C377" s="1" t="s">
        <v>4</v>
      </c>
      <c r="D377" s="18" t="s">
        <v>20877</v>
      </c>
      <c r="E377" s="1"/>
      <c r="F377" s="9"/>
    </row>
    <row r="378" spans="1:6" x14ac:dyDescent="0.25">
      <c r="A378" s="8" t="s">
        <v>20799</v>
      </c>
      <c r="B378" s="1" t="s">
        <v>20800</v>
      </c>
      <c r="C378" s="1" t="s">
        <v>4</v>
      </c>
      <c r="D378" s="18" t="s">
        <v>20877</v>
      </c>
      <c r="E378" s="1"/>
      <c r="F378" s="9"/>
    </row>
    <row r="379" spans="1:6" x14ac:dyDescent="0.25">
      <c r="A379" s="8" t="s">
        <v>20801</v>
      </c>
      <c r="B379" s="1" t="s">
        <v>20802</v>
      </c>
      <c r="C379" s="1" t="s">
        <v>4</v>
      </c>
      <c r="D379" s="18" t="s">
        <v>20877</v>
      </c>
      <c r="E379" s="1"/>
      <c r="F379" s="9"/>
    </row>
    <row r="380" spans="1:6" x14ac:dyDescent="0.25">
      <c r="A380" s="8" t="s">
        <v>20803</v>
      </c>
      <c r="B380" s="1" t="s">
        <v>20804</v>
      </c>
      <c r="C380" s="1" t="s">
        <v>4</v>
      </c>
      <c r="D380" s="18" t="s">
        <v>20877</v>
      </c>
      <c r="E380" s="1"/>
      <c r="F380" s="9"/>
    </row>
    <row r="381" spans="1:6" x14ac:dyDescent="0.25">
      <c r="A381" s="8" t="s">
        <v>20805</v>
      </c>
      <c r="B381" s="1" t="s">
        <v>20280</v>
      </c>
      <c r="C381" s="1" t="s">
        <v>4</v>
      </c>
      <c r="D381" s="18" t="s">
        <v>20877</v>
      </c>
      <c r="E381" s="1"/>
      <c r="F381" s="9"/>
    </row>
    <row r="382" spans="1:6" x14ac:dyDescent="0.25">
      <c r="A382" s="8" t="s">
        <v>20806</v>
      </c>
      <c r="B382" s="1" t="s">
        <v>20807</v>
      </c>
      <c r="C382" s="1" t="s">
        <v>4</v>
      </c>
      <c r="D382" s="18" t="s">
        <v>20877</v>
      </c>
      <c r="E382" s="1"/>
      <c r="F382" s="9"/>
    </row>
    <row r="383" spans="1:6" x14ac:dyDescent="0.25">
      <c r="A383" s="8" t="s">
        <v>20808</v>
      </c>
      <c r="B383" s="1" t="s">
        <v>20809</v>
      </c>
      <c r="C383" s="1" t="s">
        <v>4</v>
      </c>
      <c r="D383" s="18" t="s">
        <v>20877</v>
      </c>
      <c r="E383" s="1"/>
      <c r="F383" s="9"/>
    </row>
    <row r="384" spans="1:6" x14ac:dyDescent="0.25">
      <c r="A384" s="8" t="s">
        <v>20810</v>
      </c>
      <c r="B384" s="1" t="s">
        <v>20811</v>
      </c>
      <c r="C384" s="1" t="s">
        <v>4</v>
      </c>
      <c r="D384" s="18" t="s">
        <v>20877</v>
      </c>
      <c r="E384" s="1"/>
      <c r="F384" s="9"/>
    </row>
    <row r="385" spans="1:6" x14ac:dyDescent="0.25">
      <c r="A385" s="8" t="s">
        <v>20812</v>
      </c>
      <c r="B385" s="1" t="s">
        <v>20813</v>
      </c>
      <c r="C385" s="1" t="s">
        <v>4</v>
      </c>
      <c r="D385" s="18" t="s">
        <v>20877</v>
      </c>
      <c r="E385" s="1"/>
      <c r="F385" s="9"/>
    </row>
    <row r="386" spans="1:6" x14ac:dyDescent="0.25">
      <c r="A386" s="8" t="s">
        <v>20814</v>
      </c>
      <c r="B386" s="1" t="s">
        <v>20815</v>
      </c>
      <c r="C386" s="1" t="s">
        <v>4</v>
      </c>
      <c r="D386" s="18" t="s">
        <v>20877</v>
      </c>
      <c r="E386" s="1"/>
      <c r="F386" s="9"/>
    </row>
    <row r="387" spans="1:6" x14ac:dyDescent="0.25">
      <c r="A387" s="8" t="s">
        <v>20816</v>
      </c>
      <c r="B387" s="1" t="s">
        <v>20817</v>
      </c>
      <c r="C387" s="1" t="s">
        <v>4</v>
      </c>
      <c r="D387" s="18" t="s">
        <v>20877</v>
      </c>
      <c r="E387" s="1"/>
      <c r="F387" s="9"/>
    </row>
    <row r="388" spans="1:6" x14ac:dyDescent="0.25">
      <c r="A388" s="8" t="s">
        <v>20818</v>
      </c>
      <c r="B388" s="1" t="s">
        <v>10832</v>
      </c>
      <c r="C388" s="1" t="s">
        <v>4</v>
      </c>
      <c r="D388" s="18" t="s">
        <v>20877</v>
      </c>
      <c r="E388" s="1"/>
      <c r="F388" s="9"/>
    </row>
    <row r="389" spans="1:6" x14ac:dyDescent="0.25">
      <c r="A389" s="8" t="s">
        <v>20819</v>
      </c>
      <c r="B389" s="1" t="s">
        <v>20820</v>
      </c>
      <c r="C389" s="1" t="s">
        <v>4</v>
      </c>
      <c r="D389" s="18" t="s">
        <v>20877</v>
      </c>
      <c r="E389" s="1"/>
      <c r="F389" s="9"/>
    </row>
    <row r="390" spans="1:6" x14ac:dyDescent="0.25">
      <c r="A390" s="8" t="s">
        <v>20821</v>
      </c>
      <c r="B390" s="1" t="s">
        <v>20822</v>
      </c>
      <c r="C390" s="1" t="s">
        <v>4</v>
      </c>
      <c r="D390" s="18" t="s">
        <v>20877</v>
      </c>
      <c r="E390" s="1"/>
      <c r="F390" s="9"/>
    </row>
    <row r="391" spans="1:6" x14ac:dyDescent="0.25">
      <c r="A391" s="8" t="s">
        <v>20823</v>
      </c>
      <c r="B391" s="1" t="s">
        <v>20824</v>
      </c>
      <c r="C391" s="1" t="s">
        <v>4</v>
      </c>
      <c r="D391" s="18" t="s">
        <v>20877</v>
      </c>
      <c r="E391" s="1"/>
      <c r="F391" s="9"/>
    </row>
    <row r="392" spans="1:6" x14ac:dyDescent="0.25">
      <c r="A392" s="8" t="s">
        <v>20825</v>
      </c>
      <c r="B392" s="1" t="s">
        <v>20826</v>
      </c>
      <c r="C392" s="1" t="s">
        <v>4</v>
      </c>
      <c r="D392" s="18" t="s">
        <v>20877</v>
      </c>
      <c r="E392" s="1"/>
      <c r="F392" s="9"/>
    </row>
    <row r="393" spans="1:6" x14ac:dyDescent="0.25">
      <c r="A393" s="8" t="s">
        <v>26485</v>
      </c>
      <c r="B393" s="1" t="s">
        <v>26487</v>
      </c>
      <c r="C393" s="1" t="s">
        <v>4</v>
      </c>
      <c r="D393" s="18" t="s">
        <v>20877</v>
      </c>
      <c r="E393" s="1"/>
      <c r="F393" s="9"/>
    </row>
    <row r="394" spans="1:6" x14ac:dyDescent="0.25">
      <c r="A394" s="8" t="s">
        <v>26486</v>
      </c>
      <c r="B394" s="1" t="s">
        <v>26488</v>
      </c>
      <c r="C394" s="1" t="s">
        <v>4</v>
      </c>
      <c r="D394" s="18" t="s">
        <v>20877</v>
      </c>
      <c r="E394" s="1"/>
      <c r="F394" s="9"/>
    </row>
    <row r="395" spans="1:6" x14ac:dyDescent="0.25">
      <c r="A395" s="8" t="s">
        <v>20827</v>
      </c>
      <c r="B395" s="1" t="s">
        <v>20280</v>
      </c>
      <c r="C395" s="1" t="s">
        <v>1</v>
      </c>
      <c r="D395" s="18" t="s">
        <v>20877</v>
      </c>
      <c r="E395" s="1"/>
      <c r="F395" s="9"/>
    </row>
    <row r="396" spans="1:6" x14ac:dyDescent="0.25">
      <c r="A396" s="8" t="s">
        <v>20828</v>
      </c>
      <c r="B396" s="1" t="s">
        <v>20829</v>
      </c>
      <c r="C396" s="1" t="s">
        <v>1</v>
      </c>
      <c r="D396" s="18" t="s">
        <v>20877</v>
      </c>
      <c r="E396" s="1"/>
      <c r="F396" s="9"/>
    </row>
    <row r="397" spans="1:6" x14ac:dyDescent="0.25">
      <c r="A397" s="8" t="s">
        <v>20830</v>
      </c>
      <c r="B397" s="1" t="s">
        <v>20275</v>
      </c>
      <c r="C397" s="1" t="s">
        <v>1</v>
      </c>
      <c r="D397" s="18" t="s">
        <v>20877</v>
      </c>
      <c r="E397" s="1"/>
      <c r="F397" s="9"/>
    </row>
    <row r="398" spans="1:6" x14ac:dyDescent="0.25">
      <c r="A398" s="8" t="s">
        <v>20831</v>
      </c>
      <c r="B398" s="1" t="s">
        <v>13969</v>
      </c>
      <c r="C398" s="1" t="s">
        <v>1</v>
      </c>
      <c r="D398" s="18" t="s">
        <v>20877</v>
      </c>
      <c r="E398" s="1"/>
      <c r="F398" s="9"/>
    </row>
    <row r="399" spans="1:6" x14ac:dyDescent="0.25">
      <c r="A399" s="8" t="s">
        <v>20832</v>
      </c>
      <c r="B399" s="1" t="s">
        <v>13681</v>
      </c>
      <c r="C399" s="1" t="s">
        <v>4</v>
      </c>
      <c r="D399" s="18" t="s">
        <v>20877</v>
      </c>
      <c r="E399" s="1"/>
      <c r="F399" s="9"/>
    </row>
    <row r="400" spans="1:6" x14ac:dyDescent="0.25">
      <c r="A400" s="8" t="s">
        <v>20833</v>
      </c>
      <c r="B400" s="1" t="s">
        <v>20739</v>
      </c>
      <c r="C400" s="1" t="s">
        <v>1</v>
      </c>
      <c r="D400" s="18" t="s">
        <v>20877</v>
      </c>
      <c r="E400" s="1"/>
      <c r="F400" s="9"/>
    </row>
    <row r="401" spans="1:6" x14ac:dyDescent="0.25">
      <c r="A401" s="8" t="s">
        <v>20834</v>
      </c>
      <c r="B401" s="1" t="s">
        <v>7554</v>
      </c>
      <c r="C401" s="1" t="s">
        <v>4</v>
      </c>
      <c r="D401" s="18" t="s">
        <v>20877</v>
      </c>
      <c r="E401" s="1"/>
      <c r="F401" s="9"/>
    </row>
    <row r="402" spans="1:6" x14ac:dyDescent="0.25">
      <c r="A402" s="8" t="s">
        <v>20835</v>
      </c>
      <c r="B402" s="1" t="s">
        <v>13328</v>
      </c>
      <c r="C402" s="1" t="s">
        <v>4</v>
      </c>
      <c r="D402" s="18" t="s">
        <v>20877</v>
      </c>
      <c r="E402" s="1"/>
      <c r="F402" s="9"/>
    </row>
    <row r="403" spans="1:6" x14ac:dyDescent="0.25">
      <c r="A403" s="8" t="s">
        <v>20836</v>
      </c>
      <c r="B403" s="1" t="s">
        <v>20837</v>
      </c>
      <c r="C403" s="1" t="s">
        <v>4</v>
      </c>
      <c r="D403" s="18" t="s">
        <v>20877</v>
      </c>
      <c r="E403" s="1"/>
      <c r="F403" s="9"/>
    </row>
    <row r="404" spans="1:6" x14ac:dyDescent="0.25">
      <c r="A404" s="8" t="s">
        <v>20838</v>
      </c>
      <c r="B404" s="1" t="s">
        <v>20839</v>
      </c>
      <c r="C404" s="1" t="s">
        <v>4</v>
      </c>
      <c r="D404" s="18" t="s">
        <v>20877</v>
      </c>
      <c r="E404" s="1"/>
      <c r="F404" s="9"/>
    </row>
    <row r="405" spans="1:6" x14ac:dyDescent="0.25">
      <c r="A405" s="8" t="s">
        <v>20840</v>
      </c>
      <c r="B405" s="1" t="s">
        <v>13983</v>
      </c>
      <c r="C405" s="1" t="s">
        <v>4</v>
      </c>
      <c r="D405" s="18" t="s">
        <v>20877</v>
      </c>
      <c r="E405" s="1"/>
      <c r="F405" s="9"/>
    </row>
    <row r="406" spans="1:6" x14ac:dyDescent="0.25">
      <c r="A406" s="8" t="s">
        <v>20841</v>
      </c>
      <c r="B406" s="1" t="s">
        <v>20842</v>
      </c>
      <c r="C406" s="1" t="s">
        <v>4</v>
      </c>
      <c r="D406" s="18" t="s">
        <v>20877</v>
      </c>
      <c r="E406" s="1"/>
      <c r="F406" s="9"/>
    </row>
    <row r="407" spans="1:6" x14ac:dyDescent="0.25">
      <c r="A407" s="8" t="s">
        <v>20843</v>
      </c>
      <c r="B407" s="1" t="s">
        <v>20844</v>
      </c>
      <c r="C407" s="1" t="s">
        <v>4</v>
      </c>
      <c r="D407" s="18" t="s">
        <v>20877</v>
      </c>
      <c r="E407" s="1"/>
      <c r="F407" s="9"/>
    </row>
    <row r="408" spans="1:6" x14ac:dyDescent="0.25">
      <c r="A408" s="8" t="s">
        <v>20845</v>
      </c>
      <c r="B408" s="1" t="s">
        <v>20846</v>
      </c>
      <c r="C408" s="1" t="s">
        <v>4</v>
      </c>
      <c r="D408" s="18" t="s">
        <v>20877</v>
      </c>
      <c r="E408" s="1"/>
      <c r="F408" s="9"/>
    </row>
    <row r="409" spans="1:6" x14ac:dyDescent="0.25">
      <c r="A409" s="8" t="s">
        <v>20847</v>
      </c>
      <c r="B409" s="1" t="s">
        <v>20848</v>
      </c>
      <c r="C409" s="1" t="s">
        <v>4</v>
      </c>
      <c r="D409" s="18" t="s">
        <v>20877</v>
      </c>
      <c r="E409" s="1"/>
      <c r="F409" s="9"/>
    </row>
    <row r="410" spans="1:6" x14ac:dyDescent="0.25">
      <c r="A410" s="8" t="s">
        <v>20849</v>
      </c>
      <c r="B410" s="1" t="s">
        <v>20850</v>
      </c>
      <c r="C410" s="1" t="s">
        <v>4</v>
      </c>
      <c r="D410" s="18" t="s">
        <v>20877</v>
      </c>
      <c r="E410" s="1"/>
      <c r="F410" s="9"/>
    </row>
    <row r="411" spans="1:6" x14ac:dyDescent="0.25">
      <c r="A411" s="8" t="s">
        <v>20851</v>
      </c>
      <c r="B411" s="1" t="s">
        <v>20852</v>
      </c>
      <c r="C411" s="1" t="s">
        <v>4</v>
      </c>
      <c r="D411" s="18" t="s">
        <v>20877</v>
      </c>
      <c r="E411" s="1"/>
      <c r="F411" s="9"/>
    </row>
    <row r="412" spans="1:6" x14ac:dyDescent="0.25">
      <c r="A412" s="8" t="s">
        <v>20853</v>
      </c>
      <c r="B412" s="1" t="s">
        <v>20854</v>
      </c>
      <c r="C412" s="1" t="s">
        <v>4</v>
      </c>
      <c r="D412" s="18" t="s">
        <v>20877</v>
      </c>
      <c r="E412" s="1"/>
      <c r="F412" s="9"/>
    </row>
    <row r="413" spans="1:6" x14ac:dyDescent="0.25">
      <c r="A413" s="8" t="s">
        <v>20855</v>
      </c>
      <c r="B413" s="1" t="s">
        <v>20856</v>
      </c>
      <c r="C413" s="1" t="s">
        <v>4</v>
      </c>
      <c r="D413" s="18" t="s">
        <v>20877</v>
      </c>
      <c r="E413" s="1"/>
      <c r="F413" s="9"/>
    </row>
    <row r="414" spans="1:6" x14ac:dyDescent="0.25">
      <c r="A414" s="8" t="s">
        <v>20857</v>
      </c>
      <c r="B414" s="1" t="s">
        <v>20858</v>
      </c>
      <c r="C414" s="1" t="s">
        <v>4</v>
      </c>
      <c r="D414" s="18" t="s">
        <v>20877</v>
      </c>
      <c r="E414" s="1"/>
      <c r="F414" s="9"/>
    </row>
    <row r="415" spans="1:6" x14ac:dyDescent="0.25">
      <c r="A415" s="8" t="s">
        <v>20859</v>
      </c>
      <c r="B415" s="1" t="s">
        <v>20860</v>
      </c>
      <c r="C415" s="1" t="s">
        <v>4</v>
      </c>
      <c r="D415" s="18" t="s">
        <v>20877</v>
      </c>
      <c r="E415" s="1"/>
      <c r="F415" s="9"/>
    </row>
    <row r="416" spans="1:6" x14ac:dyDescent="0.25">
      <c r="A416" s="8" t="s">
        <v>20861</v>
      </c>
      <c r="B416" s="1" t="s">
        <v>20862</v>
      </c>
      <c r="C416" s="1" t="s">
        <v>4</v>
      </c>
      <c r="D416" s="18" t="s">
        <v>20877</v>
      </c>
      <c r="E416" s="1"/>
      <c r="F416" s="9"/>
    </row>
    <row r="417" spans="1:6" x14ac:dyDescent="0.25">
      <c r="A417" s="8" t="s">
        <v>20863</v>
      </c>
      <c r="B417" s="1" t="s">
        <v>20864</v>
      </c>
      <c r="C417" s="1" t="s">
        <v>4</v>
      </c>
      <c r="D417" s="18" t="s">
        <v>20877</v>
      </c>
      <c r="E417" s="1"/>
      <c r="F417" s="9"/>
    </row>
    <row r="418" spans="1:6" x14ac:dyDescent="0.25">
      <c r="A418" s="8" t="s">
        <v>20865</v>
      </c>
      <c r="B418" s="1" t="s">
        <v>20866</v>
      </c>
      <c r="C418" s="1" t="s">
        <v>4</v>
      </c>
      <c r="D418" s="18" t="s">
        <v>20877</v>
      </c>
      <c r="E418" s="1"/>
      <c r="F418" s="9"/>
    </row>
    <row r="419" spans="1:6" x14ac:dyDescent="0.25">
      <c r="A419" s="8" t="s">
        <v>20867</v>
      </c>
      <c r="B419" s="1" t="s">
        <v>20868</v>
      </c>
      <c r="C419" s="1" t="s">
        <v>4</v>
      </c>
      <c r="D419" s="18" t="s">
        <v>20877</v>
      </c>
      <c r="E419" s="1"/>
      <c r="F419" s="9"/>
    </row>
    <row r="420" spans="1:6" x14ac:dyDescent="0.25">
      <c r="A420" s="8" t="s">
        <v>20869</v>
      </c>
      <c r="B420" s="1" t="s">
        <v>20870</v>
      </c>
      <c r="C420" s="1" t="s">
        <v>4</v>
      </c>
      <c r="D420" s="18" t="s">
        <v>20877</v>
      </c>
      <c r="E420" s="1"/>
      <c r="F420" s="9"/>
    </row>
    <row r="421" spans="1:6" x14ac:dyDescent="0.25">
      <c r="A421" s="8" t="s">
        <v>20871</v>
      </c>
      <c r="B421" s="1" t="s">
        <v>20872</v>
      </c>
      <c r="C421" s="1" t="s">
        <v>4</v>
      </c>
      <c r="D421" s="18" t="s">
        <v>20877</v>
      </c>
      <c r="E421" s="1"/>
      <c r="F421" s="9"/>
    </row>
    <row r="422" spans="1:6" x14ac:dyDescent="0.25">
      <c r="A422" s="8" t="s">
        <v>20873</v>
      </c>
      <c r="B422" s="1" t="s">
        <v>20874</v>
      </c>
      <c r="C422" s="1" t="s">
        <v>4</v>
      </c>
      <c r="D422" s="18" t="s">
        <v>20877</v>
      </c>
      <c r="E422" s="1"/>
      <c r="F422" s="9"/>
    </row>
    <row r="423" spans="1:6" x14ac:dyDescent="0.25">
      <c r="A423" s="16" t="s">
        <v>20875</v>
      </c>
      <c r="B423" s="15" t="s">
        <v>20876</v>
      </c>
      <c r="C423" s="15" t="s">
        <v>4</v>
      </c>
      <c r="D423" s="20" t="s">
        <v>20877</v>
      </c>
      <c r="E423" s="15"/>
      <c r="F423" s="17"/>
    </row>
    <row r="424" spans="1:6" x14ac:dyDescent="0.25">
      <c r="A424" s="16" t="s">
        <v>26491</v>
      </c>
      <c r="B424" s="15" t="s">
        <v>26493</v>
      </c>
      <c r="C424" s="15" t="s">
        <v>4</v>
      </c>
      <c r="D424" s="20" t="s">
        <v>20877</v>
      </c>
      <c r="E424" s="15"/>
      <c r="F424" s="17"/>
    </row>
    <row r="425" spans="1:6" ht="15.75" thickBot="1" x14ac:dyDescent="0.3">
      <c r="A425" s="16" t="s">
        <v>26492</v>
      </c>
      <c r="B425" s="15" t="s">
        <v>26494</v>
      </c>
      <c r="C425" s="15" t="s">
        <v>4</v>
      </c>
      <c r="D425" s="20" t="s">
        <v>20877</v>
      </c>
      <c r="E425" s="15"/>
      <c r="F425" s="17"/>
    </row>
    <row r="426" spans="1:6" x14ac:dyDescent="0.25">
      <c r="A426" s="5" t="s">
        <v>22113</v>
      </c>
      <c r="B426" s="6" t="s">
        <v>10840</v>
      </c>
      <c r="C426" s="6" t="s">
        <v>1</v>
      </c>
      <c r="D426" s="6" t="s">
        <v>22383</v>
      </c>
      <c r="E426" s="6"/>
      <c r="F426" s="7"/>
    </row>
    <row r="427" spans="1:6" x14ac:dyDescent="0.25">
      <c r="A427" s="8" t="s">
        <v>22114</v>
      </c>
      <c r="B427" s="1" t="s">
        <v>10912</v>
      </c>
      <c r="C427" s="1" t="s">
        <v>1</v>
      </c>
      <c r="D427" s="1" t="s">
        <v>22383</v>
      </c>
      <c r="E427" s="1"/>
      <c r="F427" s="9"/>
    </row>
    <row r="428" spans="1:6" x14ac:dyDescent="0.25">
      <c r="A428" s="8" t="s">
        <v>22115</v>
      </c>
      <c r="B428" s="1" t="s">
        <v>10832</v>
      </c>
      <c r="C428" s="1" t="s">
        <v>1</v>
      </c>
      <c r="D428" s="1" t="s">
        <v>22383</v>
      </c>
      <c r="E428" s="1"/>
      <c r="F428" s="9"/>
    </row>
    <row r="429" spans="1:6" x14ac:dyDescent="0.25">
      <c r="A429" s="8" t="s">
        <v>22116</v>
      </c>
      <c r="B429" s="1" t="s">
        <v>13437</v>
      </c>
      <c r="C429" s="1" t="s">
        <v>1</v>
      </c>
      <c r="D429" s="1" t="s">
        <v>22383</v>
      </c>
      <c r="E429" s="1"/>
      <c r="F429" s="9"/>
    </row>
    <row r="430" spans="1:6" x14ac:dyDescent="0.25">
      <c r="A430" s="8" t="s">
        <v>22117</v>
      </c>
      <c r="B430" s="1" t="s">
        <v>10882</v>
      </c>
      <c r="C430" s="1" t="s">
        <v>1</v>
      </c>
      <c r="D430" s="1" t="s">
        <v>22383</v>
      </c>
      <c r="E430" s="1"/>
      <c r="F430" s="9"/>
    </row>
    <row r="431" spans="1:6" x14ac:dyDescent="0.25">
      <c r="A431" s="8" t="s">
        <v>22118</v>
      </c>
      <c r="B431" s="1" t="s">
        <v>10933</v>
      </c>
      <c r="C431" s="1" t="s">
        <v>1</v>
      </c>
      <c r="D431" s="1" t="s">
        <v>22383</v>
      </c>
      <c r="E431" s="1"/>
      <c r="F431" s="9"/>
    </row>
    <row r="432" spans="1:6" x14ac:dyDescent="0.25">
      <c r="A432" s="8" t="s">
        <v>22119</v>
      </c>
      <c r="B432" s="1" t="s">
        <v>10840</v>
      </c>
      <c r="C432" s="1" t="s">
        <v>1</v>
      </c>
      <c r="D432" s="1" t="s">
        <v>22383</v>
      </c>
      <c r="E432" s="1"/>
      <c r="F432" s="9"/>
    </row>
    <row r="433" spans="1:6" x14ac:dyDescent="0.25">
      <c r="A433" s="8" t="s">
        <v>22120</v>
      </c>
      <c r="B433" s="1" t="s">
        <v>861</v>
      </c>
      <c r="C433" s="1" t="s">
        <v>1</v>
      </c>
      <c r="D433" s="1" t="s">
        <v>22383</v>
      </c>
      <c r="E433" s="1"/>
      <c r="F433" s="9"/>
    </row>
    <row r="434" spans="1:6" x14ac:dyDescent="0.25">
      <c r="A434" s="8" t="s">
        <v>22121</v>
      </c>
      <c r="B434" s="1" t="s">
        <v>10832</v>
      </c>
      <c r="C434" s="1" t="s">
        <v>1</v>
      </c>
      <c r="D434" s="1" t="s">
        <v>22383</v>
      </c>
      <c r="E434" s="1"/>
      <c r="F434" s="9"/>
    </row>
    <row r="435" spans="1:6" x14ac:dyDescent="0.25">
      <c r="A435" s="8" t="s">
        <v>22122</v>
      </c>
      <c r="B435" s="1" t="s">
        <v>1423</v>
      </c>
      <c r="C435" s="1" t="s">
        <v>1</v>
      </c>
      <c r="D435" s="1" t="s">
        <v>22383</v>
      </c>
      <c r="E435" s="1"/>
      <c r="F435" s="9"/>
    </row>
    <row r="436" spans="1:6" x14ac:dyDescent="0.25">
      <c r="A436" s="8" t="s">
        <v>22123</v>
      </c>
      <c r="B436" s="1" t="s">
        <v>761</v>
      </c>
      <c r="C436" s="1" t="s">
        <v>1</v>
      </c>
      <c r="D436" s="1" t="s">
        <v>22383</v>
      </c>
      <c r="E436" s="1"/>
      <c r="F436" s="9"/>
    </row>
    <row r="437" spans="1:6" x14ac:dyDescent="0.25">
      <c r="A437" s="8" t="s">
        <v>22124</v>
      </c>
      <c r="B437" s="1" t="s">
        <v>11029</v>
      </c>
      <c r="C437" s="1" t="s">
        <v>1</v>
      </c>
      <c r="D437" s="1" t="s">
        <v>22383</v>
      </c>
      <c r="E437" s="1"/>
      <c r="F437" s="9"/>
    </row>
    <row r="438" spans="1:6" x14ac:dyDescent="0.25">
      <c r="A438" s="8" t="s">
        <v>20493</v>
      </c>
      <c r="B438" s="1" t="s">
        <v>20280</v>
      </c>
      <c r="C438" s="1" t="s">
        <v>1</v>
      </c>
      <c r="D438" s="1" t="s">
        <v>22383</v>
      </c>
      <c r="E438" s="1"/>
      <c r="F438" s="9"/>
    </row>
    <row r="439" spans="1:6" x14ac:dyDescent="0.25">
      <c r="A439" s="8" t="s">
        <v>20494</v>
      </c>
      <c r="B439" s="1" t="s">
        <v>20278</v>
      </c>
      <c r="C439" s="1" t="s">
        <v>1</v>
      </c>
      <c r="D439" s="1" t="s">
        <v>22383</v>
      </c>
      <c r="E439" s="1"/>
      <c r="F439" s="9"/>
    </row>
    <row r="440" spans="1:6" x14ac:dyDescent="0.25">
      <c r="A440" s="8" t="s">
        <v>20495</v>
      </c>
      <c r="B440" s="1" t="s">
        <v>20282</v>
      </c>
      <c r="C440" s="1" t="s">
        <v>1</v>
      </c>
      <c r="D440" s="1" t="s">
        <v>22383</v>
      </c>
      <c r="E440" s="1"/>
      <c r="F440" s="9"/>
    </row>
    <row r="441" spans="1:6" x14ac:dyDescent="0.25">
      <c r="A441" s="8" t="s">
        <v>22125</v>
      </c>
      <c r="B441" s="1" t="s">
        <v>11679</v>
      </c>
      <c r="C441" s="1" t="s">
        <v>1</v>
      </c>
      <c r="D441" s="1" t="s">
        <v>22383</v>
      </c>
      <c r="E441" s="1"/>
      <c r="F441" s="9"/>
    </row>
    <row r="442" spans="1:6" x14ac:dyDescent="0.25">
      <c r="A442" s="8" t="s">
        <v>22126</v>
      </c>
      <c r="B442" s="1" t="s">
        <v>11577</v>
      </c>
      <c r="C442" s="1" t="s">
        <v>1</v>
      </c>
      <c r="D442" s="1" t="s">
        <v>22383</v>
      </c>
      <c r="E442" s="1"/>
      <c r="F442" s="9"/>
    </row>
    <row r="443" spans="1:6" x14ac:dyDescent="0.25">
      <c r="A443" s="8" t="s">
        <v>22127</v>
      </c>
      <c r="B443" s="1" t="s">
        <v>11687</v>
      </c>
      <c r="C443" s="1" t="s">
        <v>1</v>
      </c>
      <c r="D443" s="1" t="s">
        <v>22383</v>
      </c>
      <c r="E443" s="1"/>
      <c r="F443" s="9"/>
    </row>
    <row r="444" spans="1:6" x14ac:dyDescent="0.25">
      <c r="A444" s="8" t="s">
        <v>22128</v>
      </c>
      <c r="B444" s="1" t="s">
        <v>22129</v>
      </c>
      <c r="C444" s="1" t="s">
        <v>1</v>
      </c>
      <c r="D444" s="1" t="s">
        <v>22383</v>
      </c>
      <c r="E444" s="1"/>
      <c r="F444" s="9"/>
    </row>
    <row r="445" spans="1:6" x14ac:dyDescent="0.25">
      <c r="A445" s="8" t="s">
        <v>22130</v>
      </c>
      <c r="B445" s="1" t="s">
        <v>11704</v>
      </c>
      <c r="C445" s="1" t="s">
        <v>1</v>
      </c>
      <c r="D445" s="1" t="s">
        <v>22383</v>
      </c>
      <c r="E445" s="1"/>
      <c r="F445" s="9"/>
    </row>
    <row r="446" spans="1:6" x14ac:dyDescent="0.25">
      <c r="A446" s="8" t="s">
        <v>22131</v>
      </c>
      <c r="B446" s="1" t="s">
        <v>11683</v>
      </c>
      <c r="C446" s="1" t="s">
        <v>1</v>
      </c>
      <c r="D446" s="1" t="s">
        <v>22383</v>
      </c>
      <c r="E446" s="1"/>
      <c r="F446" s="9"/>
    </row>
    <row r="447" spans="1:6" x14ac:dyDescent="0.25">
      <c r="A447" s="8" t="s">
        <v>22132</v>
      </c>
      <c r="B447" s="1" t="s">
        <v>15372</v>
      </c>
      <c r="C447" s="1" t="s">
        <v>1</v>
      </c>
      <c r="D447" s="1" t="s">
        <v>22383</v>
      </c>
      <c r="E447" s="1"/>
      <c r="F447" s="9"/>
    </row>
    <row r="448" spans="1:6" x14ac:dyDescent="0.25">
      <c r="A448" s="8" t="s">
        <v>22133</v>
      </c>
      <c r="B448" s="1" t="s">
        <v>14716</v>
      </c>
      <c r="C448" s="1" t="s">
        <v>1</v>
      </c>
      <c r="D448" s="1" t="s">
        <v>22383</v>
      </c>
      <c r="E448" s="1"/>
      <c r="F448" s="9"/>
    </row>
    <row r="449" spans="1:6" x14ac:dyDescent="0.25">
      <c r="A449" s="8" t="s">
        <v>22134</v>
      </c>
      <c r="B449" s="1" t="s">
        <v>20087</v>
      </c>
      <c r="C449" s="1" t="s">
        <v>1</v>
      </c>
      <c r="D449" s="1" t="s">
        <v>22383</v>
      </c>
      <c r="E449" s="1"/>
      <c r="F449" s="9"/>
    </row>
    <row r="450" spans="1:6" x14ac:dyDescent="0.25">
      <c r="A450" s="8" t="s">
        <v>22135</v>
      </c>
      <c r="B450" s="1" t="s">
        <v>2860</v>
      </c>
      <c r="C450" s="1" t="s">
        <v>1</v>
      </c>
      <c r="D450" s="1" t="s">
        <v>22383</v>
      </c>
      <c r="E450" s="1"/>
      <c r="F450" s="9"/>
    </row>
    <row r="451" spans="1:6" x14ac:dyDescent="0.25">
      <c r="A451" s="8" t="s">
        <v>22136</v>
      </c>
      <c r="B451" s="1" t="s">
        <v>15374</v>
      </c>
      <c r="C451" s="1" t="s">
        <v>1</v>
      </c>
      <c r="D451" s="1" t="s">
        <v>22383</v>
      </c>
      <c r="E451" s="1"/>
      <c r="F451" s="9"/>
    </row>
    <row r="452" spans="1:6" x14ac:dyDescent="0.25">
      <c r="A452" s="8" t="s">
        <v>22137</v>
      </c>
      <c r="B452" s="1" t="s">
        <v>15376</v>
      </c>
      <c r="C452" s="1" t="s">
        <v>1</v>
      </c>
      <c r="D452" s="1" t="s">
        <v>22383</v>
      </c>
      <c r="E452" s="1"/>
      <c r="F452" s="9"/>
    </row>
    <row r="453" spans="1:6" x14ac:dyDescent="0.25">
      <c r="A453" s="8" t="s">
        <v>22138</v>
      </c>
      <c r="B453" s="1" t="s">
        <v>3600</v>
      </c>
      <c r="C453" s="1" t="s">
        <v>1</v>
      </c>
      <c r="D453" s="1" t="s">
        <v>22383</v>
      </c>
      <c r="E453" s="1"/>
      <c r="F453" s="9"/>
    </row>
    <row r="454" spans="1:6" x14ac:dyDescent="0.25">
      <c r="A454" s="8" t="s">
        <v>22139</v>
      </c>
      <c r="B454" s="1" t="s">
        <v>3136</v>
      </c>
      <c r="C454" s="1" t="s">
        <v>1</v>
      </c>
      <c r="D454" s="1" t="s">
        <v>22383</v>
      </c>
      <c r="E454" s="1"/>
      <c r="F454" s="9"/>
    </row>
    <row r="455" spans="1:6" x14ac:dyDescent="0.25">
      <c r="A455" s="8" t="s">
        <v>22140</v>
      </c>
      <c r="B455" s="1" t="s">
        <v>3356</v>
      </c>
      <c r="C455" s="1" t="s">
        <v>1</v>
      </c>
      <c r="D455" s="1" t="s">
        <v>22383</v>
      </c>
      <c r="E455" s="1"/>
      <c r="F455" s="9"/>
    </row>
    <row r="456" spans="1:6" x14ac:dyDescent="0.25">
      <c r="A456" s="8" t="s">
        <v>22141</v>
      </c>
      <c r="B456" s="1" t="s">
        <v>3298</v>
      </c>
      <c r="C456" s="1" t="s">
        <v>1</v>
      </c>
      <c r="D456" s="1" t="s">
        <v>22383</v>
      </c>
      <c r="E456" s="1"/>
      <c r="F456" s="9"/>
    </row>
    <row r="457" spans="1:6" x14ac:dyDescent="0.25">
      <c r="A457" s="8" t="s">
        <v>22142</v>
      </c>
      <c r="B457" s="1" t="s">
        <v>3352</v>
      </c>
      <c r="C457" s="1" t="s">
        <v>1</v>
      </c>
      <c r="D457" s="1" t="s">
        <v>22383</v>
      </c>
      <c r="E457" s="1"/>
      <c r="F457" s="9"/>
    </row>
    <row r="458" spans="1:6" x14ac:dyDescent="0.25">
      <c r="A458" s="8" t="s">
        <v>22143</v>
      </c>
      <c r="B458" s="1" t="s">
        <v>3354</v>
      </c>
      <c r="C458" s="1" t="s">
        <v>1</v>
      </c>
      <c r="D458" s="1" t="s">
        <v>22383</v>
      </c>
      <c r="E458" s="1"/>
      <c r="F458" s="9"/>
    </row>
    <row r="459" spans="1:6" x14ac:dyDescent="0.25">
      <c r="A459" s="8" t="s">
        <v>22144</v>
      </c>
      <c r="B459" s="1" t="s">
        <v>3912</v>
      </c>
      <c r="C459" s="1" t="s">
        <v>1</v>
      </c>
      <c r="D459" s="1" t="s">
        <v>22383</v>
      </c>
      <c r="E459" s="1"/>
      <c r="F459" s="9"/>
    </row>
    <row r="460" spans="1:6" x14ac:dyDescent="0.25">
      <c r="A460" s="8" t="s">
        <v>22145</v>
      </c>
      <c r="B460" s="1" t="s">
        <v>3997</v>
      </c>
      <c r="C460" s="1" t="s">
        <v>1</v>
      </c>
      <c r="D460" s="1" t="s">
        <v>22383</v>
      </c>
      <c r="E460" s="1"/>
      <c r="F460" s="9"/>
    </row>
    <row r="461" spans="1:6" x14ac:dyDescent="0.25">
      <c r="A461" s="8" t="s">
        <v>22146</v>
      </c>
      <c r="B461" s="1" t="s">
        <v>14135</v>
      </c>
      <c r="C461" s="1" t="s">
        <v>1</v>
      </c>
      <c r="D461" s="1" t="s">
        <v>22383</v>
      </c>
      <c r="E461" s="1"/>
      <c r="F461" s="9"/>
    </row>
    <row r="462" spans="1:6" x14ac:dyDescent="0.25">
      <c r="A462" s="8" t="s">
        <v>22147</v>
      </c>
      <c r="B462" s="1" t="s">
        <v>3999</v>
      </c>
      <c r="C462" s="1" t="s">
        <v>1</v>
      </c>
      <c r="D462" s="1" t="s">
        <v>22383</v>
      </c>
      <c r="E462" s="1"/>
      <c r="F462" s="9"/>
    </row>
    <row r="463" spans="1:6" x14ac:dyDescent="0.25">
      <c r="A463" s="8" t="s">
        <v>22148</v>
      </c>
      <c r="B463" s="1" t="s">
        <v>4138</v>
      </c>
      <c r="C463" s="1" t="s">
        <v>1</v>
      </c>
      <c r="D463" s="1" t="s">
        <v>22383</v>
      </c>
      <c r="E463" s="1"/>
      <c r="F463" s="9"/>
    </row>
    <row r="464" spans="1:6" x14ac:dyDescent="0.25">
      <c r="A464" s="8" t="s">
        <v>22149</v>
      </c>
      <c r="B464" s="1" t="s">
        <v>4386</v>
      </c>
      <c r="C464" s="1" t="s">
        <v>1</v>
      </c>
      <c r="D464" s="1" t="s">
        <v>22383</v>
      </c>
      <c r="E464" s="1"/>
      <c r="F464" s="9"/>
    </row>
    <row r="465" spans="1:6" x14ac:dyDescent="0.25">
      <c r="A465" s="8" t="s">
        <v>22151</v>
      </c>
      <c r="B465" s="1" t="s">
        <v>14103</v>
      </c>
      <c r="C465" s="1" t="s">
        <v>4</v>
      </c>
      <c r="D465" s="1" t="s">
        <v>22383</v>
      </c>
      <c r="E465" s="1"/>
      <c r="F465" s="9"/>
    </row>
    <row r="466" spans="1:6" x14ac:dyDescent="0.25">
      <c r="A466" s="8" t="s">
        <v>22150</v>
      </c>
      <c r="B466" s="1" t="s">
        <v>13661</v>
      </c>
      <c r="C466" s="1" t="s">
        <v>4</v>
      </c>
      <c r="D466" s="1" t="s">
        <v>22383</v>
      </c>
      <c r="E466" s="1"/>
      <c r="F466" s="9"/>
    </row>
    <row r="467" spans="1:6" x14ac:dyDescent="0.25">
      <c r="A467" s="8" t="s">
        <v>22159</v>
      </c>
      <c r="B467" s="1" t="s">
        <v>21967</v>
      </c>
      <c r="C467" s="1" t="s">
        <v>4</v>
      </c>
      <c r="D467" s="1" t="s">
        <v>22383</v>
      </c>
      <c r="E467" s="1"/>
      <c r="F467" s="9"/>
    </row>
    <row r="468" spans="1:6" x14ac:dyDescent="0.25">
      <c r="A468" s="8" t="s">
        <v>22159</v>
      </c>
      <c r="B468" s="1" t="s">
        <v>21967</v>
      </c>
      <c r="C468" s="1" t="s">
        <v>1</v>
      </c>
      <c r="D468" s="1" t="s">
        <v>22383</v>
      </c>
      <c r="E468" s="1"/>
      <c r="F468" s="9"/>
    </row>
    <row r="469" spans="1:6" x14ac:dyDescent="0.25">
      <c r="A469" s="8" t="s">
        <v>22152</v>
      </c>
      <c r="B469" s="1" t="s">
        <v>4997</v>
      </c>
      <c r="C469" s="1" t="s">
        <v>1</v>
      </c>
      <c r="D469" s="1" t="s">
        <v>22383</v>
      </c>
      <c r="E469" s="1"/>
      <c r="F469" s="9"/>
    </row>
    <row r="470" spans="1:6" x14ac:dyDescent="0.25">
      <c r="A470" s="8" t="s">
        <v>22153</v>
      </c>
      <c r="B470" s="1" t="s">
        <v>4999</v>
      </c>
      <c r="C470" s="1" t="s">
        <v>1</v>
      </c>
      <c r="D470" s="1" t="s">
        <v>22383</v>
      </c>
      <c r="E470" s="1"/>
      <c r="F470" s="9"/>
    </row>
    <row r="471" spans="1:6" x14ac:dyDescent="0.25">
      <c r="A471" s="8" t="s">
        <v>22154</v>
      </c>
      <c r="B471" s="1" t="s">
        <v>5198</v>
      </c>
      <c r="C471" s="1" t="s">
        <v>1</v>
      </c>
      <c r="D471" s="1" t="s">
        <v>22383</v>
      </c>
      <c r="E471" s="1"/>
      <c r="F471" s="9"/>
    </row>
    <row r="472" spans="1:6" x14ac:dyDescent="0.25">
      <c r="A472" s="8" t="s">
        <v>22155</v>
      </c>
      <c r="B472" s="1" t="s">
        <v>5196</v>
      </c>
      <c r="C472" s="1" t="s">
        <v>1</v>
      </c>
      <c r="D472" s="1" t="s">
        <v>22383</v>
      </c>
      <c r="E472" s="1"/>
      <c r="F472" s="9"/>
    </row>
    <row r="473" spans="1:6" x14ac:dyDescent="0.25">
      <c r="A473" s="8" t="s">
        <v>22156</v>
      </c>
      <c r="B473" s="1" t="s">
        <v>4945</v>
      </c>
      <c r="C473" s="1" t="s">
        <v>1</v>
      </c>
      <c r="D473" s="1" t="s">
        <v>22383</v>
      </c>
      <c r="E473" s="1"/>
      <c r="F473" s="9"/>
    </row>
    <row r="474" spans="1:6" x14ac:dyDescent="0.25">
      <c r="A474" s="8" t="s">
        <v>22157</v>
      </c>
      <c r="B474" s="1" t="s">
        <v>4995</v>
      </c>
      <c r="C474" s="1" t="s">
        <v>1</v>
      </c>
      <c r="D474" s="1" t="s">
        <v>22383</v>
      </c>
      <c r="E474" s="1"/>
      <c r="F474" s="9"/>
    </row>
    <row r="475" spans="1:6" x14ac:dyDescent="0.25">
      <c r="A475" s="8" t="s">
        <v>22158</v>
      </c>
      <c r="B475" s="1" t="s">
        <v>5001</v>
      </c>
      <c r="C475" s="1" t="s">
        <v>1</v>
      </c>
      <c r="D475" s="1" t="s">
        <v>22383</v>
      </c>
      <c r="E475" s="1"/>
      <c r="F475" s="9"/>
    </row>
    <row r="476" spans="1:6" x14ac:dyDescent="0.25">
      <c r="A476" s="8" t="s">
        <v>22160</v>
      </c>
      <c r="B476" s="1" t="s">
        <v>5637</v>
      </c>
      <c r="C476" s="1" t="s">
        <v>4</v>
      </c>
      <c r="D476" s="1" t="s">
        <v>22383</v>
      </c>
      <c r="E476" s="1"/>
      <c r="F476" s="9"/>
    </row>
    <row r="477" spans="1:6" x14ac:dyDescent="0.25">
      <c r="A477" s="8" t="s">
        <v>22161</v>
      </c>
      <c r="B477" s="1" t="s">
        <v>22162</v>
      </c>
      <c r="C477" s="1" t="s">
        <v>14</v>
      </c>
      <c r="D477" s="1" t="s">
        <v>22383</v>
      </c>
      <c r="E477" s="1"/>
      <c r="F477" s="9"/>
    </row>
    <row r="478" spans="1:6" x14ac:dyDescent="0.25">
      <c r="A478" s="8" t="s">
        <v>22163</v>
      </c>
      <c r="B478" s="1" t="s">
        <v>5573</v>
      </c>
      <c r="C478" s="1" t="s">
        <v>14</v>
      </c>
      <c r="D478" s="1" t="s">
        <v>22383</v>
      </c>
      <c r="E478" s="1"/>
      <c r="F478" s="9"/>
    </row>
    <row r="479" spans="1:6" x14ac:dyDescent="0.25">
      <c r="A479" s="8" t="s">
        <v>22164</v>
      </c>
      <c r="B479" s="1" t="s">
        <v>5695</v>
      </c>
      <c r="C479" s="1" t="s">
        <v>4</v>
      </c>
      <c r="D479" s="1" t="s">
        <v>22383</v>
      </c>
      <c r="E479" s="1"/>
      <c r="F479" s="9"/>
    </row>
    <row r="480" spans="1:6" x14ac:dyDescent="0.25">
      <c r="A480" s="8" t="s">
        <v>22165</v>
      </c>
      <c r="B480" s="1" t="s">
        <v>5587</v>
      </c>
      <c r="C480" s="1" t="s">
        <v>14</v>
      </c>
      <c r="D480" s="1" t="s">
        <v>22383</v>
      </c>
      <c r="E480" s="1"/>
      <c r="F480" s="9"/>
    </row>
    <row r="481" spans="1:6" x14ac:dyDescent="0.25">
      <c r="A481" s="8" t="s">
        <v>22166</v>
      </c>
      <c r="B481" s="1" t="s">
        <v>5665</v>
      </c>
      <c r="C481" s="1" t="s">
        <v>14</v>
      </c>
      <c r="D481" s="1" t="s">
        <v>22383</v>
      </c>
      <c r="E481" s="1"/>
      <c r="F481" s="9"/>
    </row>
    <row r="482" spans="1:6" x14ac:dyDescent="0.25">
      <c r="A482" s="8" t="s">
        <v>22171</v>
      </c>
      <c r="B482" s="1" t="s">
        <v>5611</v>
      </c>
      <c r="C482" s="1" t="s">
        <v>1</v>
      </c>
      <c r="D482" s="1" t="s">
        <v>22383</v>
      </c>
      <c r="E482" s="1"/>
      <c r="F482" s="9"/>
    </row>
    <row r="483" spans="1:6" x14ac:dyDescent="0.25">
      <c r="A483" s="8" t="s">
        <v>22172</v>
      </c>
      <c r="B483" s="1" t="s">
        <v>5810</v>
      </c>
      <c r="C483" s="1" t="s">
        <v>1</v>
      </c>
      <c r="D483" s="1" t="s">
        <v>22383</v>
      </c>
      <c r="E483" s="1"/>
      <c r="F483" s="9"/>
    </row>
    <row r="484" spans="1:6" x14ac:dyDescent="0.25">
      <c r="A484" s="8" t="s">
        <v>22173</v>
      </c>
      <c r="B484" s="1" t="s">
        <v>6014</v>
      </c>
      <c r="C484" s="1" t="s">
        <v>1</v>
      </c>
      <c r="D484" s="1" t="s">
        <v>22383</v>
      </c>
      <c r="E484" s="1"/>
      <c r="F484" s="9"/>
    </row>
    <row r="485" spans="1:6" x14ac:dyDescent="0.25">
      <c r="A485" s="8" t="s">
        <v>22174</v>
      </c>
      <c r="B485" s="1" t="s">
        <v>5986</v>
      </c>
      <c r="C485" s="1" t="s">
        <v>1</v>
      </c>
      <c r="D485" s="1" t="s">
        <v>22383</v>
      </c>
      <c r="E485" s="1"/>
      <c r="F485" s="9"/>
    </row>
    <row r="486" spans="1:6" x14ac:dyDescent="0.25">
      <c r="A486" s="8" t="s">
        <v>22175</v>
      </c>
      <c r="B486" s="1" t="s">
        <v>5553</v>
      </c>
      <c r="C486" s="1" t="s">
        <v>1</v>
      </c>
      <c r="D486" s="1" t="s">
        <v>22383</v>
      </c>
      <c r="E486" s="1"/>
      <c r="F486" s="9"/>
    </row>
    <row r="487" spans="1:6" x14ac:dyDescent="0.25">
      <c r="A487" s="8" t="s">
        <v>22167</v>
      </c>
      <c r="B487" s="1" t="s">
        <v>22168</v>
      </c>
      <c r="C487" s="1" t="s">
        <v>1</v>
      </c>
      <c r="D487" s="1" t="s">
        <v>22383</v>
      </c>
      <c r="E487" s="1"/>
      <c r="F487" s="9"/>
    </row>
    <row r="488" spans="1:6" x14ac:dyDescent="0.25">
      <c r="A488" s="8" t="s">
        <v>22169</v>
      </c>
      <c r="B488" s="1" t="s">
        <v>22170</v>
      </c>
      <c r="C488" s="1" t="s">
        <v>1</v>
      </c>
      <c r="D488" s="1" t="s">
        <v>22383</v>
      </c>
      <c r="E488" s="1"/>
      <c r="F488" s="9"/>
    </row>
    <row r="489" spans="1:6" x14ac:dyDescent="0.25">
      <c r="A489" s="8" t="s">
        <v>22176</v>
      </c>
      <c r="B489" s="1" t="s">
        <v>5818</v>
      </c>
      <c r="C489" s="1" t="s">
        <v>1</v>
      </c>
      <c r="D489" s="1" t="s">
        <v>22383</v>
      </c>
      <c r="E489" s="1"/>
      <c r="F489" s="9"/>
    </row>
    <row r="490" spans="1:6" x14ac:dyDescent="0.25">
      <c r="A490" s="8" t="s">
        <v>22177</v>
      </c>
      <c r="B490" s="1" t="s">
        <v>13206</v>
      </c>
      <c r="C490" s="1" t="s">
        <v>1</v>
      </c>
      <c r="D490" s="1" t="s">
        <v>22383</v>
      </c>
      <c r="E490" s="1"/>
      <c r="F490" s="9"/>
    </row>
    <row r="491" spans="1:6" x14ac:dyDescent="0.25">
      <c r="A491" s="8" t="s">
        <v>22178</v>
      </c>
      <c r="B491" s="1" t="s">
        <v>15684</v>
      </c>
      <c r="C491" s="1" t="s">
        <v>4</v>
      </c>
      <c r="D491" s="1" t="s">
        <v>22383</v>
      </c>
      <c r="E491" s="1"/>
      <c r="F491" s="9"/>
    </row>
    <row r="492" spans="1:6" x14ac:dyDescent="0.25">
      <c r="A492" s="8" t="s">
        <v>22179</v>
      </c>
      <c r="B492" s="1" t="s">
        <v>4923</v>
      </c>
      <c r="C492" s="1" t="s">
        <v>14</v>
      </c>
      <c r="D492" s="1" t="s">
        <v>22383</v>
      </c>
      <c r="E492" s="1"/>
      <c r="F492" s="9"/>
    </row>
    <row r="493" spans="1:6" x14ac:dyDescent="0.25">
      <c r="A493" s="8" t="s">
        <v>22180</v>
      </c>
      <c r="B493" s="1" t="s">
        <v>15965</v>
      </c>
      <c r="C493" s="1" t="s">
        <v>14</v>
      </c>
      <c r="D493" s="1" t="s">
        <v>22383</v>
      </c>
      <c r="E493" s="1"/>
      <c r="F493" s="9"/>
    </row>
    <row r="494" spans="1:6" x14ac:dyDescent="0.25">
      <c r="A494" s="8" t="s">
        <v>22181</v>
      </c>
      <c r="B494" s="1" t="s">
        <v>6146</v>
      </c>
      <c r="C494" s="1" t="s">
        <v>4</v>
      </c>
      <c r="D494" s="1" t="s">
        <v>22383</v>
      </c>
      <c r="E494" s="1"/>
      <c r="F494" s="9"/>
    </row>
    <row r="495" spans="1:6" x14ac:dyDescent="0.25">
      <c r="A495" s="8" t="s">
        <v>22182</v>
      </c>
      <c r="B495" s="1" t="s">
        <v>15686</v>
      </c>
      <c r="C495" s="1" t="s">
        <v>14</v>
      </c>
      <c r="D495" s="1" t="s">
        <v>22383</v>
      </c>
      <c r="E495" s="1"/>
      <c r="F495" s="9"/>
    </row>
    <row r="496" spans="1:6" x14ac:dyDescent="0.25">
      <c r="A496" s="8" t="s">
        <v>22183</v>
      </c>
      <c r="B496" s="1" t="s">
        <v>5824</v>
      </c>
      <c r="C496" s="1" t="s">
        <v>14</v>
      </c>
      <c r="D496" s="1" t="s">
        <v>22383</v>
      </c>
      <c r="E496" s="1"/>
      <c r="F496" s="9"/>
    </row>
    <row r="497" spans="1:6" x14ac:dyDescent="0.25">
      <c r="A497" s="8" t="s">
        <v>22184</v>
      </c>
      <c r="B497" s="1" t="s">
        <v>5944</v>
      </c>
      <c r="C497" s="1" t="s">
        <v>14</v>
      </c>
      <c r="D497" s="1" t="s">
        <v>22383</v>
      </c>
      <c r="E497" s="1"/>
      <c r="F497" s="9"/>
    </row>
    <row r="498" spans="1:6" x14ac:dyDescent="0.25">
      <c r="A498" s="8" t="s">
        <v>22185</v>
      </c>
      <c r="B498" s="1" t="s">
        <v>5617</v>
      </c>
      <c r="C498" s="1" t="s">
        <v>14</v>
      </c>
      <c r="D498" s="1" t="s">
        <v>22383</v>
      </c>
      <c r="E498" s="1"/>
      <c r="F498" s="9"/>
    </row>
    <row r="499" spans="1:6" x14ac:dyDescent="0.25">
      <c r="A499" s="8" t="s">
        <v>22186</v>
      </c>
      <c r="B499" s="1" t="s">
        <v>15750</v>
      </c>
      <c r="C499" s="1" t="s">
        <v>4</v>
      </c>
      <c r="D499" s="1" t="s">
        <v>22383</v>
      </c>
      <c r="E499" s="1"/>
      <c r="F499" s="9"/>
    </row>
    <row r="500" spans="1:6" x14ac:dyDescent="0.25">
      <c r="A500" s="8" t="s">
        <v>22187</v>
      </c>
      <c r="B500" s="1" t="s">
        <v>6218</v>
      </c>
      <c r="C500" s="1" t="s">
        <v>1</v>
      </c>
      <c r="D500" s="1" t="s">
        <v>22383</v>
      </c>
      <c r="E500" s="1"/>
      <c r="F500" s="9"/>
    </row>
    <row r="501" spans="1:6" x14ac:dyDescent="0.25">
      <c r="A501" s="8" t="s">
        <v>22188</v>
      </c>
      <c r="B501" s="1" t="s">
        <v>6423</v>
      </c>
      <c r="C501" s="1" t="s">
        <v>1</v>
      </c>
      <c r="D501" s="1" t="s">
        <v>22383</v>
      </c>
      <c r="E501" s="1"/>
      <c r="F501" s="9"/>
    </row>
    <row r="502" spans="1:6" x14ac:dyDescent="0.25">
      <c r="A502" s="8" t="s">
        <v>22189</v>
      </c>
      <c r="B502" s="1" t="s">
        <v>6620</v>
      </c>
      <c r="C502" s="1" t="s">
        <v>1</v>
      </c>
      <c r="D502" s="1" t="s">
        <v>22383</v>
      </c>
      <c r="E502" s="1"/>
      <c r="F502" s="9"/>
    </row>
    <row r="503" spans="1:6" x14ac:dyDescent="0.25">
      <c r="A503" s="8" t="s">
        <v>22190</v>
      </c>
      <c r="B503" s="1" t="s">
        <v>6828</v>
      </c>
      <c r="C503" s="1" t="s">
        <v>1</v>
      </c>
      <c r="D503" s="1" t="s">
        <v>22383</v>
      </c>
      <c r="E503" s="1"/>
      <c r="F503" s="9"/>
    </row>
    <row r="504" spans="1:6" x14ac:dyDescent="0.25">
      <c r="A504" s="8" t="s">
        <v>22191</v>
      </c>
      <c r="B504" s="1" t="s">
        <v>6832</v>
      </c>
      <c r="C504" s="1" t="s">
        <v>1</v>
      </c>
      <c r="D504" s="1" t="s">
        <v>22383</v>
      </c>
      <c r="E504" s="1"/>
      <c r="F504" s="9"/>
    </row>
    <row r="505" spans="1:6" x14ac:dyDescent="0.25">
      <c r="A505" s="8" t="s">
        <v>22192</v>
      </c>
      <c r="B505" s="1" t="s">
        <v>22193</v>
      </c>
      <c r="C505" s="1" t="s">
        <v>14</v>
      </c>
      <c r="D505" s="1" t="s">
        <v>22383</v>
      </c>
      <c r="E505" s="1"/>
      <c r="F505" s="9"/>
    </row>
    <row r="506" spans="1:6" x14ac:dyDescent="0.25">
      <c r="A506" s="8" t="s">
        <v>22194</v>
      </c>
      <c r="B506" s="1" t="s">
        <v>21656</v>
      </c>
      <c r="C506" s="1" t="s">
        <v>14</v>
      </c>
      <c r="D506" s="1" t="s">
        <v>22383</v>
      </c>
      <c r="E506" s="1"/>
      <c r="F506" s="9"/>
    </row>
    <row r="507" spans="1:6" x14ac:dyDescent="0.25">
      <c r="A507" s="8" t="s">
        <v>22195</v>
      </c>
      <c r="B507" s="1" t="s">
        <v>19125</v>
      </c>
      <c r="C507" s="1" t="s">
        <v>14</v>
      </c>
      <c r="D507" s="1" t="s">
        <v>22383</v>
      </c>
      <c r="E507" s="1"/>
      <c r="F507" s="9"/>
    </row>
    <row r="508" spans="1:6" x14ac:dyDescent="0.25">
      <c r="A508" s="8" t="s">
        <v>22196</v>
      </c>
      <c r="B508" s="1" t="s">
        <v>6150</v>
      </c>
      <c r="C508" s="1" t="s">
        <v>14</v>
      </c>
      <c r="D508" s="1" t="s">
        <v>22383</v>
      </c>
      <c r="E508" s="1"/>
      <c r="F508" s="9"/>
    </row>
    <row r="509" spans="1:6" x14ac:dyDescent="0.25">
      <c r="A509" s="8" t="s">
        <v>22197</v>
      </c>
      <c r="B509" s="1" t="s">
        <v>14417</v>
      </c>
      <c r="C509" s="1" t="s">
        <v>14</v>
      </c>
      <c r="D509" s="1" t="s">
        <v>22383</v>
      </c>
      <c r="E509" s="1"/>
      <c r="F509" s="9"/>
    </row>
    <row r="510" spans="1:6" x14ac:dyDescent="0.25">
      <c r="A510" s="8" t="s">
        <v>22198</v>
      </c>
      <c r="B510" s="1" t="s">
        <v>22199</v>
      </c>
      <c r="C510" s="1" t="s">
        <v>14</v>
      </c>
      <c r="D510" s="1" t="s">
        <v>22383</v>
      </c>
      <c r="E510" s="1"/>
      <c r="F510" s="9"/>
    </row>
    <row r="511" spans="1:6" x14ac:dyDescent="0.25">
      <c r="A511" s="8" t="s">
        <v>22200</v>
      </c>
      <c r="B511" s="1" t="s">
        <v>5740</v>
      </c>
      <c r="C511" s="1" t="s">
        <v>14</v>
      </c>
      <c r="D511" s="1" t="s">
        <v>22383</v>
      </c>
      <c r="E511" s="1"/>
      <c r="F511" s="9"/>
    </row>
    <row r="512" spans="1:6" x14ac:dyDescent="0.25">
      <c r="A512" s="8" t="s">
        <v>22201</v>
      </c>
      <c r="B512" s="1" t="s">
        <v>22202</v>
      </c>
      <c r="C512" s="1" t="s">
        <v>14</v>
      </c>
      <c r="D512" s="1" t="s">
        <v>22383</v>
      </c>
      <c r="E512" s="1"/>
      <c r="F512" s="9"/>
    </row>
    <row r="513" spans="1:6" x14ac:dyDescent="0.25">
      <c r="A513" s="8" t="s">
        <v>22203</v>
      </c>
      <c r="B513" s="1" t="s">
        <v>13589</v>
      </c>
      <c r="C513" s="1" t="s">
        <v>14</v>
      </c>
      <c r="D513" s="1" t="s">
        <v>22383</v>
      </c>
      <c r="E513" s="1"/>
      <c r="F513" s="9"/>
    </row>
    <row r="514" spans="1:6" x14ac:dyDescent="0.25">
      <c r="A514" s="8" t="s">
        <v>22204</v>
      </c>
      <c r="B514" s="1" t="s">
        <v>22205</v>
      </c>
      <c r="C514" s="1" t="s">
        <v>14</v>
      </c>
      <c r="D514" s="1" t="s">
        <v>22383</v>
      </c>
      <c r="E514" s="1"/>
      <c r="F514" s="9"/>
    </row>
    <row r="515" spans="1:6" x14ac:dyDescent="0.25">
      <c r="A515" s="8" t="s">
        <v>22206</v>
      </c>
      <c r="B515" s="1" t="s">
        <v>4545</v>
      </c>
      <c r="C515" s="1" t="s">
        <v>14</v>
      </c>
      <c r="D515" s="1" t="s">
        <v>22383</v>
      </c>
      <c r="E515" s="1"/>
      <c r="F515" s="9"/>
    </row>
    <row r="516" spans="1:6" x14ac:dyDescent="0.25">
      <c r="A516" s="8" t="s">
        <v>22207</v>
      </c>
      <c r="B516" s="1" t="s">
        <v>22208</v>
      </c>
      <c r="C516" s="1" t="s">
        <v>14</v>
      </c>
      <c r="D516" s="1" t="s">
        <v>22383</v>
      </c>
      <c r="E516" s="1"/>
      <c r="F516" s="9"/>
    </row>
    <row r="517" spans="1:6" x14ac:dyDescent="0.25">
      <c r="A517" s="8" t="s">
        <v>22209</v>
      </c>
      <c r="B517" s="1" t="s">
        <v>22210</v>
      </c>
      <c r="C517" s="1" t="s">
        <v>14</v>
      </c>
      <c r="D517" s="1" t="s">
        <v>22383</v>
      </c>
      <c r="E517" s="1"/>
      <c r="F517" s="9"/>
    </row>
    <row r="518" spans="1:6" x14ac:dyDescent="0.25">
      <c r="A518" s="8" t="s">
        <v>22211</v>
      </c>
      <c r="B518" s="1" t="s">
        <v>13600</v>
      </c>
      <c r="C518" s="1" t="s">
        <v>14</v>
      </c>
      <c r="D518" s="1" t="s">
        <v>22383</v>
      </c>
      <c r="E518" s="1"/>
      <c r="F518" s="9"/>
    </row>
    <row r="519" spans="1:6" x14ac:dyDescent="0.25">
      <c r="A519" s="8" t="s">
        <v>22212</v>
      </c>
      <c r="B519" s="1" t="s">
        <v>14873</v>
      </c>
      <c r="C519" s="1" t="s">
        <v>14</v>
      </c>
      <c r="D519" s="1" t="s">
        <v>22383</v>
      </c>
      <c r="E519" s="1"/>
      <c r="F519" s="9"/>
    </row>
    <row r="520" spans="1:6" x14ac:dyDescent="0.25">
      <c r="A520" s="8" t="s">
        <v>22213</v>
      </c>
      <c r="B520" s="1" t="s">
        <v>4997</v>
      </c>
      <c r="C520" s="1" t="s">
        <v>14</v>
      </c>
      <c r="D520" s="1" t="s">
        <v>22383</v>
      </c>
      <c r="E520" s="1"/>
      <c r="F520" s="9"/>
    </row>
    <row r="521" spans="1:6" x14ac:dyDescent="0.25">
      <c r="A521" s="8" t="s">
        <v>22214</v>
      </c>
      <c r="B521" s="1" t="s">
        <v>20150</v>
      </c>
      <c r="C521" s="1" t="s">
        <v>14</v>
      </c>
      <c r="D521" s="1" t="s">
        <v>22383</v>
      </c>
      <c r="E521" s="1"/>
      <c r="F521" s="9"/>
    </row>
    <row r="522" spans="1:6" x14ac:dyDescent="0.25">
      <c r="A522" s="8" t="s">
        <v>22215</v>
      </c>
      <c r="B522" s="1" t="s">
        <v>22216</v>
      </c>
      <c r="C522" s="1" t="s">
        <v>14</v>
      </c>
      <c r="D522" s="1" t="s">
        <v>22383</v>
      </c>
      <c r="E522" s="1"/>
      <c r="F522" s="9"/>
    </row>
    <row r="523" spans="1:6" x14ac:dyDescent="0.25">
      <c r="A523" s="8" t="s">
        <v>22217</v>
      </c>
      <c r="B523" s="1" t="s">
        <v>14963</v>
      </c>
      <c r="C523" s="1" t="s">
        <v>14</v>
      </c>
      <c r="D523" s="1" t="s">
        <v>22383</v>
      </c>
      <c r="E523" s="1"/>
      <c r="F523" s="9"/>
    </row>
    <row r="524" spans="1:6" x14ac:dyDescent="0.25">
      <c r="A524" s="8" t="s">
        <v>22218</v>
      </c>
      <c r="B524" s="1" t="s">
        <v>4999</v>
      </c>
      <c r="C524" s="1" t="s">
        <v>14</v>
      </c>
      <c r="D524" s="1" t="s">
        <v>22383</v>
      </c>
      <c r="E524" s="1"/>
      <c r="F524" s="9"/>
    </row>
    <row r="525" spans="1:6" x14ac:dyDescent="0.25">
      <c r="A525" s="8" t="s">
        <v>22219</v>
      </c>
      <c r="B525" s="1" t="s">
        <v>7432</v>
      </c>
      <c r="C525" s="1" t="s">
        <v>1</v>
      </c>
      <c r="D525" s="1" t="s">
        <v>22383</v>
      </c>
      <c r="E525" s="1"/>
      <c r="F525" s="9"/>
    </row>
    <row r="526" spans="1:6" x14ac:dyDescent="0.25">
      <c r="A526" s="8" t="s">
        <v>22220</v>
      </c>
      <c r="B526" s="1" t="s">
        <v>7438</v>
      </c>
      <c r="C526" s="1" t="s">
        <v>1</v>
      </c>
      <c r="D526" s="1" t="s">
        <v>22383</v>
      </c>
      <c r="E526" s="1"/>
      <c r="F526" s="9"/>
    </row>
    <row r="527" spans="1:6" x14ac:dyDescent="0.25">
      <c r="A527" s="8" t="s">
        <v>22221</v>
      </c>
      <c r="B527" s="1" t="s">
        <v>7580</v>
      </c>
      <c r="C527" s="1" t="s">
        <v>1</v>
      </c>
      <c r="D527" s="1" t="s">
        <v>22383</v>
      </c>
      <c r="E527" s="1"/>
      <c r="F527" s="9"/>
    </row>
    <row r="528" spans="1:6" x14ac:dyDescent="0.25">
      <c r="A528" s="8" t="s">
        <v>22222</v>
      </c>
      <c r="B528" s="1" t="s">
        <v>7640</v>
      </c>
      <c r="C528" s="1" t="s">
        <v>1</v>
      </c>
      <c r="D528" s="1" t="s">
        <v>22383</v>
      </c>
      <c r="E528" s="1"/>
      <c r="F528" s="9"/>
    </row>
    <row r="529" spans="1:6" x14ac:dyDescent="0.25">
      <c r="A529" s="8" t="s">
        <v>22223</v>
      </c>
      <c r="B529" s="1" t="s">
        <v>14741</v>
      </c>
      <c r="C529" s="1" t="s">
        <v>14</v>
      </c>
      <c r="D529" s="1" t="s">
        <v>22383</v>
      </c>
      <c r="E529" s="1"/>
      <c r="F529" s="9"/>
    </row>
    <row r="530" spans="1:6" x14ac:dyDescent="0.25">
      <c r="A530" s="8" t="s">
        <v>22224</v>
      </c>
      <c r="B530" s="1" t="s">
        <v>6118</v>
      </c>
      <c r="C530" s="1" t="s">
        <v>14</v>
      </c>
      <c r="D530" s="1" t="s">
        <v>22383</v>
      </c>
      <c r="E530" s="1"/>
      <c r="F530" s="9"/>
    </row>
    <row r="531" spans="1:6" x14ac:dyDescent="0.25">
      <c r="A531" s="8" t="s">
        <v>22225</v>
      </c>
      <c r="B531" s="1" t="s">
        <v>6742</v>
      </c>
      <c r="C531" s="1" t="s">
        <v>14</v>
      </c>
      <c r="D531" s="1" t="s">
        <v>22383</v>
      </c>
      <c r="E531" s="1"/>
      <c r="F531" s="9"/>
    </row>
    <row r="532" spans="1:6" x14ac:dyDescent="0.25">
      <c r="A532" s="8" t="s">
        <v>22226</v>
      </c>
      <c r="B532" s="1" t="s">
        <v>6668</v>
      </c>
      <c r="C532" s="1" t="s">
        <v>14</v>
      </c>
      <c r="D532" s="1" t="s">
        <v>22383</v>
      </c>
      <c r="E532" s="1"/>
      <c r="F532" s="9"/>
    </row>
    <row r="533" spans="1:6" x14ac:dyDescent="0.25">
      <c r="A533" s="8" t="s">
        <v>22227</v>
      </c>
      <c r="B533" s="1" t="s">
        <v>3964</v>
      </c>
      <c r="C533" s="1" t="s">
        <v>14</v>
      </c>
      <c r="D533" s="1" t="s">
        <v>22383</v>
      </c>
      <c r="E533" s="1"/>
      <c r="F533" s="9"/>
    </row>
    <row r="534" spans="1:6" x14ac:dyDescent="0.25">
      <c r="A534" s="8" t="s">
        <v>22228</v>
      </c>
      <c r="B534" s="1" t="s">
        <v>6126</v>
      </c>
      <c r="C534" s="1" t="s">
        <v>14</v>
      </c>
      <c r="D534" s="1" t="s">
        <v>22383</v>
      </c>
      <c r="E534" s="1"/>
      <c r="F534" s="9"/>
    </row>
    <row r="535" spans="1:6" x14ac:dyDescent="0.25">
      <c r="A535" s="8" t="s">
        <v>22229</v>
      </c>
      <c r="B535" s="1" t="s">
        <v>22230</v>
      </c>
      <c r="C535" s="1" t="s">
        <v>14</v>
      </c>
      <c r="D535" s="1" t="s">
        <v>22383</v>
      </c>
      <c r="E535" s="1"/>
      <c r="F535" s="9"/>
    </row>
    <row r="536" spans="1:6" x14ac:dyDescent="0.25">
      <c r="A536" s="8" t="s">
        <v>22231</v>
      </c>
      <c r="B536" s="1" t="s">
        <v>4910</v>
      </c>
      <c r="C536" s="1" t="s">
        <v>14</v>
      </c>
      <c r="D536" s="1" t="s">
        <v>22383</v>
      </c>
      <c r="E536" s="1"/>
      <c r="F536" s="9"/>
    </row>
    <row r="537" spans="1:6" x14ac:dyDescent="0.25">
      <c r="A537" s="8" t="s">
        <v>22232</v>
      </c>
      <c r="B537" s="1" t="s">
        <v>6128</v>
      </c>
      <c r="C537" s="1" t="s">
        <v>14</v>
      </c>
      <c r="D537" s="1" t="s">
        <v>22383</v>
      </c>
      <c r="E537" s="1"/>
      <c r="F537" s="9"/>
    </row>
    <row r="538" spans="1:6" x14ac:dyDescent="0.25">
      <c r="A538" s="8" t="s">
        <v>22233</v>
      </c>
      <c r="B538" s="1" t="s">
        <v>22234</v>
      </c>
      <c r="C538" s="1" t="s">
        <v>14</v>
      </c>
      <c r="D538" s="1" t="s">
        <v>22383</v>
      </c>
      <c r="E538" s="1"/>
      <c r="F538" s="9"/>
    </row>
    <row r="539" spans="1:6" x14ac:dyDescent="0.25">
      <c r="A539" s="8" t="s">
        <v>22235</v>
      </c>
      <c r="B539" s="1" t="s">
        <v>6698</v>
      </c>
      <c r="C539" s="1" t="s">
        <v>14</v>
      </c>
      <c r="D539" s="1" t="s">
        <v>22383</v>
      </c>
      <c r="E539" s="1"/>
      <c r="F539" s="9"/>
    </row>
    <row r="540" spans="1:6" x14ac:dyDescent="0.25">
      <c r="A540" s="8" t="s">
        <v>22236</v>
      </c>
      <c r="B540" s="1" t="s">
        <v>4876</v>
      </c>
      <c r="C540" s="1" t="s">
        <v>14</v>
      </c>
      <c r="D540" s="1" t="s">
        <v>22383</v>
      </c>
      <c r="E540" s="1"/>
      <c r="F540" s="9"/>
    </row>
    <row r="541" spans="1:6" x14ac:dyDescent="0.25">
      <c r="A541" s="8" t="s">
        <v>22237</v>
      </c>
      <c r="B541" s="1" t="s">
        <v>6505</v>
      </c>
      <c r="C541" s="1" t="s">
        <v>14</v>
      </c>
      <c r="D541" s="1" t="s">
        <v>22383</v>
      </c>
      <c r="E541" s="1"/>
      <c r="F541" s="9"/>
    </row>
    <row r="542" spans="1:6" x14ac:dyDescent="0.25">
      <c r="A542" s="8" t="s">
        <v>22238</v>
      </c>
      <c r="B542" s="1" t="s">
        <v>22239</v>
      </c>
      <c r="C542" s="1" t="s">
        <v>14</v>
      </c>
      <c r="D542" s="1" t="s">
        <v>22383</v>
      </c>
      <c r="E542" s="1"/>
      <c r="F542" s="9"/>
    </row>
    <row r="543" spans="1:6" x14ac:dyDescent="0.25">
      <c r="A543" s="8" t="s">
        <v>22240</v>
      </c>
      <c r="B543" s="1" t="s">
        <v>22241</v>
      </c>
      <c r="C543" s="1" t="s">
        <v>14</v>
      </c>
      <c r="D543" s="1" t="s">
        <v>22383</v>
      </c>
      <c r="E543" s="1"/>
      <c r="F543" s="9"/>
    </row>
    <row r="544" spans="1:6" x14ac:dyDescent="0.25">
      <c r="A544" s="8" t="s">
        <v>22242</v>
      </c>
      <c r="B544" s="1" t="s">
        <v>22243</v>
      </c>
      <c r="C544" s="1" t="s">
        <v>14</v>
      </c>
      <c r="D544" s="1" t="s">
        <v>22383</v>
      </c>
      <c r="E544" s="1"/>
      <c r="F544" s="9"/>
    </row>
    <row r="545" spans="1:6" x14ac:dyDescent="0.25">
      <c r="A545" s="8" t="s">
        <v>22244</v>
      </c>
      <c r="B545" s="1" t="s">
        <v>22245</v>
      </c>
      <c r="C545" s="1" t="s">
        <v>14</v>
      </c>
      <c r="D545" s="1" t="s">
        <v>22383</v>
      </c>
      <c r="E545" s="1"/>
      <c r="F545" s="9"/>
    </row>
    <row r="546" spans="1:6" x14ac:dyDescent="0.25">
      <c r="A546" s="8" t="s">
        <v>22246</v>
      </c>
      <c r="B546" s="1" t="s">
        <v>22247</v>
      </c>
      <c r="C546" s="1" t="s">
        <v>14</v>
      </c>
      <c r="D546" s="1" t="s">
        <v>22383</v>
      </c>
      <c r="E546" s="1"/>
      <c r="F546" s="9"/>
    </row>
    <row r="547" spans="1:6" x14ac:dyDescent="0.25">
      <c r="A547" s="8" t="s">
        <v>22248</v>
      </c>
      <c r="B547" s="1" t="s">
        <v>22249</v>
      </c>
      <c r="C547" s="1" t="s">
        <v>14</v>
      </c>
      <c r="D547" s="1" t="s">
        <v>22383</v>
      </c>
      <c r="E547" s="1"/>
      <c r="F547" s="9"/>
    </row>
    <row r="548" spans="1:6" x14ac:dyDescent="0.25">
      <c r="A548" s="8" t="s">
        <v>22250</v>
      </c>
      <c r="B548" s="1" t="s">
        <v>22251</v>
      </c>
      <c r="C548" s="1" t="s">
        <v>14</v>
      </c>
      <c r="D548" s="1" t="s">
        <v>22383</v>
      </c>
      <c r="E548" s="1"/>
      <c r="F548" s="9"/>
    </row>
    <row r="549" spans="1:6" x14ac:dyDescent="0.25">
      <c r="A549" s="8" t="s">
        <v>22252</v>
      </c>
      <c r="B549" s="1" t="s">
        <v>22253</v>
      </c>
      <c r="C549" s="1" t="s">
        <v>14</v>
      </c>
      <c r="D549" s="1" t="s">
        <v>22383</v>
      </c>
      <c r="E549" s="1"/>
      <c r="F549" s="9"/>
    </row>
    <row r="550" spans="1:6" x14ac:dyDescent="0.25">
      <c r="A550" s="8" t="s">
        <v>22254</v>
      </c>
      <c r="B550" s="1" t="s">
        <v>22255</v>
      </c>
      <c r="C550" s="1" t="s">
        <v>14</v>
      </c>
      <c r="D550" s="1" t="s">
        <v>22383</v>
      </c>
      <c r="E550" s="1"/>
      <c r="F550" s="9"/>
    </row>
    <row r="551" spans="1:6" x14ac:dyDescent="0.25">
      <c r="A551" s="8" t="s">
        <v>22256</v>
      </c>
      <c r="B551" s="1" t="s">
        <v>15189</v>
      </c>
      <c r="C551" s="1" t="s">
        <v>14</v>
      </c>
      <c r="D551" s="1" t="s">
        <v>22383</v>
      </c>
      <c r="E551" s="1"/>
      <c r="F551" s="9"/>
    </row>
    <row r="552" spans="1:6" x14ac:dyDescent="0.25">
      <c r="A552" s="8" t="s">
        <v>22257</v>
      </c>
      <c r="B552" s="1" t="s">
        <v>15796</v>
      </c>
      <c r="C552" s="1" t="s">
        <v>14</v>
      </c>
      <c r="D552" s="1" t="s">
        <v>22383</v>
      </c>
      <c r="E552" s="1"/>
      <c r="F552" s="9"/>
    </row>
    <row r="553" spans="1:6" x14ac:dyDescent="0.25">
      <c r="A553" s="8" t="s">
        <v>22258</v>
      </c>
      <c r="B553" s="1" t="s">
        <v>22259</v>
      </c>
      <c r="C553" s="1" t="s">
        <v>14</v>
      </c>
      <c r="D553" s="1" t="s">
        <v>22383</v>
      </c>
      <c r="E553" s="1"/>
      <c r="F553" s="9"/>
    </row>
    <row r="554" spans="1:6" x14ac:dyDescent="0.25">
      <c r="A554" s="8" t="s">
        <v>22260</v>
      </c>
      <c r="B554" s="1" t="s">
        <v>22261</v>
      </c>
      <c r="C554" s="1" t="s">
        <v>14</v>
      </c>
      <c r="D554" s="1" t="s">
        <v>22383</v>
      </c>
      <c r="E554" s="1"/>
      <c r="F554" s="9"/>
    </row>
    <row r="555" spans="1:6" x14ac:dyDescent="0.25">
      <c r="A555" s="8" t="s">
        <v>22262</v>
      </c>
      <c r="B555" s="1" t="s">
        <v>22263</v>
      </c>
      <c r="C555" s="1" t="s">
        <v>14</v>
      </c>
      <c r="D555" s="1" t="s">
        <v>22383</v>
      </c>
      <c r="E555" s="1"/>
      <c r="F555" s="9"/>
    </row>
    <row r="556" spans="1:6" x14ac:dyDescent="0.25">
      <c r="A556" s="8" t="s">
        <v>22264</v>
      </c>
      <c r="B556" s="1" t="s">
        <v>22265</v>
      </c>
      <c r="C556" s="1" t="s">
        <v>1</v>
      </c>
      <c r="D556" s="1" t="s">
        <v>22383</v>
      </c>
      <c r="E556" s="1"/>
      <c r="F556" s="9"/>
    </row>
    <row r="557" spans="1:6" x14ac:dyDescent="0.25">
      <c r="A557" s="8" t="s">
        <v>22266</v>
      </c>
      <c r="B557" s="1" t="s">
        <v>15018</v>
      </c>
      <c r="C557" s="1" t="s">
        <v>1</v>
      </c>
      <c r="D557" s="1" t="s">
        <v>22383</v>
      </c>
      <c r="E557" s="1"/>
      <c r="F557" s="9"/>
    </row>
    <row r="558" spans="1:6" x14ac:dyDescent="0.25">
      <c r="A558" s="8" t="s">
        <v>22267</v>
      </c>
      <c r="B558" s="1" t="s">
        <v>15798</v>
      </c>
      <c r="C558" s="1" t="s">
        <v>1</v>
      </c>
      <c r="D558" s="1" t="s">
        <v>22383</v>
      </c>
      <c r="E558" s="1"/>
      <c r="F558" s="9"/>
    </row>
    <row r="559" spans="1:6" x14ac:dyDescent="0.25">
      <c r="A559" s="8" t="s">
        <v>22268</v>
      </c>
      <c r="B559" s="1" t="s">
        <v>15307</v>
      </c>
      <c r="C559" s="1" t="s">
        <v>1</v>
      </c>
      <c r="D559" s="1" t="s">
        <v>22383</v>
      </c>
      <c r="E559" s="1"/>
      <c r="F559" s="9"/>
    </row>
    <row r="560" spans="1:6" x14ac:dyDescent="0.25">
      <c r="A560" s="8" t="s">
        <v>22269</v>
      </c>
      <c r="B560" s="1" t="s">
        <v>22270</v>
      </c>
      <c r="C560" s="1" t="s">
        <v>1</v>
      </c>
      <c r="D560" s="1" t="s">
        <v>22383</v>
      </c>
      <c r="E560" s="1"/>
      <c r="F560" s="9"/>
    </row>
    <row r="561" spans="1:6" x14ac:dyDescent="0.25">
      <c r="A561" s="8" t="s">
        <v>22271</v>
      </c>
      <c r="B561" s="1" t="s">
        <v>22272</v>
      </c>
      <c r="C561" s="1" t="s">
        <v>1</v>
      </c>
      <c r="D561" s="1" t="s">
        <v>22383</v>
      </c>
      <c r="E561" s="1"/>
      <c r="F561" s="9"/>
    </row>
    <row r="562" spans="1:6" x14ac:dyDescent="0.25">
      <c r="A562" s="8" t="s">
        <v>22273</v>
      </c>
      <c r="B562" s="1" t="s">
        <v>22274</v>
      </c>
      <c r="C562" s="1" t="s">
        <v>1</v>
      </c>
      <c r="D562" s="1" t="s">
        <v>22383</v>
      </c>
      <c r="E562" s="1"/>
      <c r="F562" s="9"/>
    </row>
    <row r="563" spans="1:6" x14ac:dyDescent="0.25">
      <c r="A563" s="8" t="s">
        <v>22275</v>
      </c>
      <c r="B563" s="1" t="s">
        <v>22276</v>
      </c>
      <c r="C563" s="1" t="s">
        <v>1</v>
      </c>
      <c r="D563" s="1" t="s">
        <v>22383</v>
      </c>
      <c r="E563" s="1"/>
      <c r="F563" s="9"/>
    </row>
    <row r="564" spans="1:6" x14ac:dyDescent="0.25">
      <c r="A564" s="8" t="s">
        <v>22277</v>
      </c>
      <c r="B564" s="1" t="s">
        <v>15084</v>
      </c>
      <c r="C564" s="1" t="s">
        <v>1</v>
      </c>
      <c r="D564" s="1" t="s">
        <v>22383</v>
      </c>
      <c r="E564" s="1"/>
      <c r="F564" s="9"/>
    </row>
    <row r="565" spans="1:6" x14ac:dyDescent="0.25">
      <c r="A565" s="8" t="s">
        <v>22278</v>
      </c>
      <c r="B565" s="1" t="s">
        <v>22279</v>
      </c>
      <c r="C565" s="1" t="s">
        <v>14</v>
      </c>
      <c r="D565" s="1" t="s">
        <v>22383</v>
      </c>
      <c r="E565" s="1"/>
      <c r="F565" s="9"/>
    </row>
    <row r="566" spans="1:6" x14ac:dyDescent="0.25">
      <c r="A566" s="8" t="s">
        <v>22280</v>
      </c>
      <c r="B566" s="1" t="s">
        <v>22281</v>
      </c>
      <c r="C566" s="1" t="s">
        <v>1</v>
      </c>
      <c r="D566" s="1" t="s">
        <v>22383</v>
      </c>
      <c r="E566" s="1"/>
      <c r="F566" s="9"/>
    </row>
    <row r="567" spans="1:6" x14ac:dyDescent="0.25">
      <c r="A567" s="8" t="s">
        <v>22282</v>
      </c>
      <c r="B567" s="1" t="s">
        <v>7436</v>
      </c>
      <c r="C567" s="1" t="s">
        <v>1</v>
      </c>
      <c r="D567" s="1" t="s">
        <v>22383</v>
      </c>
      <c r="E567" s="1"/>
      <c r="F567" s="9"/>
    </row>
    <row r="568" spans="1:6" x14ac:dyDescent="0.25">
      <c r="A568" s="8" t="s">
        <v>22283</v>
      </c>
      <c r="B568" s="1" t="s">
        <v>7730</v>
      </c>
      <c r="C568" s="1" t="s">
        <v>1</v>
      </c>
      <c r="D568" s="1" t="s">
        <v>22383</v>
      </c>
      <c r="E568" s="1"/>
      <c r="F568" s="9"/>
    </row>
    <row r="569" spans="1:6" x14ac:dyDescent="0.25">
      <c r="A569" s="8" t="s">
        <v>22284</v>
      </c>
      <c r="B569" s="1" t="s">
        <v>8247</v>
      </c>
      <c r="C569" s="1" t="s">
        <v>1</v>
      </c>
      <c r="D569" s="1" t="s">
        <v>22383</v>
      </c>
      <c r="E569" s="1"/>
      <c r="F569" s="9"/>
    </row>
    <row r="570" spans="1:6" x14ac:dyDescent="0.25">
      <c r="A570" s="8" t="s">
        <v>22285</v>
      </c>
      <c r="B570" s="1" t="s">
        <v>7817</v>
      </c>
      <c r="C570" s="1" t="s">
        <v>1</v>
      </c>
      <c r="D570" s="1" t="s">
        <v>22383</v>
      </c>
      <c r="E570" s="1"/>
      <c r="F570" s="9"/>
    </row>
    <row r="571" spans="1:6" x14ac:dyDescent="0.25">
      <c r="A571" s="8" t="s">
        <v>22286</v>
      </c>
      <c r="B571" s="1" t="s">
        <v>8059</v>
      </c>
      <c r="C571" s="1" t="s">
        <v>1</v>
      </c>
      <c r="D571" s="1" t="s">
        <v>22383</v>
      </c>
      <c r="E571" s="1"/>
      <c r="F571" s="9"/>
    </row>
    <row r="572" spans="1:6" x14ac:dyDescent="0.25">
      <c r="A572" s="8" t="s">
        <v>22287</v>
      </c>
      <c r="B572" s="1" t="s">
        <v>6537</v>
      </c>
      <c r="C572" s="1" t="s">
        <v>14</v>
      </c>
      <c r="D572" s="1" t="s">
        <v>22383</v>
      </c>
      <c r="E572" s="1"/>
      <c r="F572" s="9"/>
    </row>
    <row r="573" spans="1:6" x14ac:dyDescent="0.25">
      <c r="A573" s="8" t="s">
        <v>22288</v>
      </c>
      <c r="B573" s="1" t="s">
        <v>6630</v>
      </c>
      <c r="C573" s="1" t="s">
        <v>14</v>
      </c>
      <c r="D573" s="1" t="s">
        <v>22383</v>
      </c>
      <c r="E573" s="1"/>
      <c r="F573" s="9"/>
    </row>
    <row r="574" spans="1:6" x14ac:dyDescent="0.25">
      <c r="A574" s="8" t="s">
        <v>22289</v>
      </c>
      <c r="B574" s="1" t="s">
        <v>20846</v>
      </c>
      <c r="C574" s="1" t="s">
        <v>14</v>
      </c>
      <c r="D574" s="1" t="s">
        <v>22383</v>
      </c>
      <c r="E574" s="1"/>
      <c r="F574" s="9"/>
    </row>
    <row r="575" spans="1:6" x14ac:dyDescent="0.25">
      <c r="A575" s="8" t="s">
        <v>22290</v>
      </c>
      <c r="B575" s="1" t="s">
        <v>7732</v>
      </c>
      <c r="C575" s="1" t="s">
        <v>14</v>
      </c>
      <c r="D575" s="1" t="s">
        <v>22383</v>
      </c>
      <c r="E575" s="1"/>
      <c r="F575" s="9"/>
    </row>
    <row r="576" spans="1:6" x14ac:dyDescent="0.25">
      <c r="A576" s="8" t="s">
        <v>22291</v>
      </c>
      <c r="B576" s="1" t="s">
        <v>22292</v>
      </c>
      <c r="C576" s="1" t="s">
        <v>14</v>
      </c>
      <c r="D576" s="1" t="s">
        <v>22383</v>
      </c>
      <c r="E576" s="1"/>
      <c r="F576" s="9"/>
    </row>
    <row r="577" spans="1:6" x14ac:dyDescent="0.25">
      <c r="A577" s="8" t="s">
        <v>22293</v>
      </c>
      <c r="B577" s="1" t="s">
        <v>7724</v>
      </c>
      <c r="C577" s="1" t="s">
        <v>14</v>
      </c>
      <c r="D577" s="1" t="s">
        <v>22383</v>
      </c>
      <c r="E577" s="1"/>
      <c r="F577" s="9"/>
    </row>
    <row r="578" spans="1:6" x14ac:dyDescent="0.25">
      <c r="A578" s="8" t="s">
        <v>22294</v>
      </c>
      <c r="B578" s="1" t="s">
        <v>7644</v>
      </c>
      <c r="C578" s="1" t="s">
        <v>14</v>
      </c>
      <c r="D578" s="1" t="s">
        <v>22383</v>
      </c>
      <c r="E578" s="1"/>
      <c r="F578" s="9"/>
    </row>
    <row r="579" spans="1:6" x14ac:dyDescent="0.25">
      <c r="A579" s="8" t="s">
        <v>22295</v>
      </c>
      <c r="B579" s="1" t="s">
        <v>7121</v>
      </c>
      <c r="C579" s="1" t="s">
        <v>14</v>
      </c>
      <c r="D579" s="1" t="s">
        <v>22383</v>
      </c>
      <c r="E579" s="1"/>
      <c r="F579" s="9"/>
    </row>
    <row r="580" spans="1:6" x14ac:dyDescent="0.25">
      <c r="A580" s="8" t="s">
        <v>22296</v>
      </c>
      <c r="B580" s="1" t="s">
        <v>7321</v>
      </c>
      <c r="C580" s="1" t="s">
        <v>14</v>
      </c>
      <c r="D580" s="1" t="s">
        <v>22383</v>
      </c>
      <c r="E580" s="1"/>
      <c r="F580" s="9"/>
    </row>
    <row r="581" spans="1:6" x14ac:dyDescent="0.25">
      <c r="A581" s="8" t="s">
        <v>22297</v>
      </c>
      <c r="B581" s="1" t="s">
        <v>22298</v>
      </c>
      <c r="C581" s="1" t="s">
        <v>14</v>
      </c>
      <c r="D581" s="1" t="s">
        <v>22383</v>
      </c>
      <c r="E581" s="1"/>
      <c r="F581" s="9"/>
    </row>
    <row r="582" spans="1:6" x14ac:dyDescent="0.25">
      <c r="A582" s="8" t="s">
        <v>22299</v>
      </c>
      <c r="B582" s="1" t="s">
        <v>7632</v>
      </c>
      <c r="C582" s="1" t="s">
        <v>14</v>
      </c>
      <c r="D582" s="1" t="s">
        <v>22383</v>
      </c>
      <c r="E582" s="1"/>
      <c r="F582" s="9"/>
    </row>
    <row r="583" spans="1:6" x14ac:dyDescent="0.25">
      <c r="A583" s="8" t="s">
        <v>22300</v>
      </c>
      <c r="B583" s="1" t="s">
        <v>15310</v>
      </c>
      <c r="C583" s="1" t="s">
        <v>14</v>
      </c>
      <c r="D583" s="1" t="s">
        <v>22383</v>
      </c>
      <c r="E583" s="1"/>
      <c r="F583" s="9"/>
    </row>
    <row r="584" spans="1:6" x14ac:dyDescent="0.25">
      <c r="A584" s="8" t="s">
        <v>22301</v>
      </c>
      <c r="B584" s="1" t="s">
        <v>22302</v>
      </c>
      <c r="C584" s="1" t="s">
        <v>14</v>
      </c>
      <c r="D584" s="1" t="s">
        <v>22383</v>
      </c>
      <c r="E584" s="1"/>
      <c r="F584" s="9"/>
    </row>
    <row r="585" spans="1:6" x14ac:dyDescent="0.25">
      <c r="A585" s="8" t="s">
        <v>22303</v>
      </c>
      <c r="B585" s="1" t="s">
        <v>7440</v>
      </c>
      <c r="C585" s="1" t="s">
        <v>14</v>
      </c>
      <c r="D585" s="1" t="s">
        <v>22383</v>
      </c>
      <c r="E585" s="1"/>
      <c r="F585" s="9"/>
    </row>
    <row r="586" spans="1:6" x14ac:dyDescent="0.25">
      <c r="A586" s="8" t="s">
        <v>22304</v>
      </c>
      <c r="B586" s="1" t="s">
        <v>8327</v>
      </c>
      <c r="C586" s="1" t="s">
        <v>1</v>
      </c>
      <c r="D586" s="1" t="s">
        <v>22383</v>
      </c>
      <c r="E586" s="1"/>
      <c r="F586" s="9"/>
    </row>
    <row r="587" spans="1:6" x14ac:dyDescent="0.25">
      <c r="A587" s="8" t="s">
        <v>22305</v>
      </c>
      <c r="B587" s="1" t="s">
        <v>22306</v>
      </c>
      <c r="C587" s="1" t="s">
        <v>14</v>
      </c>
      <c r="D587" s="1" t="s">
        <v>22383</v>
      </c>
      <c r="E587" s="1"/>
      <c r="F587" s="9"/>
    </row>
    <row r="588" spans="1:6" x14ac:dyDescent="0.25">
      <c r="A588" s="8" t="s">
        <v>22307</v>
      </c>
      <c r="B588" s="1" t="s">
        <v>7552</v>
      </c>
      <c r="C588" s="1" t="s">
        <v>14</v>
      </c>
      <c r="D588" s="1" t="s">
        <v>22383</v>
      </c>
      <c r="E588" s="1"/>
      <c r="F588" s="9"/>
    </row>
    <row r="589" spans="1:6" x14ac:dyDescent="0.25">
      <c r="A589" s="8" t="s">
        <v>22308</v>
      </c>
      <c r="B589" s="1" t="s">
        <v>8049</v>
      </c>
      <c r="C589" s="1" t="s">
        <v>14</v>
      </c>
      <c r="D589" s="1" t="s">
        <v>22383</v>
      </c>
      <c r="E589" s="1"/>
      <c r="F589" s="9"/>
    </row>
    <row r="590" spans="1:6" x14ac:dyDescent="0.25">
      <c r="A590" s="8" t="s">
        <v>22309</v>
      </c>
      <c r="B590" s="1" t="s">
        <v>6521</v>
      </c>
      <c r="C590" s="1" t="s">
        <v>14</v>
      </c>
      <c r="D590" s="1" t="s">
        <v>22383</v>
      </c>
      <c r="E590" s="1"/>
      <c r="F590" s="9"/>
    </row>
    <row r="591" spans="1:6" x14ac:dyDescent="0.25">
      <c r="A591" s="8" t="s">
        <v>22310</v>
      </c>
      <c r="B591" s="1" t="s">
        <v>15208</v>
      </c>
      <c r="C591" s="1" t="s">
        <v>14</v>
      </c>
      <c r="D591" s="1" t="s">
        <v>22383</v>
      </c>
      <c r="E591" s="1"/>
      <c r="F591" s="9"/>
    </row>
    <row r="592" spans="1:6" x14ac:dyDescent="0.25">
      <c r="A592" s="8" t="s">
        <v>22311</v>
      </c>
      <c r="B592" s="1" t="s">
        <v>22312</v>
      </c>
      <c r="C592" s="1" t="s">
        <v>4</v>
      </c>
      <c r="D592" s="1" t="s">
        <v>22383</v>
      </c>
      <c r="E592" s="1"/>
      <c r="F592" s="9"/>
    </row>
    <row r="593" spans="1:6" x14ac:dyDescent="0.25">
      <c r="A593" s="8" t="s">
        <v>22313</v>
      </c>
      <c r="B593" s="1" t="s">
        <v>22314</v>
      </c>
      <c r="C593" s="1" t="s">
        <v>4</v>
      </c>
      <c r="D593" s="1" t="s">
        <v>22383</v>
      </c>
      <c r="E593" s="1"/>
      <c r="F593" s="9"/>
    </row>
    <row r="594" spans="1:6" x14ac:dyDescent="0.25">
      <c r="A594" s="8" t="s">
        <v>22315</v>
      </c>
      <c r="B594" s="1" t="s">
        <v>22316</v>
      </c>
      <c r="C594" s="1" t="s">
        <v>14</v>
      </c>
      <c r="D594" s="1" t="s">
        <v>22383</v>
      </c>
      <c r="E594" s="1"/>
      <c r="F594" s="9"/>
    </row>
    <row r="595" spans="1:6" x14ac:dyDescent="0.25">
      <c r="A595" s="8" t="s">
        <v>22317</v>
      </c>
      <c r="B595" s="1" t="s">
        <v>20045</v>
      </c>
      <c r="C595" s="1" t="s">
        <v>4</v>
      </c>
      <c r="D595" s="1" t="s">
        <v>22383</v>
      </c>
      <c r="E595" s="1"/>
      <c r="F595" s="9"/>
    </row>
    <row r="596" spans="1:6" x14ac:dyDescent="0.25">
      <c r="A596" s="8" t="s">
        <v>22318</v>
      </c>
      <c r="B596" s="1" t="s">
        <v>22319</v>
      </c>
      <c r="C596" s="1" t="s">
        <v>14</v>
      </c>
      <c r="D596" s="1" t="s">
        <v>22383</v>
      </c>
      <c r="E596" s="1"/>
      <c r="F596" s="9"/>
    </row>
    <row r="597" spans="1:6" x14ac:dyDescent="0.25">
      <c r="A597" s="8" t="s">
        <v>22320</v>
      </c>
      <c r="B597" s="1" t="s">
        <v>22321</v>
      </c>
      <c r="C597" s="1" t="s">
        <v>14</v>
      </c>
      <c r="D597" s="1" t="s">
        <v>22383</v>
      </c>
      <c r="E597" s="1"/>
      <c r="F597" s="9"/>
    </row>
    <row r="598" spans="1:6" x14ac:dyDescent="0.25">
      <c r="A598" s="8" t="s">
        <v>22322</v>
      </c>
      <c r="B598" s="1" t="s">
        <v>22323</v>
      </c>
      <c r="C598" s="1" t="s">
        <v>14</v>
      </c>
      <c r="D598" s="1" t="s">
        <v>22383</v>
      </c>
      <c r="E598" s="1"/>
      <c r="F598" s="9"/>
    </row>
    <row r="599" spans="1:6" x14ac:dyDescent="0.25">
      <c r="A599" s="8" t="s">
        <v>22324</v>
      </c>
      <c r="B599" s="1" t="s">
        <v>22325</v>
      </c>
      <c r="C599" s="1" t="s">
        <v>4</v>
      </c>
      <c r="D599" s="1" t="s">
        <v>22383</v>
      </c>
      <c r="E599" s="1"/>
      <c r="F599" s="9"/>
    </row>
    <row r="600" spans="1:6" x14ac:dyDescent="0.25">
      <c r="A600" s="8" t="s">
        <v>22326</v>
      </c>
      <c r="B600" s="1" t="s">
        <v>22327</v>
      </c>
      <c r="C600" s="1" t="s">
        <v>14</v>
      </c>
      <c r="D600" s="1" t="s">
        <v>22383</v>
      </c>
      <c r="E600" s="1"/>
      <c r="F600" s="9"/>
    </row>
    <row r="601" spans="1:6" x14ac:dyDescent="0.25">
      <c r="A601" s="8" t="s">
        <v>22328</v>
      </c>
      <c r="B601" s="1" t="s">
        <v>22329</v>
      </c>
      <c r="C601" s="1" t="s">
        <v>4</v>
      </c>
      <c r="D601" s="1" t="s">
        <v>22383</v>
      </c>
      <c r="E601" s="1"/>
      <c r="F601" s="9"/>
    </row>
    <row r="602" spans="1:6" x14ac:dyDescent="0.25">
      <c r="A602" s="8" t="s">
        <v>22330</v>
      </c>
      <c r="B602" s="1" t="s">
        <v>22331</v>
      </c>
      <c r="C602" s="1" t="s">
        <v>4</v>
      </c>
      <c r="D602" s="1" t="s">
        <v>22383</v>
      </c>
      <c r="E602" s="1"/>
      <c r="F602" s="9"/>
    </row>
    <row r="603" spans="1:6" x14ac:dyDescent="0.25">
      <c r="A603" s="8" t="s">
        <v>22332</v>
      </c>
      <c r="B603" s="1" t="s">
        <v>22333</v>
      </c>
      <c r="C603" s="1" t="s">
        <v>14</v>
      </c>
      <c r="D603" s="1" t="s">
        <v>22383</v>
      </c>
      <c r="E603" s="1"/>
      <c r="F603" s="9"/>
    </row>
    <row r="604" spans="1:6" x14ac:dyDescent="0.25">
      <c r="A604" s="8" t="s">
        <v>22334</v>
      </c>
      <c r="B604" s="1" t="s">
        <v>22335</v>
      </c>
      <c r="C604" s="1" t="s">
        <v>4</v>
      </c>
      <c r="D604" s="1" t="s">
        <v>22383</v>
      </c>
      <c r="E604" s="1"/>
      <c r="F604" s="9"/>
    </row>
    <row r="605" spans="1:6" x14ac:dyDescent="0.25">
      <c r="A605" s="8" t="s">
        <v>22336</v>
      </c>
      <c r="B605" s="1" t="s">
        <v>22337</v>
      </c>
      <c r="C605" s="1" t="s">
        <v>14</v>
      </c>
      <c r="D605" s="1" t="s">
        <v>22383</v>
      </c>
      <c r="E605" s="1"/>
      <c r="F605" s="9"/>
    </row>
    <row r="606" spans="1:6" x14ac:dyDescent="0.25">
      <c r="A606" s="8" t="s">
        <v>22338</v>
      </c>
      <c r="B606" s="1" t="s">
        <v>22339</v>
      </c>
      <c r="C606" s="1" t="s">
        <v>4</v>
      </c>
      <c r="D606" s="1" t="s">
        <v>22383</v>
      </c>
      <c r="E606" s="1"/>
      <c r="F606" s="9"/>
    </row>
    <row r="607" spans="1:6" x14ac:dyDescent="0.25">
      <c r="A607" s="8" t="s">
        <v>22340</v>
      </c>
      <c r="B607" s="1" t="s">
        <v>22341</v>
      </c>
      <c r="C607" s="1" t="s">
        <v>4</v>
      </c>
      <c r="D607" s="1" t="s">
        <v>22383</v>
      </c>
      <c r="E607" s="1"/>
      <c r="F607" s="9"/>
    </row>
    <row r="608" spans="1:6" x14ac:dyDescent="0.25">
      <c r="A608" s="8" t="s">
        <v>22342</v>
      </c>
      <c r="B608" s="1" t="s">
        <v>22343</v>
      </c>
      <c r="C608" s="1" t="s">
        <v>14</v>
      </c>
      <c r="D608" s="1" t="s">
        <v>22383</v>
      </c>
      <c r="E608" s="1"/>
      <c r="F608" s="9"/>
    </row>
    <row r="609" spans="1:6" x14ac:dyDescent="0.25">
      <c r="A609" s="8" t="s">
        <v>22344</v>
      </c>
      <c r="B609" s="1" t="s">
        <v>22345</v>
      </c>
      <c r="C609" s="1" t="s">
        <v>14</v>
      </c>
      <c r="D609" s="1" t="s">
        <v>22383</v>
      </c>
      <c r="E609" s="1"/>
      <c r="F609" s="9"/>
    </row>
    <row r="610" spans="1:6" x14ac:dyDescent="0.25">
      <c r="A610" s="8" t="s">
        <v>22346</v>
      </c>
      <c r="B610" s="1" t="s">
        <v>15277</v>
      </c>
      <c r="C610" s="1" t="s">
        <v>14</v>
      </c>
      <c r="D610" s="1" t="s">
        <v>22383</v>
      </c>
      <c r="E610" s="1"/>
      <c r="F610" s="9"/>
    </row>
    <row r="611" spans="1:6" x14ac:dyDescent="0.25">
      <c r="A611" s="8" t="s">
        <v>22347</v>
      </c>
      <c r="B611" s="1" t="s">
        <v>22348</v>
      </c>
      <c r="C611" s="1" t="s">
        <v>14</v>
      </c>
      <c r="D611" s="1" t="s">
        <v>22383</v>
      </c>
      <c r="E611" s="1"/>
      <c r="F611" s="9"/>
    </row>
    <row r="612" spans="1:6" x14ac:dyDescent="0.25">
      <c r="A612" s="8" t="s">
        <v>22349</v>
      </c>
      <c r="B612" s="1" t="s">
        <v>7356</v>
      </c>
      <c r="C612" s="1" t="s">
        <v>2618</v>
      </c>
      <c r="D612" s="1" t="s">
        <v>22383</v>
      </c>
      <c r="E612" s="1"/>
      <c r="F612" s="9"/>
    </row>
    <row r="613" spans="1:6" x14ac:dyDescent="0.25">
      <c r="A613" s="8" t="s">
        <v>22350</v>
      </c>
      <c r="B613" s="1" t="s">
        <v>7642</v>
      </c>
      <c r="C613" s="1" t="s">
        <v>2618</v>
      </c>
      <c r="D613" s="1" t="s">
        <v>22383</v>
      </c>
      <c r="E613" s="1"/>
      <c r="F613" s="9"/>
    </row>
    <row r="614" spans="1:6" x14ac:dyDescent="0.25">
      <c r="A614" s="8" t="s">
        <v>22351</v>
      </c>
      <c r="B614" s="1" t="s">
        <v>7855</v>
      </c>
      <c r="C614" s="1" t="s">
        <v>2618</v>
      </c>
      <c r="D614" s="1" t="s">
        <v>22383</v>
      </c>
      <c r="E614" s="1"/>
      <c r="F614" s="9"/>
    </row>
    <row r="615" spans="1:6" x14ac:dyDescent="0.25">
      <c r="A615" s="8" t="s">
        <v>22352</v>
      </c>
      <c r="B615" s="1" t="s">
        <v>8854</v>
      </c>
      <c r="C615" s="1" t="s">
        <v>1</v>
      </c>
      <c r="D615" s="1" t="s">
        <v>22383</v>
      </c>
      <c r="E615" s="1"/>
      <c r="F615" s="9"/>
    </row>
    <row r="616" spans="1:6" x14ac:dyDescent="0.25">
      <c r="A616" s="8" t="s">
        <v>22353</v>
      </c>
      <c r="B616" s="1" t="s">
        <v>8856</v>
      </c>
      <c r="C616" s="1" t="s">
        <v>1</v>
      </c>
      <c r="D616" s="1" t="s">
        <v>22383</v>
      </c>
      <c r="E616" s="1"/>
      <c r="F616" s="9"/>
    </row>
    <row r="617" spans="1:6" x14ac:dyDescent="0.25">
      <c r="A617" s="8" t="s">
        <v>22354</v>
      </c>
      <c r="B617" s="1" t="s">
        <v>8852</v>
      </c>
      <c r="C617" s="1" t="s">
        <v>1</v>
      </c>
      <c r="D617" s="1" t="s">
        <v>22383</v>
      </c>
      <c r="E617" s="1"/>
      <c r="F617" s="9"/>
    </row>
    <row r="618" spans="1:6" x14ac:dyDescent="0.25">
      <c r="A618" s="8" t="s">
        <v>22355</v>
      </c>
      <c r="B618" s="1" t="s">
        <v>8858</v>
      </c>
      <c r="C618" s="1" t="s">
        <v>1</v>
      </c>
      <c r="D618" s="1" t="s">
        <v>22383</v>
      </c>
      <c r="E618" s="1"/>
      <c r="F618" s="9"/>
    </row>
    <row r="619" spans="1:6" x14ac:dyDescent="0.25">
      <c r="A619" s="8" t="s">
        <v>22356</v>
      </c>
      <c r="B619" s="1" t="s">
        <v>2215</v>
      </c>
      <c r="C619" s="1" t="s">
        <v>14</v>
      </c>
      <c r="D619" s="1" t="s">
        <v>22383</v>
      </c>
      <c r="E619" s="1"/>
      <c r="F619" s="9"/>
    </row>
    <row r="620" spans="1:6" x14ac:dyDescent="0.25">
      <c r="A620" s="8" t="s">
        <v>22357</v>
      </c>
      <c r="B620" s="1" t="s">
        <v>21455</v>
      </c>
      <c r="C620" s="1" t="s">
        <v>14</v>
      </c>
      <c r="D620" s="1" t="s">
        <v>22383</v>
      </c>
      <c r="E620" s="1"/>
      <c r="F620" s="9"/>
    </row>
    <row r="621" spans="1:6" x14ac:dyDescent="0.25">
      <c r="A621" s="8" t="s">
        <v>22358</v>
      </c>
      <c r="B621" s="1" t="s">
        <v>22359</v>
      </c>
      <c r="C621" s="1" t="s">
        <v>14</v>
      </c>
      <c r="D621" s="1" t="s">
        <v>22383</v>
      </c>
      <c r="E621" s="1"/>
      <c r="F621" s="9"/>
    </row>
    <row r="622" spans="1:6" x14ac:dyDescent="0.25">
      <c r="A622" s="8" t="s">
        <v>22360</v>
      </c>
      <c r="B622" s="1" t="s">
        <v>8621</v>
      </c>
      <c r="C622" s="1" t="s">
        <v>14</v>
      </c>
      <c r="D622" s="1" t="s">
        <v>22383</v>
      </c>
      <c r="E622" s="1"/>
      <c r="F622" s="9"/>
    </row>
    <row r="623" spans="1:6" x14ac:dyDescent="0.25">
      <c r="A623" s="8" t="s">
        <v>22361</v>
      </c>
      <c r="B623" s="1" t="s">
        <v>6834</v>
      </c>
      <c r="C623" s="1" t="s">
        <v>14</v>
      </c>
      <c r="D623" s="1" t="s">
        <v>22383</v>
      </c>
      <c r="E623" s="1"/>
      <c r="F623" s="9"/>
    </row>
    <row r="624" spans="1:6" x14ac:dyDescent="0.25">
      <c r="A624" s="8" t="s">
        <v>22362</v>
      </c>
      <c r="B624" s="1" t="s">
        <v>8452</v>
      </c>
      <c r="C624" s="1" t="s">
        <v>14</v>
      </c>
      <c r="D624" s="1" t="s">
        <v>22383</v>
      </c>
      <c r="E624" s="1"/>
      <c r="F624" s="9"/>
    </row>
    <row r="625" spans="1:6" x14ac:dyDescent="0.25">
      <c r="A625" s="8" t="s">
        <v>22363</v>
      </c>
      <c r="B625" s="1" t="s">
        <v>22364</v>
      </c>
      <c r="C625" s="1" t="s">
        <v>14</v>
      </c>
      <c r="D625" s="1" t="s">
        <v>22383</v>
      </c>
      <c r="E625" s="1"/>
      <c r="F625" s="9"/>
    </row>
    <row r="626" spans="1:6" x14ac:dyDescent="0.25">
      <c r="A626" s="8" t="s">
        <v>22365</v>
      </c>
      <c r="B626" s="1" t="s">
        <v>8675</v>
      </c>
      <c r="C626" s="1" t="s">
        <v>14</v>
      </c>
      <c r="D626" s="1" t="s">
        <v>22383</v>
      </c>
      <c r="E626" s="1"/>
      <c r="F626" s="9"/>
    </row>
    <row r="627" spans="1:6" x14ac:dyDescent="0.25">
      <c r="A627" s="8" t="s">
        <v>22366</v>
      </c>
      <c r="B627" s="1" t="s">
        <v>22367</v>
      </c>
      <c r="C627" s="1" t="s">
        <v>14</v>
      </c>
      <c r="D627" s="1" t="s">
        <v>22383</v>
      </c>
      <c r="E627" s="1"/>
      <c r="F627" s="9"/>
    </row>
    <row r="628" spans="1:6" x14ac:dyDescent="0.25">
      <c r="A628" s="8" t="s">
        <v>22368</v>
      </c>
      <c r="B628" s="1" t="s">
        <v>8697</v>
      </c>
      <c r="C628" s="1" t="s">
        <v>14</v>
      </c>
      <c r="D628" s="1" t="s">
        <v>22383</v>
      </c>
      <c r="E628" s="1"/>
      <c r="F628" s="9"/>
    </row>
    <row r="629" spans="1:6" x14ac:dyDescent="0.25">
      <c r="A629" s="8" t="s">
        <v>22369</v>
      </c>
      <c r="B629" s="1" t="s">
        <v>8896</v>
      </c>
      <c r="C629" s="1" t="s">
        <v>14</v>
      </c>
      <c r="D629" s="1" t="s">
        <v>22383</v>
      </c>
      <c r="E629" s="1"/>
      <c r="F629" s="9"/>
    </row>
    <row r="630" spans="1:6" x14ac:dyDescent="0.25">
      <c r="A630" s="8" t="s">
        <v>22370</v>
      </c>
      <c r="B630" s="1" t="s">
        <v>8566</v>
      </c>
      <c r="C630" s="1" t="s">
        <v>14</v>
      </c>
      <c r="D630" s="1" t="s">
        <v>22383</v>
      </c>
      <c r="E630" s="1"/>
      <c r="F630" s="9"/>
    </row>
    <row r="631" spans="1:6" x14ac:dyDescent="0.25">
      <c r="A631" s="8" t="s">
        <v>22371</v>
      </c>
      <c r="B631" s="1" t="s">
        <v>8257</v>
      </c>
      <c r="C631" s="1" t="s">
        <v>14</v>
      </c>
      <c r="D631" s="1" t="s">
        <v>22383</v>
      </c>
      <c r="E631" s="1"/>
      <c r="F631" s="9"/>
    </row>
    <row r="632" spans="1:6" x14ac:dyDescent="0.25">
      <c r="A632" s="8" t="s">
        <v>22372</v>
      </c>
      <c r="B632" s="1" t="s">
        <v>22373</v>
      </c>
      <c r="C632" s="1" t="s">
        <v>14</v>
      </c>
      <c r="D632" s="1" t="s">
        <v>22383</v>
      </c>
      <c r="E632" s="1"/>
      <c r="F632" s="9"/>
    </row>
    <row r="633" spans="1:6" x14ac:dyDescent="0.25">
      <c r="A633" s="8" t="s">
        <v>22374</v>
      </c>
      <c r="B633" s="1" t="s">
        <v>8669</v>
      </c>
      <c r="C633" s="1" t="s">
        <v>22375</v>
      </c>
      <c r="D633" s="1" t="s">
        <v>22383</v>
      </c>
      <c r="E633" s="1"/>
      <c r="F633" s="9"/>
    </row>
    <row r="634" spans="1:6" x14ac:dyDescent="0.25">
      <c r="A634" s="8" t="s">
        <v>22376</v>
      </c>
      <c r="B634" s="1" t="s">
        <v>9091</v>
      </c>
      <c r="C634" s="1" t="s">
        <v>22375</v>
      </c>
      <c r="D634" s="1" t="s">
        <v>22383</v>
      </c>
      <c r="E634" s="1"/>
      <c r="F634" s="9"/>
    </row>
    <row r="635" spans="1:6" x14ac:dyDescent="0.25">
      <c r="A635" s="8" t="s">
        <v>22377</v>
      </c>
      <c r="B635" s="1" t="s">
        <v>8619</v>
      </c>
      <c r="C635" s="1" t="s">
        <v>14</v>
      </c>
      <c r="D635" s="1" t="s">
        <v>22383</v>
      </c>
      <c r="E635" s="1"/>
      <c r="F635" s="9"/>
    </row>
    <row r="636" spans="1:6" x14ac:dyDescent="0.25">
      <c r="A636" s="8" t="s">
        <v>22378</v>
      </c>
      <c r="B636" s="1" t="s">
        <v>22379</v>
      </c>
      <c r="C636" s="1" t="s">
        <v>14</v>
      </c>
      <c r="D636" s="1" t="s">
        <v>22383</v>
      </c>
      <c r="E636" s="1"/>
      <c r="F636" s="9"/>
    </row>
    <row r="637" spans="1:6" x14ac:dyDescent="0.25">
      <c r="A637" s="8" t="s">
        <v>22380</v>
      </c>
      <c r="B637" s="1" t="s">
        <v>9017</v>
      </c>
      <c r="C637" s="1" t="s">
        <v>14</v>
      </c>
      <c r="D637" s="1" t="s">
        <v>22383</v>
      </c>
      <c r="E637" s="1"/>
      <c r="F637" s="9"/>
    </row>
    <row r="638" spans="1:6" ht="15.75" thickBot="1" x14ac:dyDescent="0.3">
      <c r="A638" s="10" t="s">
        <v>22381</v>
      </c>
      <c r="B638" s="11" t="s">
        <v>22382</v>
      </c>
      <c r="C638" s="11" t="s">
        <v>14</v>
      </c>
      <c r="D638" s="11" t="s">
        <v>22383</v>
      </c>
      <c r="E638" s="11"/>
      <c r="F638" s="12"/>
    </row>
  </sheetData>
  <autoFilter ref="A1:F1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6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6.85546875" bestFit="1" customWidth="1"/>
    <col min="3" max="4" width="12.140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20411</v>
      </c>
      <c r="E1" s="4" t="s">
        <v>1185</v>
      </c>
      <c r="F1" s="4" t="s">
        <v>1184</v>
      </c>
      <c r="G1" s="24" t="s">
        <v>24179</v>
      </c>
      <c r="H1">
        <f>COUNTA(A:A)-1</f>
        <v>315</v>
      </c>
    </row>
    <row r="2" spans="1:8" x14ac:dyDescent="0.25">
      <c r="A2" s="5" t="s">
        <v>22384</v>
      </c>
      <c r="B2" s="6" t="s">
        <v>22385</v>
      </c>
      <c r="C2" s="6" t="s">
        <v>4</v>
      </c>
      <c r="D2" s="6" t="s">
        <v>22578</v>
      </c>
      <c r="E2" s="6"/>
      <c r="F2" s="7"/>
    </row>
    <row r="3" spans="1:8" x14ac:dyDescent="0.25">
      <c r="A3" s="8" t="s">
        <v>22386</v>
      </c>
      <c r="B3" s="1" t="s">
        <v>22387</v>
      </c>
      <c r="C3" s="1" t="s">
        <v>4</v>
      </c>
      <c r="D3" s="1" t="s">
        <v>22578</v>
      </c>
      <c r="E3" s="1"/>
      <c r="F3" s="9"/>
    </row>
    <row r="4" spans="1:8" x14ac:dyDescent="0.25">
      <c r="A4" s="8" t="s">
        <v>22388</v>
      </c>
      <c r="B4" s="1" t="s">
        <v>22389</v>
      </c>
      <c r="C4" s="1" t="s">
        <v>14</v>
      </c>
      <c r="D4" s="1" t="s">
        <v>22578</v>
      </c>
      <c r="E4" s="1"/>
      <c r="F4" s="9"/>
    </row>
    <row r="5" spans="1:8" x14ac:dyDescent="0.25">
      <c r="A5" s="8" t="s">
        <v>22390</v>
      </c>
      <c r="B5" s="1" t="s">
        <v>22391</v>
      </c>
      <c r="C5" s="1" t="s">
        <v>7</v>
      </c>
      <c r="D5" s="1" t="s">
        <v>22578</v>
      </c>
      <c r="E5" s="1"/>
      <c r="F5" s="9"/>
    </row>
    <row r="6" spans="1:8" x14ac:dyDescent="0.25">
      <c r="A6" s="8" t="s">
        <v>22392</v>
      </c>
      <c r="B6" s="1" t="s">
        <v>14482</v>
      </c>
      <c r="C6" s="1" t="s">
        <v>7</v>
      </c>
      <c r="D6" s="1" t="s">
        <v>22578</v>
      </c>
      <c r="E6" s="1"/>
      <c r="F6" s="9"/>
    </row>
    <row r="7" spans="1:8" x14ac:dyDescent="0.25">
      <c r="A7" s="8" t="s">
        <v>22393</v>
      </c>
      <c r="B7" s="1" t="s">
        <v>14484</v>
      </c>
      <c r="C7" s="1" t="s">
        <v>14</v>
      </c>
      <c r="D7" s="1" t="s">
        <v>22578</v>
      </c>
      <c r="E7" s="1"/>
      <c r="F7" s="9"/>
    </row>
    <row r="8" spans="1:8" x14ac:dyDescent="0.25">
      <c r="A8" s="8" t="s">
        <v>22394</v>
      </c>
      <c r="B8" s="1" t="s">
        <v>20965</v>
      </c>
      <c r="C8" s="1" t="s">
        <v>7</v>
      </c>
      <c r="D8" s="1" t="s">
        <v>22578</v>
      </c>
      <c r="E8" s="1"/>
      <c r="F8" s="9"/>
    </row>
    <row r="9" spans="1:8" x14ac:dyDescent="0.25">
      <c r="A9" s="8" t="s">
        <v>22395</v>
      </c>
      <c r="B9" s="1" t="s">
        <v>22396</v>
      </c>
      <c r="C9" s="1" t="s">
        <v>7</v>
      </c>
      <c r="D9" s="1" t="s">
        <v>22578</v>
      </c>
      <c r="E9" s="1"/>
      <c r="F9" s="9"/>
    </row>
    <row r="10" spans="1:8" x14ac:dyDescent="0.25">
      <c r="A10" s="8" t="s">
        <v>22397</v>
      </c>
      <c r="B10" s="1" t="s">
        <v>14488</v>
      </c>
      <c r="C10" s="1" t="s">
        <v>7</v>
      </c>
      <c r="D10" s="1" t="s">
        <v>22578</v>
      </c>
      <c r="E10" s="1"/>
      <c r="F10" s="9"/>
    </row>
    <row r="11" spans="1:8" x14ac:dyDescent="0.25">
      <c r="A11" s="8" t="s">
        <v>22398</v>
      </c>
      <c r="B11" s="1" t="s">
        <v>22399</v>
      </c>
      <c r="C11" s="1" t="s">
        <v>7</v>
      </c>
      <c r="D11" s="1" t="s">
        <v>22578</v>
      </c>
      <c r="E11" s="1"/>
      <c r="F11" s="9"/>
    </row>
    <row r="12" spans="1:8" x14ac:dyDescent="0.25">
      <c r="A12" s="8" t="s">
        <v>22400</v>
      </c>
      <c r="B12" s="1" t="s">
        <v>22401</v>
      </c>
      <c r="C12" s="1" t="s">
        <v>7</v>
      </c>
      <c r="D12" s="1" t="s">
        <v>22578</v>
      </c>
      <c r="E12" s="1"/>
      <c r="F12" s="9"/>
    </row>
    <row r="13" spans="1:8" x14ac:dyDescent="0.25">
      <c r="A13" s="8" t="s">
        <v>22402</v>
      </c>
      <c r="B13" s="1" t="s">
        <v>22403</v>
      </c>
      <c r="C13" s="1" t="s">
        <v>7</v>
      </c>
      <c r="D13" s="1" t="s">
        <v>22578</v>
      </c>
      <c r="E13" s="1"/>
      <c r="F13" s="9"/>
    </row>
    <row r="14" spans="1:8" x14ac:dyDescent="0.25">
      <c r="A14" s="8" t="s">
        <v>22404</v>
      </c>
      <c r="B14" s="1" t="s">
        <v>22405</v>
      </c>
      <c r="C14" s="1" t="s">
        <v>7</v>
      </c>
      <c r="D14" s="1" t="s">
        <v>22578</v>
      </c>
      <c r="E14" s="1"/>
      <c r="F14" s="9"/>
    </row>
    <row r="15" spans="1:8" x14ac:dyDescent="0.25">
      <c r="A15" s="8" t="s">
        <v>22406</v>
      </c>
      <c r="B15" s="1" t="s">
        <v>22407</v>
      </c>
      <c r="C15" s="1" t="s">
        <v>7</v>
      </c>
      <c r="D15" s="1" t="s">
        <v>22578</v>
      </c>
      <c r="E15" s="1"/>
      <c r="F15" s="9"/>
    </row>
    <row r="16" spans="1:8" x14ac:dyDescent="0.25">
      <c r="A16" s="8" t="s">
        <v>22408</v>
      </c>
      <c r="B16" s="1" t="s">
        <v>22409</v>
      </c>
      <c r="C16" s="1" t="s">
        <v>14</v>
      </c>
      <c r="D16" s="1" t="s">
        <v>22578</v>
      </c>
      <c r="E16" s="1"/>
      <c r="F16" s="9"/>
    </row>
    <row r="17" spans="1:6" x14ac:dyDescent="0.25">
      <c r="A17" s="8" t="s">
        <v>22410</v>
      </c>
      <c r="B17" s="1" t="s">
        <v>20829</v>
      </c>
      <c r="C17" s="1" t="s">
        <v>4</v>
      </c>
      <c r="D17" s="1" t="s">
        <v>22578</v>
      </c>
      <c r="E17" s="1"/>
      <c r="F17" s="9"/>
    </row>
    <row r="18" spans="1:6" x14ac:dyDescent="0.25">
      <c r="A18" s="8" t="s">
        <v>22411</v>
      </c>
      <c r="B18" s="1" t="s">
        <v>22412</v>
      </c>
      <c r="C18" s="1" t="s">
        <v>4</v>
      </c>
      <c r="D18" s="1" t="s">
        <v>22578</v>
      </c>
      <c r="E18" s="1"/>
      <c r="F18" s="9"/>
    </row>
    <row r="19" spans="1:6" x14ac:dyDescent="0.25">
      <c r="A19" s="8" t="s">
        <v>22413</v>
      </c>
      <c r="B19" s="1" t="s">
        <v>22414</v>
      </c>
      <c r="C19" s="1" t="s">
        <v>4</v>
      </c>
      <c r="D19" s="1" t="s">
        <v>22578</v>
      </c>
      <c r="E19" s="1"/>
      <c r="F19" s="9"/>
    </row>
    <row r="20" spans="1:6" x14ac:dyDescent="0.25">
      <c r="A20" s="8" t="s">
        <v>22415</v>
      </c>
      <c r="B20" s="1" t="s">
        <v>22416</v>
      </c>
      <c r="C20" s="1" t="s">
        <v>7</v>
      </c>
      <c r="D20" s="1" t="s">
        <v>22578</v>
      </c>
      <c r="E20" s="1"/>
      <c r="F20" s="9"/>
    </row>
    <row r="21" spans="1:6" x14ac:dyDescent="0.25">
      <c r="A21" s="8" t="s">
        <v>22417</v>
      </c>
      <c r="B21" s="1" t="s">
        <v>22020</v>
      </c>
      <c r="C21" s="1" t="s">
        <v>7</v>
      </c>
      <c r="D21" s="1" t="s">
        <v>22578</v>
      </c>
      <c r="E21" s="1"/>
      <c r="F21" s="9"/>
    </row>
    <row r="22" spans="1:6" x14ac:dyDescent="0.25">
      <c r="A22" s="8" t="s">
        <v>22418</v>
      </c>
      <c r="B22" s="1" t="s">
        <v>22022</v>
      </c>
      <c r="C22" s="1" t="s">
        <v>7</v>
      </c>
      <c r="D22" s="1" t="s">
        <v>22578</v>
      </c>
      <c r="E22" s="1"/>
      <c r="F22" s="9"/>
    </row>
    <row r="23" spans="1:6" x14ac:dyDescent="0.25">
      <c r="A23" s="8" t="s">
        <v>22419</v>
      </c>
      <c r="B23" s="1" t="s">
        <v>22420</v>
      </c>
      <c r="C23" s="1" t="s">
        <v>7</v>
      </c>
      <c r="D23" s="1" t="s">
        <v>22578</v>
      </c>
      <c r="E23" s="1"/>
      <c r="F23" s="9"/>
    </row>
    <row r="24" spans="1:6" x14ac:dyDescent="0.25">
      <c r="A24" s="8" t="s">
        <v>22421</v>
      </c>
      <c r="B24" s="1" t="s">
        <v>18528</v>
      </c>
      <c r="C24" s="1" t="s">
        <v>7</v>
      </c>
      <c r="D24" s="1" t="s">
        <v>22578</v>
      </c>
      <c r="E24" s="1"/>
      <c r="F24" s="9"/>
    </row>
    <row r="25" spans="1:6" x14ac:dyDescent="0.25">
      <c r="A25" s="8" t="s">
        <v>22422</v>
      </c>
      <c r="B25" s="1" t="s">
        <v>13592</v>
      </c>
      <c r="C25" s="1" t="s">
        <v>14</v>
      </c>
      <c r="D25" s="1" t="s">
        <v>22578</v>
      </c>
      <c r="E25" s="1"/>
      <c r="F25" s="9"/>
    </row>
    <row r="26" spans="1:6" x14ac:dyDescent="0.25">
      <c r="A26" s="8" t="s">
        <v>22423</v>
      </c>
      <c r="B26" s="1" t="s">
        <v>14252</v>
      </c>
      <c r="C26" s="1" t="s">
        <v>7</v>
      </c>
      <c r="D26" s="1" t="s">
        <v>22578</v>
      </c>
      <c r="E26" s="1"/>
      <c r="F26" s="9"/>
    </row>
    <row r="27" spans="1:6" x14ac:dyDescent="0.25">
      <c r="A27" s="8" t="s">
        <v>22424</v>
      </c>
      <c r="B27" s="1" t="s">
        <v>14254</v>
      </c>
      <c r="C27" s="1" t="s">
        <v>7</v>
      </c>
      <c r="D27" s="1" t="s">
        <v>22578</v>
      </c>
      <c r="E27" s="1"/>
      <c r="F27" s="9"/>
    </row>
    <row r="28" spans="1:6" x14ac:dyDescent="0.25">
      <c r="A28" s="8" t="s">
        <v>22425</v>
      </c>
      <c r="B28" s="1" t="s">
        <v>22426</v>
      </c>
      <c r="C28" s="1" t="s">
        <v>7</v>
      </c>
      <c r="D28" s="1" t="s">
        <v>22578</v>
      </c>
      <c r="E28" s="1"/>
      <c r="F28" s="9"/>
    </row>
    <row r="29" spans="1:6" x14ac:dyDescent="0.25">
      <c r="A29" s="8" t="s">
        <v>22427</v>
      </c>
      <c r="B29" s="1" t="s">
        <v>13687</v>
      </c>
      <c r="C29" s="1" t="s">
        <v>20543</v>
      </c>
      <c r="D29" s="1" t="s">
        <v>22578</v>
      </c>
      <c r="E29" s="1"/>
      <c r="F29" s="9"/>
    </row>
    <row r="30" spans="1:6" x14ac:dyDescent="0.25">
      <c r="A30" s="8" t="s">
        <v>22428</v>
      </c>
      <c r="B30" s="1" t="s">
        <v>10898</v>
      </c>
      <c r="C30" s="1" t="s">
        <v>1</v>
      </c>
      <c r="D30" s="1" t="s">
        <v>22578</v>
      </c>
      <c r="E30" s="1"/>
      <c r="F30" s="9"/>
    </row>
    <row r="31" spans="1:6" x14ac:dyDescent="0.25">
      <c r="A31" s="8" t="s">
        <v>22429</v>
      </c>
      <c r="B31" s="1" t="s">
        <v>10900</v>
      </c>
      <c r="C31" s="1" t="s">
        <v>1</v>
      </c>
      <c r="D31" s="1" t="s">
        <v>22578</v>
      </c>
      <c r="E31" s="1"/>
      <c r="F31" s="9"/>
    </row>
    <row r="32" spans="1:6" x14ac:dyDescent="0.25">
      <c r="A32" s="8" t="s">
        <v>22430</v>
      </c>
      <c r="B32" s="1" t="s">
        <v>10902</v>
      </c>
      <c r="C32" s="1" t="s">
        <v>1</v>
      </c>
      <c r="D32" s="1" t="s">
        <v>22578</v>
      </c>
      <c r="E32" s="1"/>
      <c r="F32" s="9"/>
    </row>
    <row r="33" spans="1:6" x14ac:dyDescent="0.25">
      <c r="A33" s="8" t="s">
        <v>22431</v>
      </c>
      <c r="B33" s="1" t="s">
        <v>10904</v>
      </c>
      <c r="C33" s="1" t="s">
        <v>1</v>
      </c>
      <c r="D33" s="1" t="s">
        <v>22578</v>
      </c>
      <c r="E33" s="1"/>
      <c r="F33" s="9"/>
    </row>
    <row r="34" spans="1:6" x14ac:dyDescent="0.25">
      <c r="A34" s="8" t="s">
        <v>22432</v>
      </c>
      <c r="B34" s="1" t="s">
        <v>10906</v>
      </c>
      <c r="C34" s="1" t="s">
        <v>1</v>
      </c>
      <c r="D34" s="1" t="s">
        <v>22578</v>
      </c>
      <c r="E34" s="1"/>
      <c r="F34" s="9"/>
    </row>
    <row r="35" spans="1:6" x14ac:dyDescent="0.25">
      <c r="A35" s="8" t="s">
        <v>22433</v>
      </c>
      <c r="B35" s="1" t="s">
        <v>13691</v>
      </c>
      <c r="C35" s="1" t="s">
        <v>20543</v>
      </c>
      <c r="D35" s="1" t="s">
        <v>22578</v>
      </c>
      <c r="E35" s="1"/>
      <c r="F35" s="9"/>
    </row>
    <row r="36" spans="1:6" x14ac:dyDescent="0.25">
      <c r="A36" s="8" t="s">
        <v>22434</v>
      </c>
      <c r="B36" s="1" t="s">
        <v>13693</v>
      </c>
      <c r="C36" s="1" t="s">
        <v>20543</v>
      </c>
      <c r="D36" s="1" t="s">
        <v>22578</v>
      </c>
      <c r="E36" s="1"/>
      <c r="F36" s="9"/>
    </row>
    <row r="37" spans="1:6" x14ac:dyDescent="0.25">
      <c r="A37" s="8" t="s">
        <v>22435</v>
      </c>
      <c r="B37" s="1" t="s">
        <v>12481</v>
      </c>
      <c r="C37" s="1" t="s">
        <v>20543</v>
      </c>
      <c r="D37" s="1" t="s">
        <v>22578</v>
      </c>
      <c r="E37" s="1"/>
      <c r="F37" s="9"/>
    </row>
    <row r="38" spans="1:6" x14ac:dyDescent="0.25">
      <c r="A38" s="8" t="s">
        <v>22436</v>
      </c>
      <c r="B38" s="1" t="s">
        <v>12556</v>
      </c>
      <c r="C38" s="1" t="s">
        <v>20543</v>
      </c>
      <c r="D38" s="1" t="s">
        <v>22578</v>
      </c>
      <c r="E38" s="1"/>
      <c r="F38" s="9"/>
    </row>
    <row r="39" spans="1:6" x14ac:dyDescent="0.25">
      <c r="A39" s="8" t="s">
        <v>22437</v>
      </c>
      <c r="B39" s="1" t="s">
        <v>13607</v>
      </c>
      <c r="C39" s="1" t="s">
        <v>20543</v>
      </c>
      <c r="D39" s="1" t="s">
        <v>22578</v>
      </c>
      <c r="E39" s="1"/>
      <c r="F39" s="9"/>
    </row>
    <row r="40" spans="1:6" x14ac:dyDescent="0.25">
      <c r="A40" s="8" t="s">
        <v>22438</v>
      </c>
      <c r="B40" s="1" t="s">
        <v>13612</v>
      </c>
      <c r="C40" s="1" t="s">
        <v>20543</v>
      </c>
      <c r="D40" s="1" t="s">
        <v>22578</v>
      </c>
      <c r="E40" s="1"/>
      <c r="F40" s="9"/>
    </row>
    <row r="41" spans="1:6" x14ac:dyDescent="0.25">
      <c r="A41" s="8" t="s">
        <v>22439</v>
      </c>
      <c r="B41" s="1" t="s">
        <v>13623</v>
      </c>
      <c r="C41" s="1" t="s">
        <v>20543</v>
      </c>
      <c r="D41" s="1" t="s">
        <v>22578</v>
      </c>
      <c r="E41" s="1"/>
      <c r="F41" s="9"/>
    </row>
    <row r="42" spans="1:6" x14ac:dyDescent="0.25">
      <c r="A42" s="8" t="s">
        <v>22440</v>
      </c>
      <c r="B42" s="1" t="s">
        <v>13685</v>
      </c>
      <c r="C42" s="1" t="s">
        <v>20543</v>
      </c>
      <c r="D42" s="1" t="s">
        <v>22578</v>
      </c>
      <c r="E42" s="1"/>
      <c r="F42" s="9"/>
    </row>
    <row r="43" spans="1:6" x14ac:dyDescent="0.25">
      <c r="A43" s="8" t="s">
        <v>22441</v>
      </c>
      <c r="B43" s="1" t="s">
        <v>13621</v>
      </c>
      <c r="C43" s="1" t="s">
        <v>20543</v>
      </c>
      <c r="D43" s="1" t="s">
        <v>22578</v>
      </c>
      <c r="E43" s="1"/>
      <c r="F43" s="9"/>
    </row>
    <row r="44" spans="1:6" x14ac:dyDescent="0.25">
      <c r="A44" s="8" t="s">
        <v>22442</v>
      </c>
      <c r="B44" s="1" t="s">
        <v>12548</v>
      </c>
      <c r="C44" s="1" t="s">
        <v>20543</v>
      </c>
      <c r="D44" s="1" t="s">
        <v>22578</v>
      </c>
      <c r="E44" s="1"/>
      <c r="F44" s="9"/>
    </row>
    <row r="45" spans="1:6" x14ac:dyDescent="0.25">
      <c r="A45" s="8" t="s">
        <v>22443</v>
      </c>
      <c r="B45" s="1" t="s">
        <v>13699</v>
      </c>
      <c r="C45" s="1" t="s">
        <v>27</v>
      </c>
      <c r="D45" s="1" t="s">
        <v>22578</v>
      </c>
      <c r="E45" s="1"/>
      <c r="F45" s="9"/>
    </row>
    <row r="46" spans="1:6" x14ac:dyDescent="0.25">
      <c r="A46" s="8" t="s">
        <v>22444</v>
      </c>
      <c r="B46" s="1" t="s">
        <v>13701</v>
      </c>
      <c r="C46" s="1" t="s">
        <v>27</v>
      </c>
      <c r="D46" s="1" t="s">
        <v>22578</v>
      </c>
      <c r="E46" s="1"/>
      <c r="F46" s="9"/>
    </row>
    <row r="47" spans="1:6" x14ac:dyDescent="0.25">
      <c r="A47" s="8" t="s">
        <v>22445</v>
      </c>
      <c r="B47" s="1" t="s">
        <v>13607</v>
      </c>
      <c r="C47" s="1" t="s">
        <v>27</v>
      </c>
      <c r="D47" s="1" t="s">
        <v>22578</v>
      </c>
      <c r="E47" s="1"/>
      <c r="F47" s="9"/>
    </row>
    <row r="48" spans="1:6" x14ac:dyDescent="0.25">
      <c r="A48" s="8" t="s">
        <v>22446</v>
      </c>
      <c r="B48" s="1" t="s">
        <v>13761</v>
      </c>
      <c r="C48" s="1" t="s">
        <v>27</v>
      </c>
      <c r="D48" s="1" t="s">
        <v>22578</v>
      </c>
      <c r="E48" s="1"/>
      <c r="F48" s="9"/>
    </row>
    <row r="49" spans="1:6" x14ac:dyDescent="0.25">
      <c r="A49" s="8" t="s">
        <v>22447</v>
      </c>
      <c r="B49" s="1" t="s">
        <v>22448</v>
      </c>
      <c r="C49" s="1" t="s">
        <v>27</v>
      </c>
      <c r="D49" s="1" t="s">
        <v>22578</v>
      </c>
      <c r="E49" s="1"/>
      <c r="F49" s="9"/>
    </row>
    <row r="50" spans="1:6" x14ac:dyDescent="0.25">
      <c r="A50" s="8" t="s">
        <v>22449</v>
      </c>
      <c r="B50" s="1" t="s">
        <v>17749</v>
      </c>
      <c r="C50" s="1" t="s">
        <v>27</v>
      </c>
      <c r="D50" s="1" t="s">
        <v>22578</v>
      </c>
      <c r="E50" s="1"/>
      <c r="F50" s="9"/>
    </row>
    <row r="51" spans="1:6" x14ac:dyDescent="0.25">
      <c r="A51" s="8" t="s">
        <v>22450</v>
      </c>
      <c r="B51" s="1" t="s">
        <v>13435</v>
      </c>
      <c r="C51" s="1" t="s">
        <v>27</v>
      </c>
      <c r="D51" s="1" t="s">
        <v>22578</v>
      </c>
      <c r="E51" s="1"/>
      <c r="F51" s="9"/>
    </row>
    <row r="52" spans="1:6" x14ac:dyDescent="0.25">
      <c r="A52" s="8" t="s">
        <v>22451</v>
      </c>
      <c r="B52" s="1" t="s">
        <v>22452</v>
      </c>
      <c r="C52" s="1" t="s">
        <v>27</v>
      </c>
      <c r="D52" s="1" t="s">
        <v>22578</v>
      </c>
      <c r="E52" s="1"/>
      <c r="F52" s="9"/>
    </row>
    <row r="53" spans="1:6" x14ac:dyDescent="0.25">
      <c r="A53" s="8" t="s">
        <v>22453</v>
      </c>
      <c r="B53" s="1" t="s">
        <v>22454</v>
      </c>
      <c r="C53" s="1" t="s">
        <v>27</v>
      </c>
      <c r="D53" s="1" t="s">
        <v>22578</v>
      </c>
      <c r="E53" s="1"/>
      <c r="F53" s="9"/>
    </row>
    <row r="54" spans="1:6" x14ac:dyDescent="0.25">
      <c r="A54" s="8" t="s">
        <v>22455</v>
      </c>
      <c r="B54" s="1" t="s">
        <v>22456</v>
      </c>
      <c r="C54" s="1" t="s">
        <v>27</v>
      </c>
      <c r="D54" s="1" t="s">
        <v>22578</v>
      </c>
      <c r="E54" s="1"/>
      <c r="F54" s="9"/>
    </row>
    <row r="55" spans="1:6" x14ac:dyDescent="0.25">
      <c r="A55" s="8" t="s">
        <v>22457</v>
      </c>
      <c r="B55" s="1" t="s">
        <v>22458</v>
      </c>
      <c r="C55" s="1" t="s">
        <v>7</v>
      </c>
      <c r="D55" s="1" t="s">
        <v>22578</v>
      </c>
      <c r="E55" s="1"/>
      <c r="F55" s="9"/>
    </row>
    <row r="56" spans="1:6" x14ac:dyDescent="0.25">
      <c r="A56" s="8" t="s">
        <v>22459</v>
      </c>
      <c r="B56" s="1" t="s">
        <v>22460</v>
      </c>
      <c r="C56" s="1" t="s">
        <v>7</v>
      </c>
      <c r="D56" s="1" t="s">
        <v>22578</v>
      </c>
      <c r="E56" s="1"/>
      <c r="F56" s="9"/>
    </row>
    <row r="57" spans="1:6" x14ac:dyDescent="0.25">
      <c r="A57" s="8" t="s">
        <v>22461</v>
      </c>
      <c r="B57" s="1" t="s">
        <v>22462</v>
      </c>
      <c r="C57" s="1" t="s">
        <v>7</v>
      </c>
      <c r="D57" s="1" t="s">
        <v>22578</v>
      </c>
      <c r="E57" s="1"/>
      <c r="F57" s="9"/>
    </row>
    <row r="58" spans="1:6" x14ac:dyDescent="0.25">
      <c r="A58" s="8" t="s">
        <v>22463</v>
      </c>
      <c r="B58" s="1" t="s">
        <v>22464</v>
      </c>
      <c r="C58" s="1" t="s">
        <v>7</v>
      </c>
      <c r="D58" s="1" t="s">
        <v>22578</v>
      </c>
      <c r="E58" s="1"/>
      <c r="F58" s="9"/>
    </row>
    <row r="59" spans="1:6" x14ac:dyDescent="0.25">
      <c r="A59" s="8" t="s">
        <v>22465</v>
      </c>
      <c r="B59" s="1" t="s">
        <v>22466</v>
      </c>
      <c r="C59" s="1" t="s">
        <v>7</v>
      </c>
      <c r="D59" s="1" t="s">
        <v>22578</v>
      </c>
      <c r="E59" s="1"/>
      <c r="F59" s="9"/>
    </row>
    <row r="60" spans="1:6" x14ac:dyDescent="0.25">
      <c r="A60" s="8" t="s">
        <v>22467</v>
      </c>
      <c r="B60" s="1" t="s">
        <v>22468</v>
      </c>
      <c r="C60" s="1" t="s">
        <v>7</v>
      </c>
      <c r="D60" s="1" t="s">
        <v>22578</v>
      </c>
      <c r="E60" s="1"/>
      <c r="F60" s="9"/>
    </row>
    <row r="61" spans="1:6" x14ac:dyDescent="0.25">
      <c r="A61" s="8" t="s">
        <v>22469</v>
      </c>
      <c r="B61" s="1" t="s">
        <v>22470</v>
      </c>
      <c r="C61" s="1" t="s">
        <v>7</v>
      </c>
      <c r="D61" s="1" t="s">
        <v>22578</v>
      </c>
      <c r="E61" s="1"/>
      <c r="F61" s="9"/>
    </row>
    <row r="62" spans="1:6" x14ac:dyDescent="0.25">
      <c r="A62" s="8" t="s">
        <v>22471</v>
      </c>
      <c r="B62" s="1" t="s">
        <v>22472</v>
      </c>
      <c r="C62" s="1" t="s">
        <v>7</v>
      </c>
      <c r="D62" s="1" t="s">
        <v>22578</v>
      </c>
      <c r="E62" s="1"/>
      <c r="F62" s="9"/>
    </row>
    <row r="63" spans="1:6" x14ac:dyDescent="0.25">
      <c r="A63" s="8" t="s">
        <v>22473</v>
      </c>
      <c r="B63" s="1" t="s">
        <v>22474</v>
      </c>
      <c r="C63" s="1" t="s">
        <v>7</v>
      </c>
      <c r="D63" s="1" t="s">
        <v>22578</v>
      </c>
      <c r="E63" s="1"/>
      <c r="F63" s="9"/>
    </row>
    <row r="64" spans="1:6" x14ac:dyDescent="0.25">
      <c r="A64" s="8" t="s">
        <v>22475</v>
      </c>
      <c r="B64" s="1" t="s">
        <v>22476</v>
      </c>
      <c r="C64" s="1" t="s">
        <v>7</v>
      </c>
      <c r="D64" s="1" t="s">
        <v>22578</v>
      </c>
      <c r="E64" s="1"/>
      <c r="F64" s="9"/>
    </row>
    <row r="65" spans="1:6" x14ac:dyDescent="0.25">
      <c r="A65" s="8" t="s">
        <v>22477</v>
      </c>
      <c r="B65" s="1" t="s">
        <v>14280</v>
      </c>
      <c r="C65" s="1" t="s">
        <v>1</v>
      </c>
      <c r="D65" s="1" t="s">
        <v>22578</v>
      </c>
      <c r="E65" s="1"/>
      <c r="F65" s="9"/>
    </row>
    <row r="66" spans="1:6" x14ac:dyDescent="0.25">
      <c r="A66" s="8" t="s">
        <v>22478</v>
      </c>
      <c r="B66" s="1" t="s">
        <v>14318</v>
      </c>
      <c r="C66" s="1" t="s">
        <v>1</v>
      </c>
      <c r="D66" s="1" t="s">
        <v>22578</v>
      </c>
      <c r="E66" s="1"/>
      <c r="F66" s="9"/>
    </row>
    <row r="67" spans="1:6" x14ac:dyDescent="0.25">
      <c r="A67" s="8" t="s">
        <v>22479</v>
      </c>
      <c r="B67" s="1" t="s">
        <v>18814</v>
      </c>
      <c r="C67" s="1" t="s">
        <v>1</v>
      </c>
      <c r="D67" s="1" t="s">
        <v>22578</v>
      </c>
      <c r="E67" s="1"/>
      <c r="F67" s="9"/>
    </row>
    <row r="68" spans="1:6" x14ac:dyDescent="0.25">
      <c r="A68" s="8" t="s">
        <v>22480</v>
      </c>
      <c r="B68" s="1" t="s">
        <v>22481</v>
      </c>
      <c r="C68" s="1" t="s">
        <v>1</v>
      </c>
      <c r="D68" s="1" t="s">
        <v>22578</v>
      </c>
      <c r="E68" s="1"/>
      <c r="F68" s="9"/>
    </row>
    <row r="69" spans="1:6" x14ac:dyDescent="0.25">
      <c r="A69" s="8" t="s">
        <v>22482</v>
      </c>
      <c r="B69" s="1" t="s">
        <v>21491</v>
      </c>
      <c r="C69" s="1" t="s">
        <v>1</v>
      </c>
      <c r="D69" s="1" t="s">
        <v>22578</v>
      </c>
      <c r="E69" s="1"/>
      <c r="F69" s="9"/>
    </row>
    <row r="70" spans="1:6" x14ac:dyDescent="0.25">
      <c r="A70" s="8" t="s">
        <v>22483</v>
      </c>
      <c r="B70" s="1" t="s">
        <v>15570</v>
      </c>
      <c r="C70" s="1" t="s">
        <v>1</v>
      </c>
      <c r="D70" s="1" t="s">
        <v>22578</v>
      </c>
      <c r="E70" s="1"/>
      <c r="F70" s="9"/>
    </row>
    <row r="71" spans="1:6" x14ac:dyDescent="0.25">
      <c r="A71" s="8" t="s">
        <v>22484</v>
      </c>
      <c r="B71" s="1" t="s">
        <v>14666</v>
      </c>
      <c r="C71" s="1" t="s">
        <v>1</v>
      </c>
      <c r="D71" s="1" t="s">
        <v>22578</v>
      </c>
      <c r="E71" s="1"/>
      <c r="F71" s="9"/>
    </row>
    <row r="72" spans="1:6" x14ac:dyDescent="0.25">
      <c r="A72" s="8" t="s">
        <v>22485</v>
      </c>
      <c r="B72" s="1" t="s">
        <v>14320</v>
      </c>
      <c r="C72" s="1" t="s">
        <v>1</v>
      </c>
      <c r="D72" s="1" t="s">
        <v>22578</v>
      </c>
      <c r="E72" s="1"/>
      <c r="F72" s="9"/>
    </row>
    <row r="73" spans="1:6" x14ac:dyDescent="0.25">
      <c r="A73" s="8" t="s">
        <v>22486</v>
      </c>
      <c r="B73" s="1" t="s">
        <v>18790</v>
      </c>
      <c r="C73" s="1" t="s">
        <v>14</v>
      </c>
      <c r="D73" s="1" t="s">
        <v>22578</v>
      </c>
      <c r="E73" s="1"/>
      <c r="F73" s="9"/>
    </row>
    <row r="74" spans="1:6" x14ac:dyDescent="0.25">
      <c r="A74" s="8" t="s">
        <v>22486</v>
      </c>
      <c r="B74" s="1" t="s">
        <v>18790</v>
      </c>
      <c r="C74" s="1" t="s">
        <v>1</v>
      </c>
      <c r="D74" s="1" t="s">
        <v>22578</v>
      </c>
      <c r="E74" s="1"/>
      <c r="F74" s="9"/>
    </row>
    <row r="75" spans="1:6" x14ac:dyDescent="0.25">
      <c r="A75" s="8" t="s">
        <v>22487</v>
      </c>
      <c r="B75" s="1" t="s">
        <v>22488</v>
      </c>
      <c r="C75" s="1" t="s">
        <v>14</v>
      </c>
      <c r="D75" s="1" t="s">
        <v>22578</v>
      </c>
      <c r="E75" s="1"/>
      <c r="F75" s="9"/>
    </row>
    <row r="76" spans="1:6" x14ac:dyDescent="0.25">
      <c r="A76" s="8" t="s">
        <v>22487</v>
      </c>
      <c r="B76" s="1" t="s">
        <v>22488</v>
      </c>
      <c r="C76" s="1" t="s">
        <v>1</v>
      </c>
      <c r="D76" s="1" t="s">
        <v>22578</v>
      </c>
      <c r="E76" s="1"/>
      <c r="F76" s="9"/>
    </row>
    <row r="77" spans="1:6" x14ac:dyDescent="0.25">
      <c r="A77" s="8" t="s">
        <v>22489</v>
      </c>
      <c r="B77" s="1" t="s">
        <v>22490</v>
      </c>
      <c r="C77" s="1" t="s">
        <v>14</v>
      </c>
      <c r="D77" s="1" t="s">
        <v>22578</v>
      </c>
      <c r="E77" s="1"/>
      <c r="F77" s="9"/>
    </row>
    <row r="78" spans="1:6" x14ac:dyDescent="0.25">
      <c r="A78" s="8" t="s">
        <v>22489</v>
      </c>
      <c r="B78" s="1" t="s">
        <v>22490</v>
      </c>
      <c r="C78" s="1" t="s">
        <v>1</v>
      </c>
      <c r="D78" s="1" t="s">
        <v>22578</v>
      </c>
      <c r="E78" s="1"/>
      <c r="F78" s="9"/>
    </row>
    <row r="79" spans="1:6" x14ac:dyDescent="0.25">
      <c r="A79" s="8" t="s">
        <v>22491</v>
      </c>
      <c r="B79" s="1" t="s">
        <v>22492</v>
      </c>
      <c r="C79" s="1" t="s">
        <v>14</v>
      </c>
      <c r="D79" s="1" t="s">
        <v>22578</v>
      </c>
      <c r="E79" s="1"/>
      <c r="F79" s="9"/>
    </row>
    <row r="80" spans="1:6" x14ac:dyDescent="0.25">
      <c r="A80" s="8" t="s">
        <v>22491</v>
      </c>
      <c r="B80" s="1" t="s">
        <v>22492</v>
      </c>
      <c r="C80" s="1" t="s">
        <v>1</v>
      </c>
      <c r="D80" s="1" t="s">
        <v>22578</v>
      </c>
      <c r="E80" s="1"/>
      <c r="F80" s="9"/>
    </row>
    <row r="81" spans="1:6" x14ac:dyDescent="0.25">
      <c r="A81" s="8" t="s">
        <v>22493</v>
      </c>
      <c r="B81" s="1" t="s">
        <v>22494</v>
      </c>
      <c r="C81" s="1" t="s">
        <v>14</v>
      </c>
      <c r="D81" s="1" t="s">
        <v>22578</v>
      </c>
      <c r="E81" s="1"/>
      <c r="F81" s="9"/>
    </row>
    <row r="82" spans="1:6" x14ac:dyDescent="0.25">
      <c r="A82" s="8" t="s">
        <v>22493</v>
      </c>
      <c r="B82" s="1" t="s">
        <v>22494</v>
      </c>
      <c r="C82" s="1" t="s">
        <v>1</v>
      </c>
      <c r="D82" s="1" t="s">
        <v>22578</v>
      </c>
      <c r="E82" s="1"/>
      <c r="F82" s="9"/>
    </row>
    <row r="83" spans="1:6" x14ac:dyDescent="0.25">
      <c r="A83" s="8" t="s">
        <v>22495</v>
      </c>
      <c r="B83" s="1" t="s">
        <v>14875</v>
      </c>
      <c r="C83" s="1" t="s">
        <v>14</v>
      </c>
      <c r="D83" s="1" t="s">
        <v>22578</v>
      </c>
      <c r="E83" s="1"/>
      <c r="F83" s="9"/>
    </row>
    <row r="84" spans="1:6" x14ac:dyDescent="0.25">
      <c r="A84" s="8" t="s">
        <v>22495</v>
      </c>
      <c r="B84" s="1" t="s">
        <v>14875</v>
      </c>
      <c r="C84" s="1" t="s">
        <v>1</v>
      </c>
      <c r="D84" s="1" t="s">
        <v>22578</v>
      </c>
      <c r="E84" s="1"/>
      <c r="F84" s="9"/>
    </row>
    <row r="85" spans="1:6" x14ac:dyDescent="0.25">
      <c r="A85" s="8" t="s">
        <v>22496</v>
      </c>
      <c r="B85" s="1" t="s">
        <v>22497</v>
      </c>
      <c r="C85" s="1" t="s">
        <v>14</v>
      </c>
      <c r="D85" s="1" t="s">
        <v>22578</v>
      </c>
      <c r="E85" s="1"/>
      <c r="F85" s="9"/>
    </row>
    <row r="86" spans="1:6" x14ac:dyDescent="0.25">
      <c r="A86" s="8" t="s">
        <v>22496</v>
      </c>
      <c r="B86" s="1" t="s">
        <v>22497</v>
      </c>
      <c r="C86" s="1" t="s">
        <v>1</v>
      </c>
      <c r="D86" s="1" t="s">
        <v>22578</v>
      </c>
      <c r="E86" s="1"/>
      <c r="F86" s="9"/>
    </row>
    <row r="87" spans="1:6" x14ac:dyDescent="0.25">
      <c r="A87" s="8" t="s">
        <v>22498</v>
      </c>
      <c r="B87" s="1" t="s">
        <v>22499</v>
      </c>
      <c r="C87" s="1" t="s">
        <v>1</v>
      </c>
      <c r="D87" s="1" t="s">
        <v>22578</v>
      </c>
      <c r="E87" s="1"/>
      <c r="F87" s="9"/>
    </row>
    <row r="88" spans="1:6" x14ac:dyDescent="0.25">
      <c r="A88" s="8" t="s">
        <v>22500</v>
      </c>
      <c r="B88" s="1" t="s">
        <v>22501</v>
      </c>
      <c r="C88" s="1" t="s">
        <v>1</v>
      </c>
      <c r="D88" s="1" t="s">
        <v>22578</v>
      </c>
      <c r="E88" s="1"/>
      <c r="F88" s="9"/>
    </row>
    <row r="89" spans="1:6" x14ac:dyDescent="0.25">
      <c r="A89" s="8" t="s">
        <v>22502</v>
      </c>
      <c r="B89" s="1" t="s">
        <v>12441</v>
      </c>
      <c r="C89" s="1" t="s">
        <v>1</v>
      </c>
      <c r="D89" s="1" t="s">
        <v>22578</v>
      </c>
      <c r="E89" s="1"/>
      <c r="F89" s="9"/>
    </row>
    <row r="90" spans="1:6" x14ac:dyDescent="0.25">
      <c r="A90" s="8" t="s">
        <v>22503</v>
      </c>
      <c r="B90" s="1" t="s">
        <v>17055</v>
      </c>
      <c r="C90" s="1" t="s">
        <v>1</v>
      </c>
      <c r="D90" s="1" t="s">
        <v>22578</v>
      </c>
      <c r="E90" s="1"/>
      <c r="F90" s="9"/>
    </row>
    <row r="91" spans="1:6" x14ac:dyDescent="0.25">
      <c r="A91" s="8" t="s">
        <v>22504</v>
      </c>
      <c r="B91" s="1" t="s">
        <v>19640</v>
      </c>
      <c r="C91" s="1" t="s">
        <v>1</v>
      </c>
      <c r="D91" s="1" t="s">
        <v>22578</v>
      </c>
      <c r="E91" s="1"/>
      <c r="F91" s="9"/>
    </row>
    <row r="92" spans="1:6" x14ac:dyDescent="0.25">
      <c r="A92" s="8" t="s">
        <v>22505</v>
      </c>
      <c r="B92" s="1" t="s">
        <v>22506</v>
      </c>
      <c r="C92" s="1" t="s">
        <v>1</v>
      </c>
      <c r="D92" s="1" t="s">
        <v>22578</v>
      </c>
      <c r="E92" s="1"/>
      <c r="F92" s="9"/>
    </row>
    <row r="93" spans="1:6" x14ac:dyDescent="0.25">
      <c r="A93" s="8" t="s">
        <v>22507</v>
      </c>
      <c r="B93" s="1" t="s">
        <v>12544</v>
      </c>
      <c r="C93" s="1" t="s">
        <v>1</v>
      </c>
      <c r="D93" s="1" t="s">
        <v>22578</v>
      </c>
      <c r="E93" s="1"/>
      <c r="F93" s="9"/>
    </row>
    <row r="94" spans="1:6" x14ac:dyDescent="0.25">
      <c r="A94" s="8" t="s">
        <v>22508</v>
      </c>
      <c r="B94" s="1" t="s">
        <v>22509</v>
      </c>
      <c r="C94" s="1" t="s">
        <v>1</v>
      </c>
      <c r="D94" s="1" t="s">
        <v>22578</v>
      </c>
      <c r="E94" s="1"/>
      <c r="F94" s="9"/>
    </row>
    <row r="95" spans="1:6" x14ac:dyDescent="0.25">
      <c r="A95" s="8" t="s">
        <v>22510</v>
      </c>
      <c r="B95" s="1" t="s">
        <v>22511</v>
      </c>
      <c r="C95" s="1" t="s">
        <v>14</v>
      </c>
      <c r="D95" s="1" t="s">
        <v>22578</v>
      </c>
      <c r="E95" s="1"/>
      <c r="F95" s="9"/>
    </row>
    <row r="96" spans="1:6" x14ac:dyDescent="0.25">
      <c r="A96" s="8" t="s">
        <v>22510</v>
      </c>
      <c r="B96" s="1" t="s">
        <v>22511</v>
      </c>
      <c r="C96" s="1" t="s">
        <v>1</v>
      </c>
      <c r="D96" s="1" t="s">
        <v>22578</v>
      </c>
      <c r="E96" s="1"/>
      <c r="F96" s="9"/>
    </row>
    <row r="97" spans="1:6" x14ac:dyDescent="0.25">
      <c r="A97" s="8" t="s">
        <v>22512</v>
      </c>
      <c r="B97" s="1" t="s">
        <v>22513</v>
      </c>
      <c r="C97" s="1" t="s">
        <v>14</v>
      </c>
      <c r="D97" s="1" t="s">
        <v>22578</v>
      </c>
      <c r="E97" s="1"/>
      <c r="F97" s="9"/>
    </row>
    <row r="98" spans="1:6" x14ac:dyDescent="0.25">
      <c r="A98" s="8" t="s">
        <v>22512</v>
      </c>
      <c r="B98" s="1" t="s">
        <v>22513</v>
      </c>
      <c r="C98" s="1" t="s">
        <v>1</v>
      </c>
      <c r="D98" s="1" t="s">
        <v>22578</v>
      </c>
      <c r="E98" s="1"/>
      <c r="F98" s="9"/>
    </row>
    <row r="99" spans="1:6" x14ac:dyDescent="0.25">
      <c r="A99" s="8" t="s">
        <v>22514</v>
      </c>
      <c r="B99" s="1" t="s">
        <v>22515</v>
      </c>
      <c r="C99" s="1" t="s">
        <v>14</v>
      </c>
      <c r="D99" s="1" t="s">
        <v>22578</v>
      </c>
      <c r="E99" s="1"/>
      <c r="F99" s="9"/>
    </row>
    <row r="100" spans="1:6" x14ac:dyDescent="0.25">
      <c r="A100" s="8" t="s">
        <v>22514</v>
      </c>
      <c r="B100" s="1" t="s">
        <v>22515</v>
      </c>
      <c r="C100" s="1" t="s">
        <v>1</v>
      </c>
      <c r="D100" s="1" t="s">
        <v>22578</v>
      </c>
      <c r="E100" s="1"/>
      <c r="F100" s="9"/>
    </row>
    <row r="101" spans="1:6" x14ac:dyDescent="0.25">
      <c r="A101" s="8" t="s">
        <v>22516</v>
      </c>
      <c r="B101" s="1" t="s">
        <v>22517</v>
      </c>
      <c r="C101" s="1" t="s">
        <v>1</v>
      </c>
      <c r="D101" s="1" t="s">
        <v>22578</v>
      </c>
      <c r="E101" s="1"/>
      <c r="F101" s="9"/>
    </row>
    <row r="102" spans="1:6" x14ac:dyDescent="0.25">
      <c r="A102" s="8" t="s">
        <v>22518</v>
      </c>
      <c r="B102" s="1" t="s">
        <v>22519</v>
      </c>
      <c r="C102" s="1" t="s">
        <v>14</v>
      </c>
      <c r="D102" s="1" t="s">
        <v>22578</v>
      </c>
      <c r="E102" s="1"/>
      <c r="F102" s="9"/>
    </row>
    <row r="103" spans="1:6" x14ac:dyDescent="0.25">
      <c r="A103" s="8" t="s">
        <v>22518</v>
      </c>
      <c r="B103" s="1" t="s">
        <v>22519</v>
      </c>
      <c r="C103" s="1" t="s">
        <v>1</v>
      </c>
      <c r="D103" s="1" t="s">
        <v>22578</v>
      </c>
      <c r="E103" s="1"/>
      <c r="F103" s="9"/>
    </row>
    <row r="104" spans="1:6" x14ac:dyDescent="0.25">
      <c r="A104" s="8" t="s">
        <v>22520</v>
      </c>
      <c r="B104" s="1" t="s">
        <v>22521</v>
      </c>
      <c r="C104" s="1" t="s">
        <v>14</v>
      </c>
      <c r="D104" s="1" t="s">
        <v>22578</v>
      </c>
      <c r="E104" s="1"/>
      <c r="F104" s="9"/>
    </row>
    <row r="105" spans="1:6" x14ac:dyDescent="0.25">
      <c r="A105" s="8" t="s">
        <v>22520</v>
      </c>
      <c r="B105" s="1" t="s">
        <v>22521</v>
      </c>
      <c r="C105" s="1" t="s">
        <v>1</v>
      </c>
      <c r="D105" s="1" t="s">
        <v>22578</v>
      </c>
      <c r="E105" s="1"/>
      <c r="F105" s="9"/>
    </row>
    <row r="106" spans="1:6" x14ac:dyDescent="0.25">
      <c r="A106" s="8" t="s">
        <v>22522</v>
      </c>
      <c r="B106" s="1" t="s">
        <v>22523</v>
      </c>
      <c r="C106" s="1" t="s">
        <v>14</v>
      </c>
      <c r="D106" s="1" t="s">
        <v>22578</v>
      </c>
      <c r="E106" s="1"/>
      <c r="F106" s="9"/>
    </row>
    <row r="107" spans="1:6" x14ac:dyDescent="0.25">
      <c r="A107" s="8" t="s">
        <v>22522</v>
      </c>
      <c r="B107" s="1" t="s">
        <v>22523</v>
      </c>
      <c r="C107" s="1" t="s">
        <v>1</v>
      </c>
      <c r="D107" s="1" t="s">
        <v>22578</v>
      </c>
      <c r="E107" s="1"/>
      <c r="F107" s="9"/>
    </row>
    <row r="108" spans="1:6" x14ac:dyDescent="0.25">
      <c r="A108" s="8" t="s">
        <v>22524</v>
      </c>
      <c r="B108" s="1" t="s">
        <v>22525</v>
      </c>
      <c r="C108" s="1" t="s">
        <v>14</v>
      </c>
      <c r="D108" s="1" t="s">
        <v>22578</v>
      </c>
      <c r="E108" s="1"/>
      <c r="F108" s="9"/>
    </row>
    <row r="109" spans="1:6" x14ac:dyDescent="0.25">
      <c r="A109" s="8" t="s">
        <v>22524</v>
      </c>
      <c r="B109" s="1" t="s">
        <v>22525</v>
      </c>
      <c r="C109" s="1" t="s">
        <v>1</v>
      </c>
      <c r="D109" s="1" t="s">
        <v>22578</v>
      </c>
      <c r="E109" s="1"/>
      <c r="F109" s="9"/>
    </row>
    <row r="110" spans="1:6" x14ac:dyDescent="0.25">
      <c r="A110" s="8" t="s">
        <v>22526</v>
      </c>
      <c r="B110" s="1" t="s">
        <v>22527</v>
      </c>
      <c r="C110" s="1" t="s">
        <v>1</v>
      </c>
      <c r="D110" s="1" t="s">
        <v>22578</v>
      </c>
      <c r="E110" s="1"/>
      <c r="F110" s="9"/>
    </row>
    <row r="111" spans="1:6" x14ac:dyDescent="0.25">
      <c r="A111" s="8" t="s">
        <v>22528</v>
      </c>
      <c r="B111" s="1" t="s">
        <v>22529</v>
      </c>
      <c r="C111" s="1" t="s">
        <v>1</v>
      </c>
      <c r="D111" s="1" t="s">
        <v>22578</v>
      </c>
      <c r="E111" s="1"/>
      <c r="F111" s="9"/>
    </row>
    <row r="112" spans="1:6" x14ac:dyDescent="0.25">
      <c r="A112" s="8" t="s">
        <v>22530</v>
      </c>
      <c r="B112" s="1" t="s">
        <v>22531</v>
      </c>
      <c r="C112" s="1" t="s">
        <v>14</v>
      </c>
      <c r="D112" s="1" t="s">
        <v>22578</v>
      </c>
      <c r="E112" s="1"/>
      <c r="F112" s="9"/>
    </row>
    <row r="113" spans="1:6" x14ac:dyDescent="0.25">
      <c r="A113" s="8" t="s">
        <v>22530</v>
      </c>
      <c r="B113" s="1" t="s">
        <v>22531</v>
      </c>
      <c r="C113" s="1" t="s">
        <v>1</v>
      </c>
      <c r="D113" s="1" t="s">
        <v>22578</v>
      </c>
      <c r="E113" s="1"/>
      <c r="F113" s="9"/>
    </row>
    <row r="114" spans="1:6" x14ac:dyDescent="0.25">
      <c r="A114" s="8" t="s">
        <v>22532</v>
      </c>
      <c r="B114" s="1" t="s">
        <v>22533</v>
      </c>
      <c r="C114" s="1" t="s">
        <v>1</v>
      </c>
      <c r="D114" s="1" t="s">
        <v>22578</v>
      </c>
      <c r="E114" s="1"/>
      <c r="F114" s="9"/>
    </row>
    <row r="115" spans="1:6" x14ac:dyDescent="0.25">
      <c r="A115" s="8" t="s">
        <v>22534</v>
      </c>
      <c r="B115" s="1" t="s">
        <v>22535</v>
      </c>
      <c r="C115" s="1" t="s">
        <v>14</v>
      </c>
      <c r="D115" s="1" t="s">
        <v>22578</v>
      </c>
      <c r="E115" s="1"/>
      <c r="F115" s="9"/>
    </row>
    <row r="116" spans="1:6" x14ac:dyDescent="0.25">
      <c r="A116" s="8" t="s">
        <v>22534</v>
      </c>
      <c r="B116" s="1" t="s">
        <v>22535</v>
      </c>
      <c r="C116" s="1" t="s">
        <v>1</v>
      </c>
      <c r="D116" s="1" t="s">
        <v>22578</v>
      </c>
      <c r="E116" s="1"/>
      <c r="F116" s="9"/>
    </row>
    <row r="117" spans="1:6" x14ac:dyDescent="0.25">
      <c r="A117" s="8" t="s">
        <v>22536</v>
      </c>
      <c r="B117" s="1" t="s">
        <v>22537</v>
      </c>
      <c r="C117" s="1" t="s">
        <v>1</v>
      </c>
      <c r="D117" s="1" t="s">
        <v>22578</v>
      </c>
      <c r="E117" s="1"/>
      <c r="F117" s="9"/>
    </row>
    <row r="118" spans="1:6" x14ac:dyDescent="0.25">
      <c r="A118" s="8" t="s">
        <v>22538</v>
      </c>
      <c r="B118" s="1" t="s">
        <v>22539</v>
      </c>
      <c r="C118" s="1" t="s">
        <v>1</v>
      </c>
      <c r="D118" s="1" t="s">
        <v>22578</v>
      </c>
      <c r="E118" s="1"/>
      <c r="F118" s="9"/>
    </row>
    <row r="119" spans="1:6" x14ac:dyDescent="0.25">
      <c r="A119" s="8" t="s">
        <v>22540</v>
      </c>
      <c r="B119" s="1" t="s">
        <v>13024</v>
      </c>
      <c r="C119" s="1" t="s">
        <v>1</v>
      </c>
      <c r="D119" s="1" t="s">
        <v>22578</v>
      </c>
      <c r="E119" s="1"/>
      <c r="F119" s="9"/>
    </row>
    <row r="120" spans="1:6" x14ac:dyDescent="0.25">
      <c r="A120" s="8" t="s">
        <v>22541</v>
      </c>
      <c r="B120" s="1" t="s">
        <v>22542</v>
      </c>
      <c r="C120" s="1" t="s">
        <v>1</v>
      </c>
      <c r="D120" s="1" t="s">
        <v>22578</v>
      </c>
      <c r="E120" s="1"/>
      <c r="F120" s="9"/>
    </row>
    <row r="121" spans="1:6" x14ac:dyDescent="0.25">
      <c r="A121" s="8" t="s">
        <v>22543</v>
      </c>
      <c r="B121" s="1" t="s">
        <v>18812</v>
      </c>
      <c r="C121" s="1" t="s">
        <v>1</v>
      </c>
      <c r="D121" s="1" t="s">
        <v>22578</v>
      </c>
      <c r="E121" s="1"/>
      <c r="F121" s="9"/>
    </row>
    <row r="122" spans="1:6" x14ac:dyDescent="0.25">
      <c r="A122" s="8" t="s">
        <v>22544</v>
      </c>
      <c r="B122" s="1" t="s">
        <v>18816</v>
      </c>
      <c r="C122" s="1" t="s">
        <v>14</v>
      </c>
      <c r="D122" s="1" t="s">
        <v>22578</v>
      </c>
      <c r="E122" s="1"/>
      <c r="F122" s="9"/>
    </row>
    <row r="123" spans="1:6" x14ac:dyDescent="0.25">
      <c r="A123" s="8" t="s">
        <v>22544</v>
      </c>
      <c r="B123" s="1" t="s">
        <v>18816</v>
      </c>
      <c r="C123" s="1" t="s">
        <v>1</v>
      </c>
      <c r="D123" s="1" t="s">
        <v>22578</v>
      </c>
      <c r="E123" s="1"/>
      <c r="F123" s="9"/>
    </row>
    <row r="124" spans="1:6" x14ac:dyDescent="0.25">
      <c r="A124" s="8" t="s">
        <v>22545</v>
      </c>
      <c r="B124" s="1" t="s">
        <v>16632</v>
      </c>
      <c r="C124" s="1" t="s">
        <v>1</v>
      </c>
      <c r="D124" s="1" t="s">
        <v>22578</v>
      </c>
      <c r="E124" s="1"/>
      <c r="F124" s="9"/>
    </row>
    <row r="125" spans="1:6" x14ac:dyDescent="0.25">
      <c r="A125" s="8" t="s">
        <v>22546</v>
      </c>
      <c r="B125" s="1" t="s">
        <v>10832</v>
      </c>
      <c r="C125" s="1" t="s">
        <v>4</v>
      </c>
      <c r="D125" s="1" t="s">
        <v>22578</v>
      </c>
      <c r="E125" s="1"/>
      <c r="F125" s="9"/>
    </row>
    <row r="126" spans="1:6" x14ac:dyDescent="0.25">
      <c r="A126" s="8" t="s">
        <v>22547</v>
      </c>
      <c r="B126" s="1" t="s">
        <v>10882</v>
      </c>
      <c r="C126" s="1" t="s">
        <v>4</v>
      </c>
      <c r="D126" s="1" t="s">
        <v>22578</v>
      </c>
      <c r="E126" s="1"/>
      <c r="F126" s="9"/>
    </row>
    <row r="127" spans="1:6" x14ac:dyDescent="0.25">
      <c r="A127" s="8" t="s">
        <v>22548</v>
      </c>
      <c r="B127" s="1" t="s">
        <v>10912</v>
      </c>
      <c r="C127" s="1" t="s">
        <v>4</v>
      </c>
      <c r="D127" s="1" t="s">
        <v>22578</v>
      </c>
      <c r="E127" s="1"/>
      <c r="F127" s="9"/>
    </row>
    <row r="128" spans="1:6" x14ac:dyDescent="0.25">
      <c r="A128" s="8" t="s">
        <v>22549</v>
      </c>
      <c r="B128" s="1" t="s">
        <v>10844</v>
      </c>
      <c r="C128" s="1" t="s">
        <v>4</v>
      </c>
      <c r="D128" s="1" t="s">
        <v>22578</v>
      </c>
      <c r="E128" s="1"/>
      <c r="F128" s="9"/>
    </row>
    <row r="129" spans="1:6" x14ac:dyDescent="0.25">
      <c r="A129" s="8" t="s">
        <v>22550</v>
      </c>
      <c r="B129" s="1" t="s">
        <v>22551</v>
      </c>
      <c r="C129" s="1" t="s">
        <v>4</v>
      </c>
      <c r="D129" s="1" t="s">
        <v>22578</v>
      </c>
      <c r="E129" s="1"/>
      <c r="F129" s="9"/>
    </row>
    <row r="130" spans="1:6" x14ac:dyDescent="0.25">
      <c r="A130" s="8" t="s">
        <v>22552</v>
      </c>
      <c r="B130" s="1" t="s">
        <v>861</v>
      </c>
      <c r="C130" s="1" t="s">
        <v>4</v>
      </c>
      <c r="D130" s="1" t="s">
        <v>22578</v>
      </c>
      <c r="E130" s="1"/>
      <c r="F130" s="9"/>
    </row>
    <row r="131" spans="1:6" x14ac:dyDescent="0.25">
      <c r="A131" s="8" t="s">
        <v>22553</v>
      </c>
      <c r="B131" s="1" t="s">
        <v>761</v>
      </c>
      <c r="C131" s="1" t="s">
        <v>4</v>
      </c>
      <c r="D131" s="1" t="s">
        <v>22578</v>
      </c>
      <c r="E131" s="1"/>
      <c r="F131" s="9"/>
    </row>
    <row r="132" spans="1:6" x14ac:dyDescent="0.25">
      <c r="A132" s="8" t="s">
        <v>22554</v>
      </c>
      <c r="B132" s="1" t="s">
        <v>22555</v>
      </c>
      <c r="C132" s="1" t="s">
        <v>4</v>
      </c>
      <c r="D132" s="1" t="s">
        <v>22578</v>
      </c>
      <c r="E132" s="1"/>
      <c r="F132" s="9"/>
    </row>
    <row r="133" spans="1:6" x14ac:dyDescent="0.25">
      <c r="A133" s="8" t="s">
        <v>22556</v>
      </c>
      <c r="B133" s="1" t="s">
        <v>22557</v>
      </c>
      <c r="C133" s="1" t="s">
        <v>4</v>
      </c>
      <c r="D133" s="1" t="s">
        <v>22578</v>
      </c>
      <c r="E133" s="1"/>
      <c r="F133" s="9"/>
    </row>
    <row r="134" spans="1:6" x14ac:dyDescent="0.25">
      <c r="A134" s="8" t="s">
        <v>22558</v>
      </c>
      <c r="B134" s="1" t="s">
        <v>22559</v>
      </c>
      <c r="C134" s="1" t="s">
        <v>1</v>
      </c>
      <c r="D134" s="1" t="s">
        <v>22578</v>
      </c>
      <c r="E134" s="1"/>
      <c r="F134" s="9"/>
    </row>
    <row r="135" spans="1:6" x14ac:dyDescent="0.25">
      <c r="A135" s="8" t="s">
        <v>22560</v>
      </c>
      <c r="B135" s="1" t="s">
        <v>22026</v>
      </c>
      <c r="C135" s="1" t="s">
        <v>1</v>
      </c>
      <c r="D135" s="1" t="s">
        <v>22578</v>
      </c>
      <c r="E135" s="1"/>
      <c r="F135" s="9"/>
    </row>
    <row r="136" spans="1:6" x14ac:dyDescent="0.25">
      <c r="A136" s="8" t="s">
        <v>22561</v>
      </c>
      <c r="B136" s="1" t="s">
        <v>22562</v>
      </c>
      <c r="C136" s="1" t="s">
        <v>1</v>
      </c>
      <c r="D136" s="1" t="s">
        <v>22578</v>
      </c>
      <c r="E136" s="1"/>
      <c r="F136" s="9"/>
    </row>
    <row r="137" spans="1:6" x14ac:dyDescent="0.25">
      <c r="A137" s="8" t="s">
        <v>22563</v>
      </c>
      <c r="B137" s="1" t="s">
        <v>22564</v>
      </c>
      <c r="C137" s="1" t="s">
        <v>1</v>
      </c>
      <c r="D137" s="1" t="s">
        <v>22578</v>
      </c>
      <c r="E137" s="1"/>
      <c r="F137" s="9"/>
    </row>
    <row r="138" spans="1:6" x14ac:dyDescent="0.25">
      <c r="A138" s="8" t="s">
        <v>22565</v>
      </c>
      <c r="B138" s="1" t="s">
        <v>22566</v>
      </c>
      <c r="C138" s="1" t="s">
        <v>1</v>
      </c>
      <c r="D138" s="1" t="s">
        <v>22578</v>
      </c>
      <c r="E138" s="1"/>
      <c r="F138" s="9"/>
    </row>
    <row r="139" spans="1:6" x14ac:dyDescent="0.25">
      <c r="A139" s="8" t="s">
        <v>22567</v>
      </c>
      <c r="B139" s="1" t="s">
        <v>22568</v>
      </c>
      <c r="C139" s="1" t="s">
        <v>1</v>
      </c>
      <c r="D139" s="1" t="s">
        <v>22578</v>
      </c>
      <c r="E139" s="1"/>
      <c r="F139" s="9"/>
    </row>
    <row r="140" spans="1:6" x14ac:dyDescent="0.25">
      <c r="A140" s="8" t="s">
        <v>22569</v>
      </c>
      <c r="B140" s="1" t="s">
        <v>22570</v>
      </c>
      <c r="C140" s="1" t="s">
        <v>1</v>
      </c>
      <c r="D140" s="1" t="s">
        <v>22578</v>
      </c>
      <c r="E140" s="1"/>
      <c r="F140" s="9"/>
    </row>
    <row r="141" spans="1:6" x14ac:dyDescent="0.25">
      <c r="A141" s="8" t="s">
        <v>22571</v>
      </c>
      <c r="B141" s="1" t="s">
        <v>22572</v>
      </c>
      <c r="C141" s="1" t="s">
        <v>1</v>
      </c>
      <c r="D141" s="1" t="s">
        <v>22578</v>
      </c>
      <c r="E141" s="1"/>
      <c r="F141" s="9"/>
    </row>
    <row r="142" spans="1:6" x14ac:dyDescent="0.25">
      <c r="A142" s="8" t="s">
        <v>22573</v>
      </c>
      <c r="B142" s="1" t="s">
        <v>22574</v>
      </c>
      <c r="C142" s="1" t="s">
        <v>1</v>
      </c>
      <c r="D142" s="1" t="s">
        <v>22578</v>
      </c>
      <c r="E142" s="1"/>
      <c r="F142" s="9"/>
    </row>
    <row r="143" spans="1:6" x14ac:dyDescent="0.25">
      <c r="A143" s="8" t="s">
        <v>22577</v>
      </c>
      <c r="B143" s="1" t="s">
        <v>22575</v>
      </c>
      <c r="C143" s="1" t="s">
        <v>4</v>
      </c>
      <c r="D143" s="1" t="s">
        <v>22578</v>
      </c>
      <c r="E143" s="1"/>
      <c r="F143" s="9"/>
    </row>
    <row r="144" spans="1:6" ht="15.75" thickBot="1" x14ac:dyDescent="0.3">
      <c r="A144" s="16" t="s">
        <v>22576</v>
      </c>
      <c r="B144" s="15" t="s">
        <v>22559</v>
      </c>
      <c r="C144" s="15" t="s">
        <v>14</v>
      </c>
      <c r="D144" s="15" t="s">
        <v>22578</v>
      </c>
      <c r="E144" s="15"/>
      <c r="F144" s="17"/>
    </row>
    <row r="145" spans="1:6" x14ac:dyDescent="0.25">
      <c r="A145" s="5" t="s">
        <v>23725</v>
      </c>
      <c r="B145" s="6" t="s">
        <v>22515</v>
      </c>
      <c r="C145" s="6" t="s">
        <v>14</v>
      </c>
      <c r="D145" s="6" t="s">
        <v>23987</v>
      </c>
      <c r="E145" s="6"/>
      <c r="F145" s="7"/>
    </row>
    <row r="146" spans="1:6" x14ac:dyDescent="0.25">
      <c r="A146" s="8" t="s">
        <v>23760</v>
      </c>
      <c r="B146" s="1" t="s">
        <v>13456</v>
      </c>
      <c r="C146" s="1" t="s">
        <v>4</v>
      </c>
      <c r="D146" s="1" t="s">
        <v>23987</v>
      </c>
      <c r="E146" s="1"/>
      <c r="F146" s="9"/>
    </row>
    <row r="147" spans="1:6" x14ac:dyDescent="0.25">
      <c r="A147" s="8" t="s">
        <v>23761</v>
      </c>
      <c r="B147" s="1" t="s">
        <v>13458</v>
      </c>
      <c r="C147" s="1" t="s">
        <v>4</v>
      </c>
      <c r="D147" s="1" t="s">
        <v>23987</v>
      </c>
      <c r="E147" s="1"/>
      <c r="F147" s="9"/>
    </row>
    <row r="148" spans="1:6" x14ac:dyDescent="0.25">
      <c r="A148" s="8" t="s">
        <v>23762</v>
      </c>
      <c r="B148" s="1" t="s">
        <v>13460</v>
      </c>
      <c r="C148" s="1" t="s">
        <v>4</v>
      </c>
      <c r="D148" s="1" t="s">
        <v>23987</v>
      </c>
      <c r="E148" s="1"/>
      <c r="F148" s="9"/>
    </row>
    <row r="149" spans="1:6" x14ac:dyDescent="0.25">
      <c r="A149" s="8" t="s">
        <v>23763</v>
      </c>
      <c r="B149" s="1" t="s">
        <v>13462</v>
      </c>
      <c r="C149" s="1" t="s">
        <v>4</v>
      </c>
      <c r="D149" s="1" t="s">
        <v>23987</v>
      </c>
      <c r="E149" s="1"/>
      <c r="F149" s="9"/>
    </row>
    <row r="150" spans="1:6" x14ac:dyDescent="0.25">
      <c r="A150" s="8" t="s">
        <v>23776</v>
      </c>
      <c r="B150" s="1" t="s">
        <v>13472</v>
      </c>
      <c r="C150" s="1" t="s">
        <v>4</v>
      </c>
      <c r="D150" s="1" t="s">
        <v>23987</v>
      </c>
      <c r="E150" s="1"/>
      <c r="F150" s="9"/>
    </row>
    <row r="151" spans="1:6" x14ac:dyDescent="0.25">
      <c r="A151" s="8" t="s">
        <v>23777</v>
      </c>
      <c r="B151" s="1" t="s">
        <v>20720</v>
      </c>
      <c r="C151" s="1" t="s">
        <v>4</v>
      </c>
      <c r="D151" s="1" t="s">
        <v>23987</v>
      </c>
      <c r="E151" s="1"/>
      <c r="F151" s="9"/>
    </row>
    <row r="152" spans="1:6" x14ac:dyDescent="0.25">
      <c r="A152" s="8" t="s">
        <v>23796</v>
      </c>
      <c r="B152" s="1" t="s">
        <v>23797</v>
      </c>
      <c r="C152" s="1" t="s">
        <v>4</v>
      </c>
      <c r="D152" s="1" t="s">
        <v>23987</v>
      </c>
      <c r="E152" s="1"/>
      <c r="F152" s="9"/>
    </row>
    <row r="153" spans="1:6" x14ac:dyDescent="0.25">
      <c r="A153" s="8" t="s">
        <v>23798</v>
      </c>
      <c r="B153" s="1" t="s">
        <v>23799</v>
      </c>
      <c r="C153" s="1" t="s">
        <v>4</v>
      </c>
      <c r="D153" s="1" t="s">
        <v>23987</v>
      </c>
      <c r="E153" s="1"/>
      <c r="F153" s="9"/>
    </row>
    <row r="154" spans="1:6" x14ac:dyDescent="0.25">
      <c r="A154" s="8" t="s">
        <v>23726</v>
      </c>
      <c r="B154" s="1" t="s">
        <v>342</v>
      </c>
      <c r="C154" s="1" t="s">
        <v>14</v>
      </c>
      <c r="D154" s="1" t="s">
        <v>23987</v>
      </c>
      <c r="E154" s="1"/>
      <c r="F154" s="9"/>
    </row>
    <row r="155" spans="1:6" x14ac:dyDescent="0.25">
      <c r="A155" s="8" t="s">
        <v>23727</v>
      </c>
      <c r="B155" s="1" t="s">
        <v>464</v>
      </c>
      <c r="C155" s="1" t="s">
        <v>14</v>
      </c>
      <c r="D155" s="1" t="s">
        <v>23987</v>
      </c>
      <c r="E155" s="1"/>
      <c r="F155" s="9"/>
    </row>
    <row r="156" spans="1:6" x14ac:dyDescent="0.25">
      <c r="A156" s="8" t="s">
        <v>23729</v>
      </c>
      <c r="B156" s="1" t="s">
        <v>11012</v>
      </c>
      <c r="C156" s="1" t="s">
        <v>14</v>
      </c>
      <c r="D156" s="1" t="s">
        <v>23987</v>
      </c>
      <c r="E156" s="1"/>
      <c r="F156" s="9"/>
    </row>
    <row r="157" spans="1:6" x14ac:dyDescent="0.25">
      <c r="A157" s="8" t="s">
        <v>23730</v>
      </c>
      <c r="B157" s="1" t="s">
        <v>861</v>
      </c>
      <c r="C157" s="1" t="s">
        <v>14</v>
      </c>
      <c r="D157" s="1" t="s">
        <v>23987</v>
      </c>
      <c r="E157" s="1"/>
      <c r="F157" s="9"/>
    </row>
    <row r="158" spans="1:6" x14ac:dyDescent="0.25">
      <c r="A158" s="8" t="s">
        <v>23731</v>
      </c>
      <c r="B158" s="1" t="s">
        <v>973</v>
      </c>
      <c r="C158" s="1" t="s">
        <v>14</v>
      </c>
      <c r="D158" s="1" t="s">
        <v>23987</v>
      </c>
      <c r="E158" s="1"/>
      <c r="F158" s="9"/>
    </row>
    <row r="159" spans="1:6" x14ac:dyDescent="0.25">
      <c r="A159" s="8" t="s">
        <v>23732</v>
      </c>
      <c r="B159" s="1" t="s">
        <v>1101</v>
      </c>
      <c r="C159" s="1" t="s">
        <v>14</v>
      </c>
      <c r="D159" s="1" t="s">
        <v>23987</v>
      </c>
      <c r="E159" s="1"/>
      <c r="F159" s="9"/>
    </row>
    <row r="160" spans="1:6" x14ac:dyDescent="0.25">
      <c r="A160" s="8" t="s">
        <v>23733</v>
      </c>
      <c r="B160" s="1" t="s">
        <v>1905</v>
      </c>
      <c r="C160" s="1" t="s">
        <v>27</v>
      </c>
      <c r="D160" s="1" t="s">
        <v>23987</v>
      </c>
      <c r="E160" s="1"/>
      <c r="F160" s="9"/>
    </row>
    <row r="161" spans="1:6" x14ac:dyDescent="0.25">
      <c r="A161" s="8" t="s">
        <v>23734</v>
      </c>
      <c r="B161" s="1" t="s">
        <v>23735</v>
      </c>
      <c r="C161" s="1" t="s">
        <v>14</v>
      </c>
      <c r="D161" s="1" t="s">
        <v>23987</v>
      </c>
      <c r="E161" s="1"/>
      <c r="F161" s="9"/>
    </row>
    <row r="162" spans="1:6" x14ac:dyDescent="0.25">
      <c r="A162" s="8" t="s">
        <v>23736</v>
      </c>
      <c r="B162" s="1" t="s">
        <v>23737</v>
      </c>
      <c r="C162" s="1" t="s">
        <v>14</v>
      </c>
      <c r="D162" s="1" t="s">
        <v>23987</v>
      </c>
      <c r="E162" s="1"/>
      <c r="F162" s="9"/>
    </row>
    <row r="163" spans="1:6" x14ac:dyDescent="0.25">
      <c r="A163" s="8" t="s">
        <v>23738</v>
      </c>
      <c r="B163" s="1" t="s">
        <v>23739</v>
      </c>
      <c r="C163" s="1" t="s">
        <v>14</v>
      </c>
      <c r="D163" s="1" t="s">
        <v>23987</v>
      </c>
      <c r="E163" s="1"/>
      <c r="F163" s="9"/>
    </row>
    <row r="164" spans="1:6" x14ac:dyDescent="0.25">
      <c r="A164" s="8" t="s">
        <v>23742</v>
      </c>
      <c r="B164" s="1" t="s">
        <v>11692</v>
      </c>
      <c r="C164" s="1" t="s">
        <v>14</v>
      </c>
      <c r="D164" s="1" t="s">
        <v>23987</v>
      </c>
      <c r="E164" s="1"/>
      <c r="F164" s="9"/>
    </row>
    <row r="165" spans="1:6" x14ac:dyDescent="0.25">
      <c r="A165" s="8" t="s">
        <v>23744</v>
      </c>
      <c r="B165" s="1" t="s">
        <v>23745</v>
      </c>
      <c r="C165" s="1" t="s">
        <v>14</v>
      </c>
      <c r="D165" s="1" t="s">
        <v>23987</v>
      </c>
      <c r="E165" s="1"/>
      <c r="F165" s="9"/>
    </row>
    <row r="166" spans="1:6" x14ac:dyDescent="0.25">
      <c r="A166" s="8" t="s">
        <v>23764</v>
      </c>
      <c r="B166" s="1" t="s">
        <v>23765</v>
      </c>
      <c r="C166" s="1" t="s">
        <v>14</v>
      </c>
      <c r="D166" s="1" t="s">
        <v>23987</v>
      </c>
      <c r="E166" s="1"/>
      <c r="F166" s="9"/>
    </row>
    <row r="167" spans="1:6" x14ac:dyDescent="0.25">
      <c r="A167" s="8" t="s">
        <v>23768</v>
      </c>
      <c r="B167" s="1" t="s">
        <v>23769</v>
      </c>
      <c r="C167" s="1" t="s">
        <v>14</v>
      </c>
      <c r="D167" s="1" t="s">
        <v>23987</v>
      </c>
      <c r="E167" s="1"/>
      <c r="F167" s="9"/>
    </row>
    <row r="168" spans="1:6" x14ac:dyDescent="0.25">
      <c r="A168" s="8" t="s">
        <v>23743</v>
      </c>
      <c r="B168" s="1" t="s">
        <v>23735</v>
      </c>
      <c r="C168" s="1" t="s">
        <v>4</v>
      </c>
      <c r="D168" s="1" t="s">
        <v>23987</v>
      </c>
      <c r="E168" s="1"/>
      <c r="F168" s="9"/>
    </row>
    <row r="169" spans="1:6" x14ac:dyDescent="0.25">
      <c r="A169" s="8" t="s">
        <v>23746</v>
      </c>
      <c r="B169" s="1" t="s">
        <v>23747</v>
      </c>
      <c r="C169" s="1" t="s">
        <v>7</v>
      </c>
      <c r="D169" s="1" t="s">
        <v>23987</v>
      </c>
      <c r="E169" s="1"/>
      <c r="F169" s="9"/>
    </row>
    <row r="170" spans="1:6" x14ac:dyDescent="0.25">
      <c r="A170" s="8" t="s">
        <v>23748</v>
      </c>
      <c r="B170" s="1" t="s">
        <v>17656</v>
      </c>
      <c r="C170" s="1" t="s">
        <v>14</v>
      </c>
      <c r="D170" s="1" t="s">
        <v>23987</v>
      </c>
      <c r="E170" s="1"/>
      <c r="F170" s="9"/>
    </row>
    <row r="171" spans="1:6" x14ac:dyDescent="0.25">
      <c r="A171" s="8" t="s">
        <v>23749</v>
      </c>
      <c r="B171" s="1" t="s">
        <v>1691</v>
      </c>
      <c r="C171" s="1" t="s">
        <v>7</v>
      </c>
      <c r="D171" s="1" t="s">
        <v>23987</v>
      </c>
      <c r="E171" s="1"/>
      <c r="F171" s="9"/>
    </row>
    <row r="172" spans="1:6" x14ac:dyDescent="0.25">
      <c r="A172" s="8" t="s">
        <v>23750</v>
      </c>
      <c r="B172" s="1" t="s">
        <v>23751</v>
      </c>
      <c r="C172" s="1" t="s">
        <v>14</v>
      </c>
      <c r="D172" s="1" t="s">
        <v>23987</v>
      </c>
      <c r="E172" s="1"/>
      <c r="F172" s="9"/>
    </row>
    <row r="173" spans="1:6" x14ac:dyDescent="0.25">
      <c r="A173" s="8" t="s">
        <v>23752</v>
      </c>
      <c r="B173" s="1" t="s">
        <v>23753</v>
      </c>
      <c r="C173" s="1" t="s">
        <v>7</v>
      </c>
      <c r="D173" s="1" t="s">
        <v>23987</v>
      </c>
      <c r="E173" s="1"/>
      <c r="F173" s="9"/>
    </row>
    <row r="174" spans="1:6" x14ac:dyDescent="0.25">
      <c r="A174" s="8" t="s">
        <v>23754</v>
      </c>
      <c r="B174" s="1" t="s">
        <v>17273</v>
      </c>
      <c r="C174" s="1" t="s">
        <v>14</v>
      </c>
      <c r="D174" s="1" t="s">
        <v>23987</v>
      </c>
      <c r="E174" s="1"/>
      <c r="F174" s="9"/>
    </row>
    <row r="175" spans="1:6" x14ac:dyDescent="0.25">
      <c r="A175" s="8" t="s">
        <v>23770</v>
      </c>
      <c r="B175" s="1" t="s">
        <v>10728</v>
      </c>
      <c r="C175" s="1" t="s">
        <v>20543</v>
      </c>
      <c r="D175" s="1" t="s">
        <v>23987</v>
      </c>
      <c r="E175" s="1"/>
      <c r="F175" s="9"/>
    </row>
    <row r="176" spans="1:6" x14ac:dyDescent="0.25">
      <c r="A176" s="8" t="s">
        <v>23771</v>
      </c>
      <c r="B176" s="1" t="s">
        <v>10706</v>
      </c>
      <c r="C176" s="1" t="s">
        <v>20543</v>
      </c>
      <c r="D176" s="1" t="s">
        <v>23987</v>
      </c>
      <c r="E176" s="1"/>
      <c r="F176" s="9"/>
    </row>
    <row r="177" spans="1:6" x14ac:dyDescent="0.25">
      <c r="A177" s="8" t="s">
        <v>23772</v>
      </c>
      <c r="B177" s="1" t="s">
        <v>350</v>
      </c>
      <c r="C177" s="1" t="s">
        <v>20543</v>
      </c>
      <c r="D177" s="1" t="s">
        <v>23987</v>
      </c>
      <c r="E177" s="1"/>
      <c r="F177" s="9"/>
    </row>
    <row r="178" spans="1:6" x14ac:dyDescent="0.25">
      <c r="A178" s="8" t="s">
        <v>23773</v>
      </c>
      <c r="B178" s="1" t="s">
        <v>13392</v>
      </c>
      <c r="C178" s="1" t="s">
        <v>20543</v>
      </c>
      <c r="D178" s="1" t="s">
        <v>23987</v>
      </c>
      <c r="E178" s="1"/>
      <c r="F178" s="9"/>
    </row>
    <row r="179" spans="1:6" x14ac:dyDescent="0.25">
      <c r="A179" s="8" t="s">
        <v>23774</v>
      </c>
      <c r="B179" s="1" t="s">
        <v>1571</v>
      </c>
      <c r="C179" s="1" t="s">
        <v>20543</v>
      </c>
      <c r="D179" s="1" t="s">
        <v>23987</v>
      </c>
      <c r="E179" s="1"/>
      <c r="F179" s="9"/>
    </row>
    <row r="180" spans="1:6" x14ac:dyDescent="0.25">
      <c r="A180" s="8" t="s">
        <v>23775</v>
      </c>
      <c r="B180" s="1" t="s">
        <v>96</v>
      </c>
      <c r="C180" s="1" t="s">
        <v>20543</v>
      </c>
      <c r="D180" s="1" t="s">
        <v>23987</v>
      </c>
      <c r="E180" s="1"/>
      <c r="F180" s="9"/>
    </row>
    <row r="181" spans="1:6" x14ac:dyDescent="0.25">
      <c r="A181" s="8" t="s">
        <v>23778</v>
      </c>
      <c r="B181" s="1" t="s">
        <v>10732</v>
      </c>
      <c r="C181" s="1" t="s">
        <v>20543</v>
      </c>
      <c r="D181" s="1" t="s">
        <v>23987</v>
      </c>
      <c r="E181" s="1"/>
      <c r="F181" s="9"/>
    </row>
    <row r="182" spans="1:6" x14ac:dyDescent="0.25">
      <c r="A182" s="8" t="s">
        <v>23779</v>
      </c>
      <c r="B182" s="1" t="s">
        <v>1697</v>
      </c>
      <c r="C182" s="1" t="s">
        <v>20543</v>
      </c>
      <c r="D182" s="1" t="s">
        <v>23987</v>
      </c>
      <c r="E182" s="1"/>
      <c r="F182" s="9"/>
    </row>
    <row r="183" spans="1:6" x14ac:dyDescent="0.25">
      <c r="A183" s="8" t="s">
        <v>23780</v>
      </c>
      <c r="B183" s="1" t="s">
        <v>10867</v>
      </c>
      <c r="C183" s="1" t="s">
        <v>20543</v>
      </c>
      <c r="D183" s="1" t="s">
        <v>23987</v>
      </c>
      <c r="E183" s="1"/>
      <c r="F183" s="9"/>
    </row>
    <row r="184" spans="1:6" x14ac:dyDescent="0.25">
      <c r="A184" s="8" t="s">
        <v>23781</v>
      </c>
      <c r="B184" s="1" t="s">
        <v>1605</v>
      </c>
      <c r="C184" s="1" t="s">
        <v>20543</v>
      </c>
      <c r="D184" s="1" t="s">
        <v>23987</v>
      </c>
      <c r="E184" s="1"/>
      <c r="F184" s="9"/>
    </row>
    <row r="185" spans="1:6" x14ac:dyDescent="0.25">
      <c r="A185" s="8" t="s">
        <v>23782</v>
      </c>
      <c r="B185" s="1" t="s">
        <v>10756</v>
      </c>
      <c r="C185" s="1" t="s">
        <v>20543</v>
      </c>
      <c r="D185" s="1" t="s">
        <v>23987</v>
      </c>
      <c r="E185" s="1"/>
      <c r="F185" s="9"/>
    </row>
    <row r="186" spans="1:6" x14ac:dyDescent="0.25">
      <c r="A186" s="8" t="s">
        <v>23783</v>
      </c>
      <c r="B186" s="1" t="s">
        <v>21024</v>
      </c>
      <c r="C186" s="1" t="s">
        <v>20543</v>
      </c>
      <c r="D186" s="1" t="s">
        <v>23987</v>
      </c>
      <c r="E186" s="1"/>
      <c r="F186" s="9"/>
    </row>
    <row r="187" spans="1:6" x14ac:dyDescent="0.25">
      <c r="A187" s="8" t="s">
        <v>23784</v>
      </c>
      <c r="B187" s="1" t="s">
        <v>1539</v>
      </c>
      <c r="C187" s="1" t="s">
        <v>20543</v>
      </c>
      <c r="D187" s="1" t="s">
        <v>23987</v>
      </c>
      <c r="E187" s="1"/>
      <c r="F187" s="9"/>
    </row>
    <row r="188" spans="1:6" x14ac:dyDescent="0.25">
      <c r="A188" s="8" t="s">
        <v>23807</v>
      </c>
      <c r="B188" s="1" t="s">
        <v>1581</v>
      </c>
      <c r="C188" s="1" t="s">
        <v>20543</v>
      </c>
      <c r="D188" s="1" t="s">
        <v>23987</v>
      </c>
      <c r="E188" s="1"/>
      <c r="F188" s="9"/>
    </row>
    <row r="189" spans="1:6" x14ac:dyDescent="0.25">
      <c r="A189" s="8" t="s">
        <v>23808</v>
      </c>
      <c r="B189" s="1" t="s">
        <v>10888</v>
      </c>
      <c r="C189" s="1" t="s">
        <v>20543</v>
      </c>
      <c r="D189" s="1" t="s">
        <v>23987</v>
      </c>
      <c r="E189" s="1"/>
      <c r="F189" s="9"/>
    </row>
    <row r="190" spans="1:6" x14ac:dyDescent="0.25">
      <c r="A190" s="8" t="s">
        <v>23809</v>
      </c>
      <c r="B190" s="1" t="s">
        <v>1677</v>
      </c>
      <c r="C190" s="1" t="s">
        <v>20543</v>
      </c>
      <c r="D190" s="1" t="s">
        <v>23987</v>
      </c>
      <c r="E190" s="1"/>
      <c r="F190" s="9"/>
    </row>
    <row r="191" spans="1:6" x14ac:dyDescent="0.25">
      <c r="A191" s="8" t="s">
        <v>23810</v>
      </c>
      <c r="B191" s="1" t="s">
        <v>13441</v>
      </c>
      <c r="C191" s="1" t="s">
        <v>20543</v>
      </c>
      <c r="D191" s="1" t="s">
        <v>23987</v>
      </c>
      <c r="E191" s="1"/>
      <c r="F191" s="9"/>
    </row>
    <row r="192" spans="1:6" x14ac:dyDescent="0.25">
      <c r="A192" s="8" t="s">
        <v>23811</v>
      </c>
      <c r="B192" s="1" t="s">
        <v>23812</v>
      </c>
      <c r="C192" s="1" t="s">
        <v>20543</v>
      </c>
      <c r="D192" s="1" t="s">
        <v>23987</v>
      </c>
      <c r="E192" s="1"/>
      <c r="F192" s="9"/>
    </row>
    <row r="193" spans="1:6" x14ac:dyDescent="0.25">
      <c r="A193" s="8" t="s">
        <v>23813</v>
      </c>
      <c r="B193" s="1" t="s">
        <v>11077</v>
      </c>
      <c r="C193" s="1" t="s">
        <v>20543</v>
      </c>
      <c r="D193" s="1" t="s">
        <v>23987</v>
      </c>
      <c r="E193" s="1"/>
      <c r="F193" s="9"/>
    </row>
    <row r="194" spans="1:6" x14ac:dyDescent="0.25">
      <c r="A194" s="8" t="s">
        <v>23814</v>
      </c>
      <c r="B194" s="1" t="s">
        <v>13884</v>
      </c>
      <c r="C194" s="1" t="s">
        <v>20543</v>
      </c>
      <c r="D194" s="1" t="s">
        <v>23987</v>
      </c>
      <c r="E194" s="1"/>
      <c r="F194" s="9"/>
    </row>
    <row r="195" spans="1:6" x14ac:dyDescent="0.25">
      <c r="A195" s="8" t="s">
        <v>23815</v>
      </c>
      <c r="B195" s="1" t="s">
        <v>23816</v>
      </c>
      <c r="C195" s="1" t="s">
        <v>20543</v>
      </c>
      <c r="D195" s="1" t="s">
        <v>23987</v>
      </c>
      <c r="E195" s="1"/>
      <c r="F195" s="9"/>
    </row>
    <row r="196" spans="1:6" x14ac:dyDescent="0.25">
      <c r="A196" s="8" t="s">
        <v>23817</v>
      </c>
      <c r="B196" s="1" t="s">
        <v>13900</v>
      </c>
      <c r="C196" s="1" t="s">
        <v>20543</v>
      </c>
      <c r="D196" s="1" t="s">
        <v>23987</v>
      </c>
      <c r="E196" s="1"/>
      <c r="F196" s="9"/>
    </row>
    <row r="197" spans="1:6" x14ac:dyDescent="0.25">
      <c r="A197" s="8" t="s">
        <v>23818</v>
      </c>
      <c r="B197" s="1" t="s">
        <v>23819</v>
      </c>
      <c r="C197" s="1" t="s">
        <v>20543</v>
      </c>
      <c r="D197" s="1" t="s">
        <v>23987</v>
      </c>
      <c r="E197" s="1"/>
      <c r="F197" s="9"/>
    </row>
    <row r="198" spans="1:6" x14ac:dyDescent="0.25">
      <c r="A198" s="8" t="s">
        <v>23820</v>
      </c>
      <c r="B198" s="1" t="s">
        <v>14018</v>
      </c>
      <c r="C198" s="1" t="s">
        <v>20543</v>
      </c>
      <c r="D198" s="1" t="s">
        <v>23987</v>
      </c>
      <c r="E198" s="1"/>
      <c r="F198" s="9"/>
    </row>
    <row r="199" spans="1:6" x14ac:dyDescent="0.25">
      <c r="A199" s="8" t="s">
        <v>23821</v>
      </c>
      <c r="B199" s="1" t="s">
        <v>13445</v>
      </c>
      <c r="C199" s="1" t="s">
        <v>20543</v>
      </c>
      <c r="D199" s="1" t="s">
        <v>23987</v>
      </c>
      <c r="E199" s="1"/>
      <c r="F199" s="9"/>
    </row>
    <row r="200" spans="1:6" x14ac:dyDescent="0.25">
      <c r="A200" s="8" t="s">
        <v>23825</v>
      </c>
      <c r="B200" s="1" t="s">
        <v>829</v>
      </c>
      <c r="C200" s="1" t="s">
        <v>20543</v>
      </c>
      <c r="D200" s="1" t="s">
        <v>23987</v>
      </c>
      <c r="E200" s="1"/>
      <c r="F200" s="9"/>
    </row>
    <row r="201" spans="1:6" x14ac:dyDescent="0.25">
      <c r="A201" s="8" t="s">
        <v>23826</v>
      </c>
      <c r="B201" s="1" t="s">
        <v>889</v>
      </c>
      <c r="C201" s="1" t="s">
        <v>20543</v>
      </c>
      <c r="D201" s="1" t="s">
        <v>23987</v>
      </c>
      <c r="E201" s="1"/>
      <c r="F201" s="9"/>
    </row>
    <row r="202" spans="1:6" x14ac:dyDescent="0.25">
      <c r="A202" s="8" t="s">
        <v>23827</v>
      </c>
      <c r="B202" s="1" t="s">
        <v>2007</v>
      </c>
      <c r="C202" s="1" t="s">
        <v>20543</v>
      </c>
      <c r="D202" s="1" t="s">
        <v>23987</v>
      </c>
      <c r="E202" s="1"/>
      <c r="F202" s="9"/>
    </row>
    <row r="203" spans="1:6" x14ac:dyDescent="0.25">
      <c r="A203" s="8" t="s">
        <v>23828</v>
      </c>
      <c r="B203" s="1" t="s">
        <v>11750</v>
      </c>
      <c r="C203" s="1" t="s">
        <v>20543</v>
      </c>
      <c r="D203" s="1" t="s">
        <v>23987</v>
      </c>
      <c r="E203" s="1"/>
      <c r="F203" s="9"/>
    </row>
    <row r="204" spans="1:6" x14ac:dyDescent="0.25">
      <c r="A204" s="8" t="s">
        <v>23829</v>
      </c>
      <c r="B204" s="1" t="s">
        <v>785</v>
      </c>
      <c r="C204" s="1" t="s">
        <v>20543</v>
      </c>
      <c r="D204" s="1" t="s">
        <v>23987</v>
      </c>
      <c r="E204" s="1"/>
      <c r="F204" s="9"/>
    </row>
    <row r="205" spans="1:6" x14ac:dyDescent="0.25">
      <c r="A205" s="8" t="s">
        <v>23830</v>
      </c>
      <c r="B205" s="1" t="s">
        <v>676</v>
      </c>
      <c r="C205" s="1" t="s">
        <v>20543</v>
      </c>
      <c r="D205" s="1" t="s">
        <v>23987</v>
      </c>
      <c r="E205" s="1"/>
      <c r="F205" s="9"/>
    </row>
    <row r="206" spans="1:6" x14ac:dyDescent="0.25">
      <c r="A206" s="8" t="s">
        <v>23834</v>
      </c>
      <c r="B206" s="1" t="s">
        <v>198</v>
      </c>
      <c r="C206" s="1" t="s">
        <v>20543</v>
      </c>
      <c r="D206" s="1" t="s">
        <v>23987</v>
      </c>
      <c r="E206" s="1"/>
      <c r="F206" s="9"/>
    </row>
    <row r="207" spans="1:6" x14ac:dyDescent="0.25">
      <c r="A207" s="8" t="s">
        <v>23835</v>
      </c>
      <c r="B207" s="1" t="s">
        <v>3852</v>
      </c>
      <c r="C207" s="1" t="s">
        <v>20543</v>
      </c>
      <c r="D207" s="1" t="s">
        <v>23987</v>
      </c>
      <c r="E207" s="1"/>
      <c r="F207" s="9"/>
    </row>
    <row r="208" spans="1:6" x14ac:dyDescent="0.25">
      <c r="A208" s="8" t="s">
        <v>23836</v>
      </c>
      <c r="B208" s="1" t="s">
        <v>11885</v>
      </c>
      <c r="C208" s="1" t="s">
        <v>20543</v>
      </c>
      <c r="D208" s="1" t="s">
        <v>23987</v>
      </c>
      <c r="E208" s="1"/>
      <c r="F208" s="9"/>
    </row>
    <row r="209" spans="1:6" x14ac:dyDescent="0.25">
      <c r="A209" s="8" t="s">
        <v>23837</v>
      </c>
      <c r="B209" s="1" t="s">
        <v>14270</v>
      </c>
      <c r="C209" s="1" t="s">
        <v>20543</v>
      </c>
      <c r="D209" s="1" t="s">
        <v>23987</v>
      </c>
      <c r="E209" s="1"/>
      <c r="F209" s="9"/>
    </row>
    <row r="210" spans="1:6" x14ac:dyDescent="0.25">
      <c r="A210" s="8" t="s">
        <v>23831</v>
      </c>
      <c r="B210" s="1" t="s">
        <v>11085</v>
      </c>
      <c r="C210" s="1" t="s">
        <v>20543</v>
      </c>
      <c r="D210" s="1" t="s">
        <v>23987</v>
      </c>
      <c r="E210" s="1"/>
      <c r="F210" s="9"/>
    </row>
    <row r="211" spans="1:6" x14ac:dyDescent="0.25">
      <c r="A211" s="8" t="s">
        <v>23832</v>
      </c>
      <c r="B211" s="1" t="s">
        <v>23833</v>
      </c>
      <c r="C211" s="1" t="s">
        <v>20543</v>
      </c>
      <c r="D211" s="1" t="s">
        <v>23987</v>
      </c>
      <c r="E211" s="1"/>
      <c r="F211" s="9"/>
    </row>
    <row r="212" spans="1:6" x14ac:dyDescent="0.25">
      <c r="A212" s="8" t="s">
        <v>23849</v>
      </c>
      <c r="B212" s="1" t="s">
        <v>23850</v>
      </c>
      <c r="C212" s="1" t="s">
        <v>27</v>
      </c>
      <c r="D212" s="1" t="s">
        <v>23987</v>
      </c>
      <c r="E212" s="1"/>
      <c r="F212" s="9"/>
    </row>
    <row r="213" spans="1:6" x14ac:dyDescent="0.25">
      <c r="A213" s="8" t="s">
        <v>23851</v>
      </c>
      <c r="B213" s="1" t="s">
        <v>23852</v>
      </c>
      <c r="C213" s="1" t="s">
        <v>27</v>
      </c>
      <c r="D213" s="1" t="s">
        <v>23987</v>
      </c>
      <c r="E213" s="1"/>
      <c r="F213" s="9"/>
    </row>
    <row r="214" spans="1:6" x14ac:dyDescent="0.25">
      <c r="A214" s="8" t="s">
        <v>23853</v>
      </c>
      <c r="B214" s="1" t="s">
        <v>23854</v>
      </c>
      <c r="C214" s="1" t="s">
        <v>27</v>
      </c>
      <c r="D214" s="1" t="s">
        <v>23987</v>
      </c>
      <c r="E214" s="1"/>
      <c r="F214" s="9"/>
    </row>
    <row r="215" spans="1:6" x14ac:dyDescent="0.25">
      <c r="A215" s="8" t="s">
        <v>23855</v>
      </c>
      <c r="B215" s="1" t="s">
        <v>23856</v>
      </c>
      <c r="C215" s="1" t="s">
        <v>27</v>
      </c>
      <c r="D215" s="1" t="s">
        <v>23987</v>
      </c>
      <c r="E215" s="1"/>
      <c r="F215" s="9"/>
    </row>
    <row r="216" spans="1:6" x14ac:dyDescent="0.25">
      <c r="A216" s="8" t="s">
        <v>23857</v>
      </c>
      <c r="B216" s="1" t="s">
        <v>23858</v>
      </c>
      <c r="C216" s="1" t="s">
        <v>27</v>
      </c>
      <c r="D216" s="1" t="s">
        <v>23987</v>
      </c>
      <c r="E216" s="1"/>
      <c r="F216" s="9"/>
    </row>
    <row r="217" spans="1:6" x14ac:dyDescent="0.25">
      <c r="A217" s="8" t="s">
        <v>23859</v>
      </c>
      <c r="B217" s="1" t="s">
        <v>23860</v>
      </c>
      <c r="C217" s="1" t="s">
        <v>27</v>
      </c>
      <c r="D217" s="1" t="s">
        <v>23987</v>
      </c>
      <c r="E217" s="1"/>
      <c r="F217" s="9"/>
    </row>
    <row r="218" spans="1:6" x14ac:dyDescent="0.25">
      <c r="A218" s="8" t="s">
        <v>23861</v>
      </c>
      <c r="B218" s="1" t="s">
        <v>23862</v>
      </c>
      <c r="C218" s="1" t="s">
        <v>27</v>
      </c>
      <c r="D218" s="1" t="s">
        <v>23987</v>
      </c>
      <c r="E218" s="1"/>
      <c r="F218" s="9"/>
    </row>
    <row r="219" spans="1:6" x14ac:dyDescent="0.25">
      <c r="A219" s="8" t="s">
        <v>23863</v>
      </c>
      <c r="B219" s="1" t="s">
        <v>23864</v>
      </c>
      <c r="C219" s="1" t="s">
        <v>27</v>
      </c>
      <c r="D219" s="1" t="s">
        <v>23987</v>
      </c>
      <c r="E219" s="1"/>
      <c r="F219" s="9"/>
    </row>
    <row r="220" spans="1:6" x14ac:dyDescent="0.25">
      <c r="A220" s="8" t="s">
        <v>23865</v>
      </c>
      <c r="B220" s="1" t="s">
        <v>23866</v>
      </c>
      <c r="C220" s="1" t="s">
        <v>27</v>
      </c>
      <c r="D220" s="1" t="s">
        <v>23987</v>
      </c>
      <c r="E220" s="1"/>
      <c r="F220" s="9"/>
    </row>
    <row r="221" spans="1:6" x14ac:dyDescent="0.25">
      <c r="A221" s="8" t="s">
        <v>23867</v>
      </c>
      <c r="B221" s="1" t="s">
        <v>15566</v>
      </c>
      <c r="C221" s="1" t="s">
        <v>27</v>
      </c>
      <c r="D221" s="1" t="s">
        <v>23987</v>
      </c>
      <c r="E221" s="1"/>
      <c r="F221" s="9"/>
    </row>
    <row r="222" spans="1:6" x14ac:dyDescent="0.25">
      <c r="A222" s="8" t="s">
        <v>23868</v>
      </c>
      <c r="B222" s="1" t="s">
        <v>23869</v>
      </c>
      <c r="C222" s="1" t="s">
        <v>27</v>
      </c>
      <c r="D222" s="1" t="s">
        <v>23987</v>
      </c>
      <c r="E222" s="1"/>
      <c r="F222" s="9"/>
    </row>
    <row r="223" spans="1:6" x14ac:dyDescent="0.25">
      <c r="A223" s="8" t="s">
        <v>23870</v>
      </c>
      <c r="B223" s="1" t="s">
        <v>23871</v>
      </c>
      <c r="C223" s="1" t="s">
        <v>27</v>
      </c>
      <c r="D223" s="1" t="s">
        <v>23987</v>
      </c>
      <c r="E223" s="1"/>
      <c r="F223" s="9"/>
    </row>
    <row r="224" spans="1:6" x14ac:dyDescent="0.25">
      <c r="A224" s="8" t="s">
        <v>23872</v>
      </c>
      <c r="B224" s="1" t="s">
        <v>23873</v>
      </c>
      <c r="C224" s="1" t="s">
        <v>27</v>
      </c>
      <c r="D224" s="1" t="s">
        <v>23987</v>
      </c>
      <c r="E224" s="1"/>
      <c r="F224" s="9"/>
    </row>
    <row r="225" spans="1:6" x14ac:dyDescent="0.25">
      <c r="A225" s="8" t="s">
        <v>23874</v>
      </c>
      <c r="B225" s="1" t="s">
        <v>23875</v>
      </c>
      <c r="C225" s="1" t="s">
        <v>27</v>
      </c>
      <c r="D225" s="1" t="s">
        <v>23987</v>
      </c>
      <c r="E225" s="1"/>
      <c r="F225" s="9"/>
    </row>
    <row r="226" spans="1:6" x14ac:dyDescent="0.25">
      <c r="A226" s="8" t="s">
        <v>23876</v>
      </c>
      <c r="B226" s="1" t="s">
        <v>23877</v>
      </c>
      <c r="C226" s="1" t="s">
        <v>27</v>
      </c>
      <c r="D226" s="1" t="s">
        <v>23987</v>
      </c>
      <c r="E226" s="1"/>
      <c r="F226" s="9"/>
    </row>
    <row r="227" spans="1:6" x14ac:dyDescent="0.25">
      <c r="A227" s="8" t="s">
        <v>23878</v>
      </c>
      <c r="B227" s="1" t="s">
        <v>23879</v>
      </c>
      <c r="C227" s="1" t="s">
        <v>27</v>
      </c>
      <c r="D227" s="1" t="s">
        <v>23987</v>
      </c>
      <c r="E227" s="1"/>
      <c r="F227" s="9"/>
    </row>
    <row r="228" spans="1:6" x14ac:dyDescent="0.25">
      <c r="A228" s="8" t="s">
        <v>23880</v>
      </c>
      <c r="B228" s="1" t="s">
        <v>23881</v>
      </c>
      <c r="C228" s="1" t="s">
        <v>27</v>
      </c>
      <c r="D228" s="1" t="s">
        <v>23987</v>
      </c>
      <c r="E228" s="1"/>
      <c r="F228" s="9"/>
    </row>
    <row r="229" spans="1:6" x14ac:dyDescent="0.25">
      <c r="A229" s="8" t="s">
        <v>23882</v>
      </c>
      <c r="B229" s="1" t="s">
        <v>23883</v>
      </c>
      <c r="C229" s="1" t="s">
        <v>27</v>
      </c>
      <c r="D229" s="1" t="s">
        <v>23987</v>
      </c>
      <c r="E229" s="1"/>
      <c r="F229" s="9"/>
    </row>
    <row r="230" spans="1:6" x14ac:dyDescent="0.25">
      <c r="A230" s="8" t="s">
        <v>23884</v>
      </c>
      <c r="B230" s="1" t="s">
        <v>17334</v>
      </c>
      <c r="C230" s="1" t="s">
        <v>27</v>
      </c>
      <c r="D230" s="1" t="s">
        <v>23987</v>
      </c>
      <c r="E230" s="1"/>
      <c r="F230" s="9"/>
    </row>
    <row r="231" spans="1:6" x14ac:dyDescent="0.25">
      <c r="A231" s="8" t="s">
        <v>23885</v>
      </c>
      <c r="B231" s="1" t="s">
        <v>23886</v>
      </c>
      <c r="C231" s="1" t="s">
        <v>27</v>
      </c>
      <c r="D231" s="1" t="s">
        <v>23987</v>
      </c>
      <c r="E231" s="1"/>
      <c r="F231" s="9"/>
    </row>
    <row r="232" spans="1:6" x14ac:dyDescent="0.25">
      <c r="A232" s="8" t="s">
        <v>23889</v>
      </c>
      <c r="B232" s="1" t="s">
        <v>182</v>
      </c>
      <c r="C232" s="1" t="s">
        <v>7</v>
      </c>
      <c r="D232" s="1" t="s">
        <v>23987</v>
      </c>
      <c r="E232" s="1"/>
      <c r="F232" s="9"/>
    </row>
    <row r="233" spans="1:6" x14ac:dyDescent="0.25">
      <c r="A233" s="8" t="s">
        <v>23890</v>
      </c>
      <c r="B233" s="1" t="s">
        <v>672</v>
      </c>
      <c r="C233" s="1" t="s">
        <v>7</v>
      </c>
      <c r="D233" s="1" t="s">
        <v>23987</v>
      </c>
      <c r="E233" s="1"/>
      <c r="F233" s="9"/>
    </row>
    <row r="234" spans="1:6" x14ac:dyDescent="0.25">
      <c r="A234" s="8" t="s">
        <v>23891</v>
      </c>
      <c r="B234" s="1" t="s">
        <v>504</v>
      </c>
      <c r="C234" s="1" t="s">
        <v>7</v>
      </c>
      <c r="D234" s="1" t="s">
        <v>23987</v>
      </c>
      <c r="E234" s="1"/>
      <c r="F234" s="9"/>
    </row>
    <row r="235" spans="1:6" x14ac:dyDescent="0.25">
      <c r="A235" s="8" t="s">
        <v>23892</v>
      </c>
      <c r="B235" s="1" t="s">
        <v>2468</v>
      </c>
      <c r="C235" s="1" t="s">
        <v>7</v>
      </c>
      <c r="D235" s="1" t="s">
        <v>23987</v>
      </c>
      <c r="E235" s="1"/>
      <c r="F235" s="9"/>
    </row>
    <row r="236" spans="1:6" x14ac:dyDescent="0.25">
      <c r="A236" s="8" t="s">
        <v>23893</v>
      </c>
      <c r="B236" s="1" t="s">
        <v>2942</v>
      </c>
      <c r="C236" s="1" t="s">
        <v>7</v>
      </c>
      <c r="D236" s="1" t="s">
        <v>23987</v>
      </c>
      <c r="E236" s="1"/>
      <c r="F236" s="9"/>
    </row>
    <row r="237" spans="1:6" x14ac:dyDescent="0.25">
      <c r="A237" s="8" t="s">
        <v>23894</v>
      </c>
      <c r="B237" s="1" t="s">
        <v>218</v>
      </c>
      <c r="C237" s="1" t="s">
        <v>7</v>
      </c>
      <c r="D237" s="1" t="s">
        <v>23987</v>
      </c>
      <c r="E237" s="1"/>
      <c r="F237" s="9"/>
    </row>
    <row r="238" spans="1:6" x14ac:dyDescent="0.25">
      <c r="A238" s="8" t="s">
        <v>23895</v>
      </c>
      <c r="B238" s="1" t="s">
        <v>11240</v>
      </c>
      <c r="C238" s="1" t="s">
        <v>7</v>
      </c>
      <c r="D238" s="1" t="s">
        <v>23987</v>
      </c>
      <c r="E238" s="1"/>
      <c r="F238" s="9"/>
    </row>
    <row r="239" spans="1:6" x14ac:dyDescent="0.25">
      <c r="A239" s="8" t="s">
        <v>23896</v>
      </c>
      <c r="B239" s="1" t="s">
        <v>3602</v>
      </c>
      <c r="C239" s="1" t="s">
        <v>7</v>
      </c>
      <c r="D239" s="1" t="s">
        <v>23987</v>
      </c>
      <c r="E239" s="1"/>
      <c r="F239" s="9"/>
    </row>
    <row r="240" spans="1:6" x14ac:dyDescent="0.25">
      <c r="A240" s="8" t="s">
        <v>23897</v>
      </c>
      <c r="B240" s="1" t="s">
        <v>3844</v>
      </c>
      <c r="C240" s="1" t="s">
        <v>7</v>
      </c>
      <c r="D240" s="1" t="s">
        <v>23987</v>
      </c>
      <c r="E240" s="1"/>
      <c r="F240" s="9"/>
    </row>
    <row r="241" spans="1:6" x14ac:dyDescent="0.25">
      <c r="A241" s="8" t="s">
        <v>23898</v>
      </c>
      <c r="B241" s="1" t="s">
        <v>182</v>
      </c>
      <c r="C241" s="1" t="s">
        <v>7</v>
      </c>
      <c r="D241" s="1" t="s">
        <v>23987</v>
      </c>
      <c r="E241" s="1"/>
      <c r="F241" s="9"/>
    </row>
    <row r="242" spans="1:6" x14ac:dyDescent="0.25">
      <c r="A242" s="8" t="s">
        <v>23899</v>
      </c>
      <c r="B242" s="1" t="s">
        <v>933</v>
      </c>
      <c r="C242" s="1" t="s">
        <v>7</v>
      </c>
      <c r="D242" s="1" t="s">
        <v>23987</v>
      </c>
      <c r="E242" s="1"/>
      <c r="F242" s="9"/>
    </row>
    <row r="243" spans="1:6" x14ac:dyDescent="0.25">
      <c r="A243" s="8" t="s">
        <v>23900</v>
      </c>
      <c r="B243" s="1" t="s">
        <v>961</v>
      </c>
      <c r="C243" s="1" t="s">
        <v>7</v>
      </c>
      <c r="D243" s="1" t="s">
        <v>23987</v>
      </c>
      <c r="E243" s="1"/>
      <c r="F243" s="9"/>
    </row>
    <row r="244" spans="1:6" x14ac:dyDescent="0.25">
      <c r="A244" s="8" t="s">
        <v>23901</v>
      </c>
      <c r="B244" s="1" t="s">
        <v>11733</v>
      </c>
      <c r="C244" s="1" t="s">
        <v>7</v>
      </c>
      <c r="D244" s="1" t="s">
        <v>23987</v>
      </c>
      <c r="E244" s="1"/>
      <c r="F244" s="9"/>
    </row>
    <row r="245" spans="1:6" x14ac:dyDescent="0.25">
      <c r="A245" s="8" t="s">
        <v>23902</v>
      </c>
      <c r="B245" s="1" t="s">
        <v>11742</v>
      </c>
      <c r="C245" s="1" t="s">
        <v>7</v>
      </c>
      <c r="D245" s="1" t="s">
        <v>23987</v>
      </c>
      <c r="E245" s="1"/>
      <c r="F245" s="9"/>
    </row>
    <row r="246" spans="1:6" x14ac:dyDescent="0.25">
      <c r="A246" s="8" t="s">
        <v>23903</v>
      </c>
      <c r="B246" s="1" t="s">
        <v>11377</v>
      </c>
      <c r="C246" s="1" t="s">
        <v>7</v>
      </c>
      <c r="D246" s="1" t="s">
        <v>23987</v>
      </c>
      <c r="E246" s="1"/>
      <c r="F246" s="9"/>
    </row>
    <row r="247" spans="1:6" x14ac:dyDescent="0.25">
      <c r="A247" s="8" t="s">
        <v>23904</v>
      </c>
      <c r="B247" s="1" t="s">
        <v>3508</v>
      </c>
      <c r="C247" s="1" t="s">
        <v>7</v>
      </c>
      <c r="D247" s="1" t="s">
        <v>23987</v>
      </c>
      <c r="E247" s="1"/>
      <c r="F247" s="9"/>
    </row>
    <row r="248" spans="1:6" x14ac:dyDescent="0.25">
      <c r="A248" s="8" t="s">
        <v>23905</v>
      </c>
      <c r="B248" s="1" t="s">
        <v>4579</v>
      </c>
      <c r="C248" s="1" t="s">
        <v>7</v>
      </c>
      <c r="D248" s="1" t="s">
        <v>23987</v>
      </c>
      <c r="E248" s="1"/>
      <c r="F248" s="9"/>
    </row>
    <row r="249" spans="1:6" x14ac:dyDescent="0.25">
      <c r="A249" s="8" t="s">
        <v>23906</v>
      </c>
      <c r="B249" s="1" t="s">
        <v>96</v>
      </c>
      <c r="C249" s="1" t="s">
        <v>7</v>
      </c>
      <c r="D249" s="1" t="s">
        <v>23987</v>
      </c>
      <c r="E249" s="1"/>
      <c r="F249" s="9"/>
    </row>
    <row r="250" spans="1:6" x14ac:dyDescent="0.25">
      <c r="A250" s="8" t="s">
        <v>23907</v>
      </c>
      <c r="B250" s="1" t="s">
        <v>566</v>
      </c>
      <c r="C250" s="1" t="s">
        <v>7</v>
      </c>
      <c r="D250" s="1" t="s">
        <v>23987</v>
      </c>
      <c r="E250" s="1"/>
      <c r="F250" s="9"/>
    </row>
    <row r="251" spans="1:6" x14ac:dyDescent="0.25">
      <c r="A251" s="8" t="s">
        <v>23908</v>
      </c>
      <c r="B251" s="1" t="s">
        <v>11754</v>
      </c>
      <c r="C251" s="1" t="s">
        <v>7</v>
      </c>
      <c r="D251" s="1" t="s">
        <v>23987</v>
      </c>
      <c r="E251" s="1"/>
      <c r="F251" s="9"/>
    </row>
    <row r="252" spans="1:6" x14ac:dyDescent="0.25">
      <c r="A252" s="8" t="s">
        <v>23909</v>
      </c>
      <c r="B252" s="1" t="s">
        <v>1001</v>
      </c>
      <c r="C252" s="1" t="s">
        <v>7</v>
      </c>
      <c r="D252" s="1" t="s">
        <v>23987</v>
      </c>
      <c r="E252" s="1"/>
      <c r="F252" s="9"/>
    </row>
    <row r="253" spans="1:6" x14ac:dyDescent="0.25">
      <c r="A253" s="8" t="s">
        <v>23910</v>
      </c>
      <c r="B253" s="1" t="s">
        <v>11316</v>
      </c>
      <c r="C253" s="1" t="s">
        <v>7</v>
      </c>
      <c r="D253" s="1" t="s">
        <v>23987</v>
      </c>
      <c r="E253" s="1"/>
      <c r="F253" s="9"/>
    </row>
    <row r="254" spans="1:6" x14ac:dyDescent="0.25">
      <c r="A254" s="8" t="s">
        <v>23911</v>
      </c>
      <c r="B254" s="1" t="s">
        <v>2966</v>
      </c>
      <c r="C254" s="1" t="s">
        <v>7</v>
      </c>
      <c r="D254" s="1" t="s">
        <v>23987</v>
      </c>
      <c r="E254" s="1"/>
      <c r="F254" s="9"/>
    </row>
    <row r="255" spans="1:6" x14ac:dyDescent="0.25">
      <c r="A255" s="8" t="s">
        <v>23912</v>
      </c>
      <c r="B255" s="1" t="s">
        <v>3218</v>
      </c>
      <c r="C255" s="1" t="s">
        <v>7</v>
      </c>
      <c r="D255" s="1" t="s">
        <v>23987</v>
      </c>
      <c r="E255" s="1"/>
      <c r="F255" s="9"/>
    </row>
    <row r="256" spans="1:6" x14ac:dyDescent="0.25">
      <c r="A256" s="8" t="s">
        <v>23913</v>
      </c>
      <c r="B256" s="1" t="s">
        <v>4440</v>
      </c>
      <c r="C256" s="1" t="s">
        <v>7</v>
      </c>
      <c r="D256" s="1" t="s">
        <v>23987</v>
      </c>
      <c r="E256" s="1"/>
      <c r="F256" s="9"/>
    </row>
    <row r="257" spans="1:6" x14ac:dyDescent="0.25">
      <c r="A257" s="8" t="s">
        <v>23919</v>
      </c>
      <c r="B257" s="1" t="s">
        <v>23850</v>
      </c>
      <c r="C257" s="1" t="s">
        <v>14</v>
      </c>
      <c r="D257" s="1" t="s">
        <v>23987</v>
      </c>
      <c r="E257" s="1"/>
      <c r="F257" s="9"/>
    </row>
    <row r="258" spans="1:6" x14ac:dyDescent="0.25">
      <c r="A258" s="8" t="s">
        <v>23920</v>
      </c>
      <c r="B258" s="1" t="s">
        <v>23852</v>
      </c>
      <c r="C258" s="1" t="s">
        <v>14</v>
      </c>
      <c r="D258" s="1" t="s">
        <v>23987</v>
      </c>
      <c r="E258" s="1"/>
      <c r="F258" s="9"/>
    </row>
    <row r="259" spans="1:6" x14ac:dyDescent="0.25">
      <c r="A259" s="8" t="s">
        <v>23921</v>
      </c>
      <c r="B259" s="1" t="s">
        <v>23854</v>
      </c>
      <c r="C259" s="1" t="s">
        <v>14</v>
      </c>
      <c r="D259" s="1" t="s">
        <v>23987</v>
      </c>
      <c r="E259" s="1"/>
      <c r="F259" s="9"/>
    </row>
    <row r="260" spans="1:6" x14ac:dyDescent="0.25">
      <c r="A260" s="8" t="s">
        <v>23922</v>
      </c>
      <c r="B260" s="1" t="s">
        <v>23856</v>
      </c>
      <c r="C260" s="1" t="s">
        <v>14</v>
      </c>
      <c r="D260" s="1" t="s">
        <v>23987</v>
      </c>
      <c r="E260" s="1"/>
      <c r="F260" s="9"/>
    </row>
    <row r="261" spans="1:6" x14ac:dyDescent="0.25">
      <c r="A261" s="8" t="s">
        <v>23923</v>
      </c>
      <c r="B261" s="1" t="s">
        <v>23858</v>
      </c>
      <c r="C261" s="1" t="s">
        <v>14</v>
      </c>
      <c r="D261" s="1" t="s">
        <v>23987</v>
      </c>
      <c r="E261" s="1"/>
      <c r="F261" s="9"/>
    </row>
    <row r="262" spans="1:6" x14ac:dyDescent="0.25">
      <c r="A262" s="8" t="s">
        <v>23924</v>
      </c>
      <c r="B262" s="1" t="s">
        <v>23860</v>
      </c>
      <c r="C262" s="1" t="s">
        <v>14</v>
      </c>
      <c r="D262" s="1" t="s">
        <v>23987</v>
      </c>
      <c r="E262" s="1"/>
      <c r="F262" s="9"/>
    </row>
    <row r="263" spans="1:6" x14ac:dyDescent="0.25">
      <c r="A263" s="8" t="s">
        <v>23925</v>
      </c>
      <c r="B263" s="1" t="s">
        <v>22452</v>
      </c>
      <c r="C263" s="1" t="s">
        <v>14</v>
      </c>
      <c r="D263" s="1" t="s">
        <v>23987</v>
      </c>
      <c r="E263" s="1"/>
      <c r="F263" s="9"/>
    </row>
    <row r="264" spans="1:6" x14ac:dyDescent="0.25">
      <c r="A264" s="8" t="s">
        <v>23926</v>
      </c>
      <c r="B264" s="1" t="s">
        <v>20933</v>
      </c>
      <c r="C264" s="1" t="s">
        <v>14</v>
      </c>
      <c r="D264" s="1" t="s">
        <v>23987</v>
      </c>
      <c r="E264" s="1"/>
      <c r="F264" s="9"/>
    </row>
    <row r="265" spans="1:6" x14ac:dyDescent="0.25">
      <c r="A265" s="8" t="s">
        <v>23927</v>
      </c>
      <c r="B265" s="1" t="s">
        <v>15328</v>
      </c>
      <c r="C265" s="1" t="s">
        <v>14</v>
      </c>
      <c r="D265" s="1" t="s">
        <v>23987</v>
      </c>
      <c r="E265" s="1"/>
      <c r="F265" s="9"/>
    </row>
    <row r="266" spans="1:6" x14ac:dyDescent="0.25">
      <c r="A266" s="8" t="s">
        <v>23928</v>
      </c>
      <c r="B266" s="1" t="s">
        <v>20982</v>
      </c>
      <c r="C266" s="1" t="s">
        <v>14</v>
      </c>
      <c r="D266" s="1" t="s">
        <v>23987</v>
      </c>
      <c r="E266" s="1"/>
      <c r="F266" s="9"/>
    </row>
    <row r="267" spans="1:6" x14ac:dyDescent="0.25">
      <c r="A267" s="8" t="s">
        <v>23929</v>
      </c>
      <c r="B267" s="1" t="s">
        <v>15533</v>
      </c>
      <c r="C267" s="1" t="s">
        <v>14</v>
      </c>
      <c r="D267" s="1" t="s">
        <v>23987</v>
      </c>
      <c r="E267" s="1"/>
      <c r="F267" s="9"/>
    </row>
    <row r="268" spans="1:6" x14ac:dyDescent="0.25">
      <c r="A268" s="8" t="s">
        <v>23930</v>
      </c>
      <c r="B268" s="1" t="s">
        <v>23862</v>
      </c>
      <c r="C268" s="1" t="s">
        <v>14</v>
      </c>
      <c r="D268" s="1" t="s">
        <v>23987</v>
      </c>
      <c r="E268" s="1"/>
      <c r="F268" s="9"/>
    </row>
    <row r="269" spans="1:6" x14ac:dyDescent="0.25">
      <c r="A269" s="8" t="s">
        <v>23931</v>
      </c>
      <c r="B269" s="1" t="s">
        <v>23864</v>
      </c>
      <c r="C269" s="1" t="s">
        <v>14</v>
      </c>
      <c r="D269" s="1" t="s">
        <v>23987</v>
      </c>
      <c r="E269" s="1"/>
      <c r="F269" s="9"/>
    </row>
    <row r="270" spans="1:6" x14ac:dyDescent="0.25">
      <c r="A270" s="8" t="s">
        <v>23932</v>
      </c>
      <c r="B270" s="1" t="s">
        <v>15542</v>
      </c>
      <c r="C270" s="1" t="s">
        <v>14</v>
      </c>
      <c r="D270" s="1" t="s">
        <v>23987</v>
      </c>
      <c r="E270" s="1"/>
      <c r="F270" s="9"/>
    </row>
    <row r="271" spans="1:6" x14ac:dyDescent="0.25">
      <c r="A271" s="8" t="s">
        <v>23933</v>
      </c>
      <c r="B271" s="1" t="s">
        <v>17334</v>
      </c>
      <c r="C271" s="1" t="s">
        <v>14</v>
      </c>
      <c r="D271" s="1" t="s">
        <v>23987</v>
      </c>
      <c r="E271" s="1"/>
      <c r="F271" s="9"/>
    </row>
    <row r="272" spans="1:6" x14ac:dyDescent="0.25">
      <c r="A272" s="8" t="s">
        <v>23934</v>
      </c>
      <c r="B272" s="1" t="s">
        <v>23886</v>
      </c>
      <c r="C272" s="1" t="s">
        <v>14</v>
      </c>
      <c r="D272" s="1" t="s">
        <v>23987</v>
      </c>
      <c r="E272" s="1"/>
      <c r="F272" s="9"/>
    </row>
    <row r="273" spans="1:6" x14ac:dyDescent="0.25">
      <c r="A273" s="8" t="s">
        <v>23935</v>
      </c>
      <c r="B273" s="1" t="s">
        <v>23769</v>
      </c>
      <c r="C273" s="1" t="s">
        <v>14</v>
      </c>
      <c r="D273" s="1" t="s">
        <v>23987</v>
      </c>
      <c r="E273" s="1"/>
      <c r="F273" s="9"/>
    </row>
    <row r="274" spans="1:6" x14ac:dyDescent="0.25">
      <c r="A274" s="8" t="s">
        <v>23936</v>
      </c>
      <c r="B274" s="1" t="s">
        <v>20937</v>
      </c>
      <c r="C274" s="1" t="s">
        <v>14</v>
      </c>
      <c r="D274" s="1" t="s">
        <v>23987</v>
      </c>
      <c r="E274" s="1"/>
      <c r="F274" s="9"/>
    </row>
    <row r="275" spans="1:6" x14ac:dyDescent="0.25">
      <c r="A275" s="8" t="s">
        <v>23937</v>
      </c>
      <c r="B275" s="1" t="s">
        <v>20561</v>
      </c>
      <c r="C275" s="1" t="s">
        <v>14</v>
      </c>
      <c r="D275" s="1" t="s">
        <v>23987</v>
      </c>
      <c r="E275" s="1"/>
      <c r="F275" s="9"/>
    </row>
    <row r="276" spans="1:6" x14ac:dyDescent="0.25">
      <c r="A276" s="8" t="s">
        <v>23938</v>
      </c>
      <c r="B276" s="1" t="s">
        <v>16886</v>
      </c>
      <c r="C276" s="1" t="s">
        <v>14</v>
      </c>
      <c r="D276" s="1" t="s">
        <v>23987</v>
      </c>
      <c r="E276" s="1"/>
      <c r="F276" s="9"/>
    </row>
    <row r="277" spans="1:6" x14ac:dyDescent="0.25">
      <c r="A277" s="8" t="s">
        <v>23948</v>
      </c>
      <c r="B277" s="1" t="s">
        <v>12918</v>
      </c>
      <c r="C277" s="1" t="s">
        <v>9592</v>
      </c>
      <c r="D277" s="1" t="s">
        <v>23987</v>
      </c>
      <c r="E277" s="1"/>
      <c r="F277" s="9"/>
    </row>
    <row r="278" spans="1:6" x14ac:dyDescent="0.25">
      <c r="A278" s="8" t="s">
        <v>23949</v>
      </c>
      <c r="B278" s="1" t="s">
        <v>11355</v>
      </c>
      <c r="C278" s="1" t="s">
        <v>9592</v>
      </c>
      <c r="D278" s="1" t="s">
        <v>23987</v>
      </c>
      <c r="E278" s="1"/>
      <c r="F278" s="9"/>
    </row>
    <row r="279" spans="1:6" x14ac:dyDescent="0.25">
      <c r="A279" s="8" t="s">
        <v>23950</v>
      </c>
      <c r="B279" s="1" t="s">
        <v>2179</v>
      </c>
      <c r="C279" s="1" t="s">
        <v>9592</v>
      </c>
      <c r="D279" s="1" t="s">
        <v>23987</v>
      </c>
      <c r="E279" s="1"/>
      <c r="F279" s="9"/>
    </row>
    <row r="280" spans="1:6" x14ac:dyDescent="0.25">
      <c r="A280" s="8" t="s">
        <v>23951</v>
      </c>
      <c r="B280" s="1" t="s">
        <v>3588</v>
      </c>
      <c r="C280" s="1" t="s">
        <v>9592</v>
      </c>
      <c r="D280" s="1" t="s">
        <v>23987</v>
      </c>
      <c r="E280" s="1"/>
      <c r="F280" s="9"/>
    </row>
    <row r="281" spans="1:6" x14ac:dyDescent="0.25">
      <c r="A281" s="8" t="s">
        <v>23952</v>
      </c>
      <c r="B281" s="1" t="s">
        <v>3884</v>
      </c>
      <c r="C281" s="1" t="s">
        <v>9592</v>
      </c>
      <c r="D281" s="1" t="s">
        <v>23987</v>
      </c>
      <c r="E281" s="1"/>
      <c r="F281" s="9"/>
    </row>
    <row r="282" spans="1:6" x14ac:dyDescent="0.25">
      <c r="A282" s="8" t="s">
        <v>23953</v>
      </c>
      <c r="B282" s="1" t="s">
        <v>4073</v>
      </c>
      <c r="C282" s="1" t="s">
        <v>9592</v>
      </c>
      <c r="D282" s="1" t="s">
        <v>23987</v>
      </c>
      <c r="E282" s="1"/>
      <c r="F282" s="9"/>
    </row>
    <row r="283" spans="1:6" x14ac:dyDescent="0.25">
      <c r="A283" s="8" t="s">
        <v>23954</v>
      </c>
      <c r="B283" s="1" t="s">
        <v>4575</v>
      </c>
      <c r="C283" s="1" t="s">
        <v>9592</v>
      </c>
      <c r="D283" s="1" t="s">
        <v>23987</v>
      </c>
      <c r="E283" s="1"/>
      <c r="F283" s="9"/>
    </row>
    <row r="284" spans="1:6" x14ac:dyDescent="0.25">
      <c r="A284" s="8" t="s">
        <v>23955</v>
      </c>
      <c r="B284" s="1" t="s">
        <v>4800</v>
      </c>
      <c r="C284" s="1" t="s">
        <v>9592</v>
      </c>
      <c r="D284" s="1" t="s">
        <v>23987</v>
      </c>
      <c r="E284" s="1"/>
      <c r="F284" s="9"/>
    </row>
    <row r="285" spans="1:6" x14ac:dyDescent="0.25">
      <c r="A285" s="8" t="s">
        <v>23956</v>
      </c>
      <c r="B285" s="1" t="s">
        <v>5405</v>
      </c>
      <c r="C285" s="1" t="s">
        <v>9592</v>
      </c>
      <c r="D285" s="1" t="s">
        <v>23987</v>
      </c>
      <c r="E285" s="1"/>
      <c r="F285" s="9"/>
    </row>
    <row r="286" spans="1:6" x14ac:dyDescent="0.25">
      <c r="A286" s="8" t="s">
        <v>23957</v>
      </c>
      <c r="B286" s="1" t="s">
        <v>6194</v>
      </c>
      <c r="C286" s="1" t="s">
        <v>9592</v>
      </c>
      <c r="D286" s="1" t="s">
        <v>23987</v>
      </c>
      <c r="E286" s="1"/>
      <c r="F286" s="9"/>
    </row>
    <row r="287" spans="1:6" x14ac:dyDescent="0.25">
      <c r="A287" s="8" t="s">
        <v>23958</v>
      </c>
      <c r="B287" s="1" t="s">
        <v>7095</v>
      </c>
      <c r="C287" s="1" t="s">
        <v>9592</v>
      </c>
      <c r="D287" s="1" t="s">
        <v>23987</v>
      </c>
      <c r="E287" s="1"/>
      <c r="F287" s="9"/>
    </row>
    <row r="288" spans="1:6" x14ac:dyDescent="0.25">
      <c r="A288" s="8" t="s">
        <v>23959</v>
      </c>
      <c r="B288" s="1" t="s">
        <v>13320</v>
      </c>
      <c r="C288" s="1" t="s">
        <v>9592</v>
      </c>
      <c r="D288" s="1" t="s">
        <v>23987</v>
      </c>
      <c r="E288" s="1"/>
      <c r="F288" s="9"/>
    </row>
    <row r="289" spans="1:6" x14ac:dyDescent="0.25">
      <c r="A289" s="8" t="s">
        <v>23939</v>
      </c>
      <c r="B289" s="1" t="s">
        <v>1889</v>
      </c>
      <c r="C289" s="1" t="s">
        <v>9592</v>
      </c>
      <c r="D289" s="1" t="s">
        <v>23987</v>
      </c>
      <c r="E289" s="1"/>
      <c r="F289" s="9"/>
    </row>
    <row r="290" spans="1:6" x14ac:dyDescent="0.25">
      <c r="A290" s="8" t="s">
        <v>23940</v>
      </c>
      <c r="B290" s="1" t="s">
        <v>23941</v>
      </c>
      <c r="C290" s="1" t="s">
        <v>9592</v>
      </c>
      <c r="D290" s="1" t="s">
        <v>23987</v>
      </c>
      <c r="E290" s="1"/>
      <c r="F290" s="9"/>
    </row>
    <row r="291" spans="1:6" x14ac:dyDescent="0.25">
      <c r="A291" s="8" t="s">
        <v>23942</v>
      </c>
      <c r="B291" s="1" t="s">
        <v>20753</v>
      </c>
      <c r="C291" s="1" t="s">
        <v>9592</v>
      </c>
      <c r="D291" s="1" t="s">
        <v>23987</v>
      </c>
      <c r="E291" s="1"/>
      <c r="F291" s="9"/>
    </row>
    <row r="292" spans="1:6" x14ac:dyDescent="0.25">
      <c r="A292" s="8" t="s">
        <v>23943</v>
      </c>
      <c r="B292" s="1" t="s">
        <v>3840</v>
      </c>
      <c r="C292" s="1" t="s">
        <v>9592</v>
      </c>
      <c r="D292" s="1" t="s">
        <v>23987</v>
      </c>
      <c r="E292" s="1"/>
      <c r="F292" s="9"/>
    </row>
    <row r="293" spans="1:6" x14ac:dyDescent="0.25">
      <c r="A293" s="8" t="s">
        <v>23944</v>
      </c>
      <c r="B293" s="1" t="s">
        <v>14054</v>
      </c>
      <c r="C293" s="1" t="s">
        <v>9592</v>
      </c>
      <c r="D293" s="1" t="s">
        <v>23987</v>
      </c>
      <c r="E293" s="1"/>
      <c r="F293" s="9"/>
    </row>
    <row r="294" spans="1:6" x14ac:dyDescent="0.25">
      <c r="A294" s="8" t="s">
        <v>23945</v>
      </c>
      <c r="B294" s="1" t="s">
        <v>19768</v>
      </c>
      <c r="C294" s="1" t="s">
        <v>9592</v>
      </c>
      <c r="D294" s="1" t="s">
        <v>23987</v>
      </c>
      <c r="E294" s="1"/>
      <c r="F294" s="9"/>
    </row>
    <row r="295" spans="1:6" x14ac:dyDescent="0.25">
      <c r="A295" s="8" t="s">
        <v>23946</v>
      </c>
      <c r="B295" s="1" t="s">
        <v>17115</v>
      </c>
      <c r="C295" s="1" t="s">
        <v>9592</v>
      </c>
      <c r="D295" s="1" t="s">
        <v>23987</v>
      </c>
      <c r="E295" s="1"/>
      <c r="F295" s="9"/>
    </row>
    <row r="296" spans="1:6" x14ac:dyDescent="0.25">
      <c r="A296" s="8" t="s">
        <v>23947</v>
      </c>
      <c r="B296" s="1" t="s">
        <v>17649</v>
      </c>
      <c r="C296" s="1" t="s">
        <v>9592</v>
      </c>
      <c r="D296" s="1" t="s">
        <v>23987</v>
      </c>
      <c r="E296" s="1"/>
      <c r="F296" s="9"/>
    </row>
    <row r="297" spans="1:6" x14ac:dyDescent="0.25">
      <c r="A297" s="8" t="s">
        <v>23967</v>
      </c>
      <c r="B297" s="1" t="s">
        <v>114</v>
      </c>
      <c r="C297" s="1" t="s">
        <v>7</v>
      </c>
      <c r="D297" s="1" t="s">
        <v>23987</v>
      </c>
      <c r="E297" s="1"/>
      <c r="F297" s="9"/>
    </row>
    <row r="298" spans="1:6" x14ac:dyDescent="0.25">
      <c r="A298" s="8" t="s">
        <v>23968</v>
      </c>
      <c r="B298" s="1" t="s">
        <v>218</v>
      </c>
      <c r="C298" s="1" t="s">
        <v>7</v>
      </c>
      <c r="D298" s="1" t="s">
        <v>23987</v>
      </c>
      <c r="E298" s="1"/>
      <c r="F298" s="9"/>
    </row>
    <row r="299" spans="1:6" x14ac:dyDescent="0.25">
      <c r="A299" s="8" t="s">
        <v>23969</v>
      </c>
      <c r="B299" s="1" t="s">
        <v>13301</v>
      </c>
      <c r="C299" s="1" t="s">
        <v>7</v>
      </c>
      <c r="D299" s="1" t="s">
        <v>23987</v>
      </c>
      <c r="E299" s="1"/>
      <c r="F299" s="9"/>
    </row>
    <row r="300" spans="1:6" x14ac:dyDescent="0.25">
      <c r="A300" s="8" t="s">
        <v>23970</v>
      </c>
      <c r="B300" s="1" t="s">
        <v>340</v>
      </c>
      <c r="C300" s="1" t="s">
        <v>7</v>
      </c>
      <c r="D300" s="1" t="s">
        <v>23987</v>
      </c>
      <c r="E300" s="1"/>
      <c r="F300" s="9"/>
    </row>
    <row r="301" spans="1:6" x14ac:dyDescent="0.25">
      <c r="A301" s="8" t="s">
        <v>23971</v>
      </c>
      <c r="B301" s="1" t="s">
        <v>712</v>
      </c>
      <c r="C301" s="1" t="s">
        <v>7</v>
      </c>
      <c r="D301" s="1" t="s">
        <v>23987</v>
      </c>
      <c r="E301" s="1"/>
      <c r="F301" s="9"/>
    </row>
    <row r="302" spans="1:6" x14ac:dyDescent="0.25">
      <c r="A302" s="8" t="s">
        <v>23972</v>
      </c>
      <c r="B302" s="1" t="s">
        <v>881</v>
      </c>
      <c r="C302" s="1" t="s">
        <v>7</v>
      </c>
      <c r="D302" s="1" t="s">
        <v>23987</v>
      </c>
      <c r="E302" s="1"/>
      <c r="F302" s="9"/>
    </row>
    <row r="303" spans="1:6" x14ac:dyDescent="0.25">
      <c r="A303" s="8" t="s">
        <v>23973</v>
      </c>
      <c r="B303" s="1" t="s">
        <v>19728</v>
      </c>
      <c r="C303" s="1" t="s">
        <v>7</v>
      </c>
      <c r="D303" s="1" t="s">
        <v>23987</v>
      </c>
      <c r="E303" s="1"/>
      <c r="F303" s="9"/>
    </row>
    <row r="304" spans="1:6" x14ac:dyDescent="0.25">
      <c r="A304" s="8" t="s">
        <v>23974</v>
      </c>
      <c r="B304" s="1" t="s">
        <v>11736</v>
      </c>
      <c r="C304" s="1" t="s">
        <v>7</v>
      </c>
      <c r="D304" s="1" t="s">
        <v>23987</v>
      </c>
      <c r="E304" s="1"/>
      <c r="F304" s="9"/>
    </row>
    <row r="305" spans="1:6" x14ac:dyDescent="0.25">
      <c r="A305" s="8" t="s">
        <v>23975</v>
      </c>
      <c r="B305" s="1" t="s">
        <v>11337</v>
      </c>
      <c r="C305" s="1" t="s">
        <v>7</v>
      </c>
      <c r="D305" s="1" t="s">
        <v>23987</v>
      </c>
      <c r="E305" s="1"/>
      <c r="F305" s="9"/>
    </row>
    <row r="306" spans="1:6" x14ac:dyDescent="0.25">
      <c r="A306" s="8" t="s">
        <v>23976</v>
      </c>
      <c r="B306" s="1" t="s">
        <v>2864</v>
      </c>
      <c r="C306" s="1" t="s">
        <v>7</v>
      </c>
      <c r="D306" s="1" t="s">
        <v>23987</v>
      </c>
      <c r="E306" s="1"/>
      <c r="F306" s="9"/>
    </row>
    <row r="307" spans="1:6" x14ac:dyDescent="0.25">
      <c r="A307" s="8" t="s">
        <v>23977</v>
      </c>
      <c r="B307" s="1" t="s">
        <v>2990</v>
      </c>
      <c r="C307" s="1" t="s">
        <v>7</v>
      </c>
      <c r="D307" s="1" t="s">
        <v>23987</v>
      </c>
      <c r="E307" s="1"/>
      <c r="F307" s="9"/>
    </row>
    <row r="308" spans="1:6" x14ac:dyDescent="0.25">
      <c r="A308" s="8" t="s">
        <v>23978</v>
      </c>
      <c r="B308" s="1" t="s">
        <v>4494</v>
      </c>
      <c r="C308" s="1" t="s">
        <v>7</v>
      </c>
      <c r="D308" s="1" t="s">
        <v>23987</v>
      </c>
      <c r="E308" s="1"/>
      <c r="F308" s="9"/>
    </row>
    <row r="309" spans="1:6" x14ac:dyDescent="0.25">
      <c r="A309" s="8" t="s">
        <v>23979</v>
      </c>
      <c r="B309" s="1" t="s">
        <v>1851</v>
      </c>
      <c r="C309" s="1" t="s">
        <v>7</v>
      </c>
      <c r="D309" s="1" t="s">
        <v>23987</v>
      </c>
      <c r="E309" s="1"/>
      <c r="F309" s="9"/>
    </row>
    <row r="310" spans="1:6" x14ac:dyDescent="0.25">
      <c r="A310" s="8" t="s">
        <v>23980</v>
      </c>
      <c r="B310" s="1" t="s">
        <v>3120</v>
      </c>
      <c r="C310" s="1" t="s">
        <v>7</v>
      </c>
      <c r="D310" s="1" t="s">
        <v>23987</v>
      </c>
      <c r="E310" s="1"/>
      <c r="F310" s="9"/>
    </row>
    <row r="311" spans="1:6" x14ac:dyDescent="0.25">
      <c r="A311" s="8" t="s">
        <v>23981</v>
      </c>
      <c r="B311" s="1" t="s">
        <v>14666</v>
      </c>
      <c r="C311" s="1" t="s">
        <v>7</v>
      </c>
      <c r="D311" s="1" t="s">
        <v>23987</v>
      </c>
      <c r="E311" s="1"/>
      <c r="F311" s="9"/>
    </row>
    <row r="312" spans="1:6" x14ac:dyDescent="0.25">
      <c r="A312" s="8" t="s">
        <v>23982</v>
      </c>
      <c r="B312" s="1" t="s">
        <v>4496</v>
      </c>
      <c r="C312" s="1" t="s">
        <v>7</v>
      </c>
      <c r="D312" s="1" t="s">
        <v>23987</v>
      </c>
      <c r="E312" s="1"/>
      <c r="F312" s="9"/>
    </row>
    <row r="313" spans="1:6" x14ac:dyDescent="0.25">
      <c r="A313" s="8" t="s">
        <v>23983</v>
      </c>
      <c r="B313" s="1" t="s">
        <v>15079</v>
      </c>
      <c r="C313" s="1" t="s">
        <v>7</v>
      </c>
      <c r="D313" s="1" t="s">
        <v>23987</v>
      </c>
      <c r="E313" s="1"/>
      <c r="F313" s="9"/>
    </row>
    <row r="314" spans="1:6" x14ac:dyDescent="0.25">
      <c r="A314" s="8" t="s">
        <v>23984</v>
      </c>
      <c r="B314" s="1" t="s">
        <v>2157</v>
      </c>
      <c r="C314" s="1" t="s">
        <v>7</v>
      </c>
      <c r="D314" s="1" t="s">
        <v>23987</v>
      </c>
      <c r="E314" s="1"/>
      <c r="F314" s="9"/>
    </row>
    <row r="315" spans="1:6" x14ac:dyDescent="0.25">
      <c r="A315" s="8" t="s">
        <v>23985</v>
      </c>
      <c r="B315" s="1" t="s">
        <v>2966</v>
      </c>
      <c r="C315" s="1" t="s">
        <v>7</v>
      </c>
      <c r="D315" s="1" t="s">
        <v>23987</v>
      </c>
      <c r="E315" s="1"/>
      <c r="F315" s="9"/>
    </row>
    <row r="316" spans="1:6" ht="15.75" thickBot="1" x14ac:dyDescent="0.3">
      <c r="A316" s="10" t="s">
        <v>23986</v>
      </c>
      <c r="B316" s="11" t="s">
        <v>16719</v>
      </c>
      <c r="C316" s="11" t="s">
        <v>7</v>
      </c>
      <c r="D316" s="11" t="s">
        <v>23987</v>
      </c>
      <c r="E316" s="11"/>
      <c r="F316" s="12"/>
    </row>
  </sheetData>
  <autoFilter ref="A1:F1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1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3.42578125" bestFit="1" customWidth="1"/>
    <col min="3" max="3" width="11.42578125" bestFit="1" customWidth="1"/>
    <col min="4" max="4" width="12.57031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3" t="s">
        <v>1180</v>
      </c>
      <c r="B1" s="3" t="s">
        <v>1181</v>
      </c>
      <c r="C1" s="3" t="s">
        <v>1182</v>
      </c>
      <c r="D1" s="3" t="s">
        <v>23728</v>
      </c>
      <c r="E1" s="3" t="s">
        <v>1185</v>
      </c>
      <c r="F1" s="3" t="s">
        <v>1184</v>
      </c>
      <c r="G1" s="24" t="s">
        <v>24179</v>
      </c>
      <c r="H1">
        <f>COUNTA(A:A)-1</f>
        <v>720</v>
      </c>
    </row>
    <row r="2" spans="1:8" x14ac:dyDescent="0.25">
      <c r="A2" s="5" t="s">
        <v>23988</v>
      </c>
      <c r="B2" s="6" t="s">
        <v>5</v>
      </c>
      <c r="C2" s="6" t="s">
        <v>27</v>
      </c>
      <c r="D2" s="6" t="s">
        <v>24173</v>
      </c>
      <c r="E2" s="6"/>
      <c r="F2" s="7"/>
    </row>
    <row r="3" spans="1:8" x14ac:dyDescent="0.25">
      <c r="A3" s="8" t="s">
        <v>23989</v>
      </c>
      <c r="B3" s="1" t="s">
        <v>11669</v>
      </c>
      <c r="C3" s="1" t="s">
        <v>27</v>
      </c>
      <c r="D3" s="1" t="s">
        <v>24173</v>
      </c>
      <c r="E3" s="1"/>
      <c r="F3" s="9"/>
    </row>
    <row r="4" spans="1:8" x14ac:dyDescent="0.25">
      <c r="A4" s="8" t="s">
        <v>23990</v>
      </c>
      <c r="B4" s="1" t="s">
        <v>354</v>
      </c>
      <c r="C4" s="1" t="s">
        <v>27</v>
      </c>
      <c r="D4" s="1" t="s">
        <v>24173</v>
      </c>
      <c r="E4" s="1"/>
      <c r="F4" s="9"/>
    </row>
    <row r="5" spans="1:8" x14ac:dyDescent="0.25">
      <c r="A5" s="8" t="s">
        <v>23991</v>
      </c>
      <c r="B5" s="1" t="s">
        <v>14257</v>
      </c>
      <c r="C5" s="1" t="s">
        <v>27</v>
      </c>
      <c r="D5" s="1" t="s">
        <v>24173</v>
      </c>
      <c r="E5" s="1"/>
      <c r="F5" s="9"/>
    </row>
    <row r="6" spans="1:8" x14ac:dyDescent="0.25">
      <c r="A6" s="8" t="s">
        <v>23992</v>
      </c>
      <c r="B6" s="1" t="s">
        <v>658</v>
      </c>
      <c r="C6" s="1" t="s">
        <v>27</v>
      </c>
      <c r="D6" s="1" t="s">
        <v>24173</v>
      </c>
      <c r="E6" s="1"/>
      <c r="F6" s="9"/>
    </row>
    <row r="7" spans="1:8" x14ac:dyDescent="0.25">
      <c r="A7" s="8" t="s">
        <v>23993</v>
      </c>
      <c r="B7" s="1" t="s">
        <v>688</v>
      </c>
      <c r="C7" s="1" t="s">
        <v>27</v>
      </c>
      <c r="D7" s="1" t="s">
        <v>24173</v>
      </c>
      <c r="E7" s="1"/>
      <c r="F7" s="9"/>
    </row>
    <row r="8" spans="1:8" x14ac:dyDescent="0.25">
      <c r="A8" s="8" t="s">
        <v>23994</v>
      </c>
      <c r="B8" s="1" t="s">
        <v>11577</v>
      </c>
      <c r="C8" s="1" t="s">
        <v>27</v>
      </c>
      <c r="D8" s="1" t="s">
        <v>24173</v>
      </c>
      <c r="E8" s="1"/>
      <c r="F8" s="9"/>
    </row>
    <row r="9" spans="1:8" x14ac:dyDescent="0.25">
      <c r="A9" s="8" t="s">
        <v>23995</v>
      </c>
      <c r="B9" s="1" t="s">
        <v>2428</v>
      </c>
      <c r="C9" s="1" t="s">
        <v>27</v>
      </c>
      <c r="D9" s="1" t="s">
        <v>24173</v>
      </c>
      <c r="E9" s="1"/>
      <c r="F9" s="9"/>
    </row>
    <row r="10" spans="1:8" x14ac:dyDescent="0.25">
      <c r="A10" s="8" t="s">
        <v>23996</v>
      </c>
      <c r="B10" s="1" t="s">
        <v>2440</v>
      </c>
      <c r="C10" s="1" t="s">
        <v>27</v>
      </c>
      <c r="D10" s="1" t="s">
        <v>24173</v>
      </c>
      <c r="E10" s="1"/>
      <c r="F10" s="9"/>
    </row>
    <row r="11" spans="1:8" x14ac:dyDescent="0.25">
      <c r="A11" s="8" t="s">
        <v>23997</v>
      </c>
      <c r="B11" s="1" t="s">
        <v>4953</v>
      </c>
      <c r="C11" s="1" t="s">
        <v>27</v>
      </c>
      <c r="D11" s="1" t="s">
        <v>24173</v>
      </c>
      <c r="E11" s="1"/>
      <c r="F11" s="9"/>
    </row>
    <row r="12" spans="1:8" x14ac:dyDescent="0.25">
      <c r="A12" s="8" t="s">
        <v>23998</v>
      </c>
      <c r="B12" s="1" t="s">
        <v>5341</v>
      </c>
      <c r="C12" s="1" t="s">
        <v>27</v>
      </c>
      <c r="D12" s="1" t="s">
        <v>24173</v>
      </c>
      <c r="E12" s="1"/>
      <c r="F12" s="9"/>
    </row>
    <row r="13" spans="1:8" x14ac:dyDescent="0.25">
      <c r="A13" s="8" t="s">
        <v>23999</v>
      </c>
      <c r="B13" s="1" t="s">
        <v>15721</v>
      </c>
      <c r="C13" s="1" t="s">
        <v>27</v>
      </c>
      <c r="D13" s="1" t="s">
        <v>24173</v>
      </c>
      <c r="E13" s="1"/>
      <c r="F13" s="9"/>
    </row>
    <row r="14" spans="1:8" x14ac:dyDescent="0.25">
      <c r="A14" s="8" t="s">
        <v>24000</v>
      </c>
      <c r="B14" s="1" t="s">
        <v>168</v>
      </c>
      <c r="C14" s="1" t="s">
        <v>27</v>
      </c>
      <c r="D14" s="1" t="s">
        <v>24173</v>
      </c>
      <c r="E14" s="1"/>
      <c r="F14" s="9"/>
    </row>
    <row r="15" spans="1:8" x14ac:dyDescent="0.25">
      <c r="A15" s="8" t="s">
        <v>24001</v>
      </c>
      <c r="B15" s="1" t="s">
        <v>594</v>
      </c>
      <c r="C15" s="1" t="s">
        <v>27</v>
      </c>
      <c r="D15" s="1" t="s">
        <v>24173</v>
      </c>
      <c r="E15" s="1"/>
      <c r="F15" s="9"/>
    </row>
    <row r="16" spans="1:8" x14ac:dyDescent="0.25">
      <c r="A16" s="8" t="s">
        <v>24002</v>
      </c>
      <c r="B16" s="1" t="s">
        <v>13309</v>
      </c>
      <c r="C16" s="1" t="s">
        <v>27</v>
      </c>
      <c r="D16" s="1" t="s">
        <v>24173</v>
      </c>
      <c r="E16" s="1"/>
      <c r="F16" s="9"/>
    </row>
    <row r="17" spans="1:6" x14ac:dyDescent="0.25">
      <c r="A17" s="8" t="s">
        <v>24003</v>
      </c>
      <c r="B17" s="1" t="s">
        <v>4496</v>
      </c>
      <c r="C17" s="1" t="s">
        <v>27</v>
      </c>
      <c r="D17" s="1" t="s">
        <v>24173</v>
      </c>
      <c r="E17" s="1"/>
      <c r="F17" s="9"/>
    </row>
    <row r="18" spans="1:6" x14ac:dyDescent="0.25">
      <c r="A18" s="8" t="s">
        <v>24004</v>
      </c>
      <c r="B18" s="1" t="s">
        <v>98</v>
      </c>
      <c r="C18" s="1" t="s">
        <v>27</v>
      </c>
      <c r="D18" s="1" t="s">
        <v>24173</v>
      </c>
      <c r="E18" s="1"/>
      <c r="F18" s="9"/>
    </row>
    <row r="19" spans="1:6" x14ac:dyDescent="0.25">
      <c r="A19" s="8" t="s">
        <v>24005</v>
      </c>
      <c r="B19" s="1" t="s">
        <v>2157</v>
      </c>
      <c r="C19" s="1" t="s">
        <v>27</v>
      </c>
      <c r="D19" s="1" t="s">
        <v>24173</v>
      </c>
      <c r="E19" s="1"/>
      <c r="F19" s="9"/>
    </row>
    <row r="20" spans="1:6" x14ac:dyDescent="0.25">
      <c r="A20" s="8" t="s">
        <v>24006</v>
      </c>
      <c r="B20" s="1" t="s">
        <v>2371</v>
      </c>
      <c r="C20" s="1" t="s">
        <v>27</v>
      </c>
      <c r="D20" s="1" t="s">
        <v>24173</v>
      </c>
      <c r="E20" s="1"/>
      <c r="F20" s="9"/>
    </row>
    <row r="21" spans="1:6" x14ac:dyDescent="0.25">
      <c r="A21" s="8" t="s">
        <v>24007</v>
      </c>
      <c r="B21" s="1" t="s">
        <v>2966</v>
      </c>
      <c r="C21" s="1" t="s">
        <v>27</v>
      </c>
      <c r="D21" s="1" t="s">
        <v>24173</v>
      </c>
      <c r="E21" s="1"/>
      <c r="F21" s="9"/>
    </row>
    <row r="22" spans="1:6" x14ac:dyDescent="0.25">
      <c r="A22" s="8" t="s">
        <v>23988</v>
      </c>
      <c r="B22" s="1" t="s">
        <v>5</v>
      </c>
      <c r="C22" s="1" t="s">
        <v>27</v>
      </c>
      <c r="D22" s="1" t="s">
        <v>24175</v>
      </c>
      <c r="E22" s="1"/>
      <c r="F22" s="9"/>
    </row>
    <row r="23" spans="1:6" x14ac:dyDescent="0.25">
      <c r="A23" s="8" t="s">
        <v>23989</v>
      </c>
      <c r="B23" s="1" t="s">
        <v>11669</v>
      </c>
      <c r="C23" s="1" t="s">
        <v>27</v>
      </c>
      <c r="D23" s="1" t="s">
        <v>24175</v>
      </c>
      <c r="E23" s="1"/>
      <c r="F23" s="9"/>
    </row>
    <row r="24" spans="1:6" x14ac:dyDescent="0.25">
      <c r="A24" s="8" t="s">
        <v>23990</v>
      </c>
      <c r="B24" s="1" t="s">
        <v>354</v>
      </c>
      <c r="C24" s="1" t="s">
        <v>27</v>
      </c>
      <c r="D24" s="1" t="s">
        <v>24175</v>
      </c>
      <c r="E24" s="1"/>
      <c r="F24" s="9"/>
    </row>
    <row r="25" spans="1:6" x14ac:dyDescent="0.25">
      <c r="A25" s="8" t="s">
        <v>23991</v>
      </c>
      <c r="B25" s="1" t="s">
        <v>14257</v>
      </c>
      <c r="C25" s="1" t="s">
        <v>27</v>
      </c>
      <c r="D25" s="1" t="s">
        <v>24175</v>
      </c>
      <c r="E25" s="1"/>
      <c r="F25" s="9"/>
    </row>
    <row r="26" spans="1:6" x14ac:dyDescent="0.25">
      <c r="A26" s="8" t="s">
        <v>23992</v>
      </c>
      <c r="B26" s="1" t="s">
        <v>658</v>
      </c>
      <c r="C26" s="1" t="s">
        <v>27</v>
      </c>
      <c r="D26" s="1" t="s">
        <v>24175</v>
      </c>
      <c r="E26" s="1"/>
      <c r="F26" s="9"/>
    </row>
    <row r="27" spans="1:6" x14ac:dyDescent="0.25">
      <c r="A27" s="8" t="s">
        <v>23993</v>
      </c>
      <c r="B27" s="1" t="s">
        <v>688</v>
      </c>
      <c r="C27" s="1" t="s">
        <v>27</v>
      </c>
      <c r="D27" s="1" t="s">
        <v>24175</v>
      </c>
      <c r="E27" s="1"/>
      <c r="F27" s="9"/>
    </row>
    <row r="28" spans="1:6" x14ac:dyDescent="0.25">
      <c r="A28" s="8" t="s">
        <v>23994</v>
      </c>
      <c r="B28" s="1" t="s">
        <v>11577</v>
      </c>
      <c r="C28" s="1" t="s">
        <v>27</v>
      </c>
      <c r="D28" s="1" t="s">
        <v>24175</v>
      </c>
      <c r="E28" s="1"/>
      <c r="F28" s="9"/>
    </row>
    <row r="29" spans="1:6" x14ac:dyDescent="0.25">
      <c r="A29" s="8" t="s">
        <v>23995</v>
      </c>
      <c r="B29" s="1" t="s">
        <v>2428</v>
      </c>
      <c r="C29" s="1" t="s">
        <v>27</v>
      </c>
      <c r="D29" s="1" t="s">
        <v>24175</v>
      </c>
      <c r="E29" s="1"/>
      <c r="F29" s="9"/>
    </row>
    <row r="30" spans="1:6" x14ac:dyDescent="0.25">
      <c r="A30" s="8" t="s">
        <v>23996</v>
      </c>
      <c r="B30" s="1" t="s">
        <v>2440</v>
      </c>
      <c r="C30" s="1" t="s">
        <v>27</v>
      </c>
      <c r="D30" s="1" t="s">
        <v>24175</v>
      </c>
      <c r="E30" s="1"/>
      <c r="F30" s="9"/>
    </row>
    <row r="31" spans="1:6" x14ac:dyDescent="0.25">
      <c r="A31" s="8" t="s">
        <v>23997</v>
      </c>
      <c r="B31" s="1" t="s">
        <v>4953</v>
      </c>
      <c r="C31" s="1" t="s">
        <v>27</v>
      </c>
      <c r="D31" s="1" t="s">
        <v>24175</v>
      </c>
      <c r="E31" s="1"/>
      <c r="F31" s="9"/>
    </row>
    <row r="32" spans="1:6" x14ac:dyDescent="0.25">
      <c r="A32" s="8" t="s">
        <v>23998</v>
      </c>
      <c r="B32" s="1" t="s">
        <v>5341</v>
      </c>
      <c r="C32" s="1" t="s">
        <v>27</v>
      </c>
      <c r="D32" s="1" t="s">
        <v>24175</v>
      </c>
      <c r="E32" s="1"/>
      <c r="F32" s="9"/>
    </row>
    <row r="33" spans="1:6" x14ac:dyDescent="0.25">
      <c r="A33" s="8" t="s">
        <v>23999</v>
      </c>
      <c r="B33" s="1" t="s">
        <v>15721</v>
      </c>
      <c r="C33" s="1" t="s">
        <v>27</v>
      </c>
      <c r="D33" s="1" t="s">
        <v>24175</v>
      </c>
      <c r="E33" s="1"/>
      <c r="F33" s="9"/>
    </row>
    <row r="34" spans="1:6" x14ac:dyDescent="0.25">
      <c r="A34" s="8" t="s">
        <v>24000</v>
      </c>
      <c r="B34" s="1" t="s">
        <v>168</v>
      </c>
      <c r="C34" s="1" t="s">
        <v>27</v>
      </c>
      <c r="D34" s="1" t="s">
        <v>24175</v>
      </c>
      <c r="E34" s="1"/>
      <c r="F34" s="9"/>
    </row>
    <row r="35" spans="1:6" x14ac:dyDescent="0.25">
      <c r="A35" s="8" t="s">
        <v>24001</v>
      </c>
      <c r="B35" s="1" t="s">
        <v>594</v>
      </c>
      <c r="C35" s="1" t="s">
        <v>27</v>
      </c>
      <c r="D35" s="1" t="s">
        <v>24175</v>
      </c>
      <c r="E35" s="1"/>
      <c r="F35" s="9"/>
    </row>
    <row r="36" spans="1:6" x14ac:dyDescent="0.25">
      <c r="A36" s="8" t="s">
        <v>24002</v>
      </c>
      <c r="B36" s="1" t="s">
        <v>13309</v>
      </c>
      <c r="C36" s="1" t="s">
        <v>27</v>
      </c>
      <c r="D36" s="1" t="s">
        <v>24175</v>
      </c>
      <c r="E36" s="1"/>
      <c r="F36" s="9"/>
    </row>
    <row r="37" spans="1:6" x14ac:dyDescent="0.25">
      <c r="A37" s="8" t="s">
        <v>24003</v>
      </c>
      <c r="B37" s="1" t="s">
        <v>4496</v>
      </c>
      <c r="C37" s="1" t="s">
        <v>27</v>
      </c>
      <c r="D37" s="1" t="s">
        <v>24175</v>
      </c>
      <c r="E37" s="1"/>
      <c r="F37" s="9"/>
    </row>
    <row r="38" spans="1:6" x14ac:dyDescent="0.25">
      <c r="A38" s="8" t="s">
        <v>24004</v>
      </c>
      <c r="B38" s="1" t="s">
        <v>98</v>
      </c>
      <c r="C38" s="1" t="s">
        <v>27</v>
      </c>
      <c r="D38" s="1" t="s">
        <v>24175</v>
      </c>
      <c r="E38" s="1"/>
      <c r="F38" s="9"/>
    </row>
    <row r="39" spans="1:6" x14ac:dyDescent="0.25">
      <c r="A39" s="8" t="s">
        <v>24005</v>
      </c>
      <c r="B39" s="1" t="s">
        <v>2157</v>
      </c>
      <c r="C39" s="1" t="s">
        <v>27</v>
      </c>
      <c r="D39" s="1" t="s">
        <v>24175</v>
      </c>
      <c r="E39" s="1"/>
      <c r="F39" s="9"/>
    </row>
    <row r="40" spans="1:6" x14ac:dyDescent="0.25">
      <c r="A40" s="8" t="s">
        <v>24006</v>
      </c>
      <c r="B40" s="1" t="s">
        <v>2371</v>
      </c>
      <c r="C40" s="1" t="s">
        <v>27</v>
      </c>
      <c r="D40" s="1" t="s">
        <v>24175</v>
      </c>
      <c r="E40" s="1"/>
      <c r="F40" s="9"/>
    </row>
    <row r="41" spans="1:6" x14ac:dyDescent="0.25">
      <c r="A41" s="8" t="s">
        <v>24007</v>
      </c>
      <c r="B41" s="1" t="s">
        <v>2966</v>
      </c>
      <c r="C41" s="1" t="s">
        <v>27</v>
      </c>
      <c r="D41" s="1" t="s">
        <v>24175</v>
      </c>
      <c r="E41" s="1"/>
      <c r="F41" s="9"/>
    </row>
    <row r="42" spans="1:6" x14ac:dyDescent="0.25">
      <c r="A42" s="8" t="s">
        <v>23988</v>
      </c>
      <c r="B42" s="1" t="s">
        <v>5</v>
      </c>
      <c r="C42" s="1" t="s">
        <v>27</v>
      </c>
      <c r="D42" s="1" t="s">
        <v>24174</v>
      </c>
      <c r="E42" s="1"/>
      <c r="F42" s="9"/>
    </row>
    <row r="43" spans="1:6" x14ac:dyDescent="0.25">
      <c r="A43" s="8" t="s">
        <v>23989</v>
      </c>
      <c r="B43" s="1" t="s">
        <v>11669</v>
      </c>
      <c r="C43" s="1" t="s">
        <v>27</v>
      </c>
      <c r="D43" s="1" t="s">
        <v>24174</v>
      </c>
      <c r="E43" s="1"/>
      <c r="F43" s="9"/>
    </row>
    <row r="44" spans="1:6" x14ac:dyDescent="0.25">
      <c r="A44" s="8" t="s">
        <v>23990</v>
      </c>
      <c r="B44" s="1" t="s">
        <v>354</v>
      </c>
      <c r="C44" s="1" t="s">
        <v>27</v>
      </c>
      <c r="D44" s="1" t="s">
        <v>24174</v>
      </c>
      <c r="E44" s="1"/>
      <c r="F44" s="9"/>
    </row>
    <row r="45" spans="1:6" x14ac:dyDescent="0.25">
      <c r="A45" s="8" t="s">
        <v>23991</v>
      </c>
      <c r="B45" s="1" t="s">
        <v>14257</v>
      </c>
      <c r="C45" s="1" t="s">
        <v>27</v>
      </c>
      <c r="D45" s="1" t="s">
        <v>24174</v>
      </c>
      <c r="E45" s="1"/>
      <c r="F45" s="9"/>
    </row>
    <row r="46" spans="1:6" x14ac:dyDescent="0.25">
      <c r="A46" s="8" t="s">
        <v>23992</v>
      </c>
      <c r="B46" s="1" t="s">
        <v>658</v>
      </c>
      <c r="C46" s="1" t="s">
        <v>27</v>
      </c>
      <c r="D46" s="1" t="s">
        <v>24174</v>
      </c>
      <c r="E46" s="1"/>
      <c r="F46" s="9"/>
    </row>
    <row r="47" spans="1:6" x14ac:dyDescent="0.25">
      <c r="A47" s="8" t="s">
        <v>23993</v>
      </c>
      <c r="B47" s="1" t="s">
        <v>688</v>
      </c>
      <c r="C47" s="1" t="s">
        <v>27</v>
      </c>
      <c r="D47" s="1" t="s">
        <v>24174</v>
      </c>
      <c r="E47" s="1"/>
      <c r="F47" s="9"/>
    </row>
    <row r="48" spans="1:6" x14ac:dyDescent="0.25">
      <c r="A48" s="8" t="s">
        <v>23994</v>
      </c>
      <c r="B48" s="1" t="s">
        <v>11577</v>
      </c>
      <c r="C48" s="1" t="s">
        <v>27</v>
      </c>
      <c r="D48" s="1" t="s">
        <v>24174</v>
      </c>
      <c r="E48" s="1"/>
      <c r="F48" s="9"/>
    </row>
    <row r="49" spans="1:6" x14ac:dyDescent="0.25">
      <c r="A49" s="8" t="s">
        <v>23995</v>
      </c>
      <c r="B49" s="1" t="s">
        <v>2428</v>
      </c>
      <c r="C49" s="1" t="s">
        <v>27</v>
      </c>
      <c r="D49" s="1" t="s">
        <v>24174</v>
      </c>
      <c r="E49" s="1"/>
      <c r="F49" s="9"/>
    </row>
    <row r="50" spans="1:6" x14ac:dyDescent="0.25">
      <c r="A50" s="8" t="s">
        <v>23996</v>
      </c>
      <c r="B50" s="1" t="s">
        <v>2440</v>
      </c>
      <c r="C50" s="1" t="s">
        <v>27</v>
      </c>
      <c r="D50" s="1" t="s">
        <v>24174</v>
      </c>
      <c r="E50" s="1"/>
      <c r="F50" s="9"/>
    </row>
    <row r="51" spans="1:6" x14ac:dyDescent="0.25">
      <c r="A51" s="8" t="s">
        <v>23997</v>
      </c>
      <c r="B51" s="1" t="s">
        <v>4953</v>
      </c>
      <c r="C51" s="1" t="s">
        <v>27</v>
      </c>
      <c r="D51" s="1" t="s">
        <v>24174</v>
      </c>
      <c r="E51" s="1"/>
      <c r="F51" s="9"/>
    </row>
    <row r="52" spans="1:6" x14ac:dyDescent="0.25">
      <c r="A52" s="8" t="s">
        <v>23998</v>
      </c>
      <c r="B52" s="1" t="s">
        <v>5341</v>
      </c>
      <c r="C52" s="1" t="s">
        <v>27</v>
      </c>
      <c r="D52" s="1" t="s">
        <v>24174</v>
      </c>
      <c r="E52" s="1"/>
      <c r="F52" s="9"/>
    </row>
    <row r="53" spans="1:6" x14ac:dyDescent="0.25">
      <c r="A53" s="8" t="s">
        <v>23999</v>
      </c>
      <c r="B53" s="1" t="s">
        <v>15721</v>
      </c>
      <c r="C53" s="1" t="s">
        <v>27</v>
      </c>
      <c r="D53" s="1" t="s">
        <v>24174</v>
      </c>
      <c r="E53" s="1"/>
      <c r="F53" s="9"/>
    </row>
    <row r="54" spans="1:6" x14ac:dyDescent="0.25">
      <c r="A54" s="8" t="s">
        <v>24000</v>
      </c>
      <c r="B54" s="1" t="s">
        <v>168</v>
      </c>
      <c r="C54" s="1" t="s">
        <v>27</v>
      </c>
      <c r="D54" s="1" t="s">
        <v>24174</v>
      </c>
      <c r="E54" s="1"/>
      <c r="F54" s="9"/>
    </row>
    <row r="55" spans="1:6" x14ac:dyDescent="0.25">
      <c r="A55" s="8" t="s">
        <v>24001</v>
      </c>
      <c r="B55" s="1" t="s">
        <v>594</v>
      </c>
      <c r="C55" s="1" t="s">
        <v>27</v>
      </c>
      <c r="D55" s="1" t="s">
        <v>24174</v>
      </c>
      <c r="E55" s="1"/>
      <c r="F55" s="9"/>
    </row>
    <row r="56" spans="1:6" x14ac:dyDescent="0.25">
      <c r="A56" s="8" t="s">
        <v>24002</v>
      </c>
      <c r="B56" s="1" t="s">
        <v>13309</v>
      </c>
      <c r="C56" s="1" t="s">
        <v>27</v>
      </c>
      <c r="D56" s="1" t="s">
        <v>24174</v>
      </c>
      <c r="E56" s="1"/>
      <c r="F56" s="9"/>
    </row>
    <row r="57" spans="1:6" x14ac:dyDescent="0.25">
      <c r="A57" s="8" t="s">
        <v>24003</v>
      </c>
      <c r="B57" s="1" t="s">
        <v>4496</v>
      </c>
      <c r="C57" s="1" t="s">
        <v>27</v>
      </c>
      <c r="D57" s="1" t="s">
        <v>24174</v>
      </c>
      <c r="E57" s="1"/>
      <c r="F57" s="9"/>
    </row>
    <row r="58" spans="1:6" x14ac:dyDescent="0.25">
      <c r="A58" s="8" t="s">
        <v>24004</v>
      </c>
      <c r="B58" s="1" t="s">
        <v>98</v>
      </c>
      <c r="C58" s="1" t="s">
        <v>27</v>
      </c>
      <c r="D58" s="1" t="s">
        <v>24174</v>
      </c>
      <c r="E58" s="1"/>
      <c r="F58" s="9"/>
    </row>
    <row r="59" spans="1:6" x14ac:dyDescent="0.25">
      <c r="A59" s="8" t="s">
        <v>24005</v>
      </c>
      <c r="B59" s="1" t="s">
        <v>2157</v>
      </c>
      <c r="C59" s="1" t="s">
        <v>27</v>
      </c>
      <c r="D59" s="1" t="s">
        <v>24174</v>
      </c>
      <c r="E59" s="1"/>
      <c r="F59" s="9"/>
    </row>
    <row r="60" spans="1:6" x14ac:dyDescent="0.25">
      <c r="A60" s="8" t="s">
        <v>24006</v>
      </c>
      <c r="B60" s="1" t="s">
        <v>2371</v>
      </c>
      <c r="C60" s="1" t="s">
        <v>27</v>
      </c>
      <c r="D60" s="1" t="s">
        <v>24174</v>
      </c>
      <c r="E60" s="1"/>
      <c r="F60" s="9"/>
    </row>
    <row r="61" spans="1:6" x14ac:dyDescent="0.25">
      <c r="A61" s="8" t="s">
        <v>24007</v>
      </c>
      <c r="B61" s="1" t="s">
        <v>2966</v>
      </c>
      <c r="C61" s="1" t="s">
        <v>27</v>
      </c>
      <c r="D61" s="1" t="s">
        <v>24174</v>
      </c>
      <c r="E61" s="1"/>
      <c r="F61" s="9"/>
    </row>
    <row r="62" spans="1:6" x14ac:dyDescent="0.25">
      <c r="A62" s="8" t="s">
        <v>23988</v>
      </c>
      <c r="B62" s="1" t="s">
        <v>5</v>
      </c>
      <c r="C62" s="1" t="s">
        <v>27</v>
      </c>
      <c r="D62" s="1" t="s">
        <v>24176</v>
      </c>
      <c r="E62" s="1"/>
      <c r="F62" s="9"/>
    </row>
    <row r="63" spans="1:6" x14ac:dyDescent="0.25">
      <c r="A63" s="8" t="s">
        <v>23989</v>
      </c>
      <c r="B63" s="1" t="s">
        <v>11669</v>
      </c>
      <c r="C63" s="1" t="s">
        <v>27</v>
      </c>
      <c r="D63" s="1" t="s">
        <v>24176</v>
      </c>
      <c r="E63" s="1"/>
      <c r="F63" s="9"/>
    </row>
    <row r="64" spans="1:6" x14ac:dyDescent="0.25">
      <c r="A64" s="8" t="s">
        <v>23990</v>
      </c>
      <c r="B64" s="1" t="s">
        <v>354</v>
      </c>
      <c r="C64" s="1" t="s">
        <v>27</v>
      </c>
      <c r="D64" s="1" t="s">
        <v>24176</v>
      </c>
      <c r="E64" s="1"/>
      <c r="F64" s="9"/>
    </row>
    <row r="65" spans="1:6" x14ac:dyDescent="0.25">
      <c r="A65" s="8" t="s">
        <v>23991</v>
      </c>
      <c r="B65" s="1" t="s">
        <v>14257</v>
      </c>
      <c r="C65" s="1" t="s">
        <v>27</v>
      </c>
      <c r="D65" s="1" t="s">
        <v>24176</v>
      </c>
      <c r="E65" s="1"/>
      <c r="F65" s="9"/>
    </row>
    <row r="66" spans="1:6" x14ac:dyDescent="0.25">
      <c r="A66" s="8" t="s">
        <v>23992</v>
      </c>
      <c r="B66" s="1" t="s">
        <v>658</v>
      </c>
      <c r="C66" s="1" t="s">
        <v>27</v>
      </c>
      <c r="D66" s="1" t="s">
        <v>24176</v>
      </c>
      <c r="E66" s="1"/>
      <c r="F66" s="9"/>
    </row>
    <row r="67" spans="1:6" x14ac:dyDescent="0.25">
      <c r="A67" s="8" t="s">
        <v>23993</v>
      </c>
      <c r="B67" s="1" t="s">
        <v>688</v>
      </c>
      <c r="C67" s="1" t="s">
        <v>27</v>
      </c>
      <c r="D67" s="1" t="s">
        <v>24176</v>
      </c>
      <c r="E67" s="1"/>
      <c r="F67" s="9"/>
    </row>
    <row r="68" spans="1:6" x14ac:dyDescent="0.25">
      <c r="A68" s="8" t="s">
        <v>23994</v>
      </c>
      <c r="B68" s="1" t="s">
        <v>11577</v>
      </c>
      <c r="C68" s="1" t="s">
        <v>27</v>
      </c>
      <c r="D68" s="1" t="s">
        <v>24176</v>
      </c>
      <c r="E68" s="1"/>
      <c r="F68" s="9"/>
    </row>
    <row r="69" spans="1:6" x14ac:dyDescent="0.25">
      <c r="A69" s="8" t="s">
        <v>23995</v>
      </c>
      <c r="B69" s="1" t="s">
        <v>2428</v>
      </c>
      <c r="C69" s="1" t="s">
        <v>27</v>
      </c>
      <c r="D69" s="1" t="s">
        <v>24176</v>
      </c>
      <c r="E69" s="1"/>
      <c r="F69" s="9"/>
    </row>
    <row r="70" spans="1:6" x14ac:dyDescent="0.25">
      <c r="A70" s="8" t="s">
        <v>23996</v>
      </c>
      <c r="B70" s="1" t="s">
        <v>2440</v>
      </c>
      <c r="C70" s="1" t="s">
        <v>27</v>
      </c>
      <c r="D70" s="1" t="s">
        <v>24176</v>
      </c>
      <c r="E70" s="1"/>
      <c r="F70" s="9"/>
    </row>
    <row r="71" spans="1:6" x14ac:dyDescent="0.25">
      <c r="A71" s="8" t="s">
        <v>23997</v>
      </c>
      <c r="B71" s="1" t="s">
        <v>4953</v>
      </c>
      <c r="C71" s="1" t="s">
        <v>27</v>
      </c>
      <c r="D71" s="1" t="s">
        <v>24176</v>
      </c>
      <c r="E71" s="1"/>
      <c r="F71" s="9"/>
    </row>
    <row r="72" spans="1:6" x14ac:dyDescent="0.25">
      <c r="A72" s="8" t="s">
        <v>23998</v>
      </c>
      <c r="B72" s="1" t="s">
        <v>5341</v>
      </c>
      <c r="C72" s="1" t="s">
        <v>27</v>
      </c>
      <c r="D72" s="1" t="s">
        <v>24176</v>
      </c>
      <c r="E72" s="1"/>
      <c r="F72" s="9"/>
    </row>
    <row r="73" spans="1:6" x14ac:dyDescent="0.25">
      <c r="A73" s="8" t="s">
        <v>23999</v>
      </c>
      <c r="B73" s="1" t="s">
        <v>15721</v>
      </c>
      <c r="C73" s="1" t="s">
        <v>27</v>
      </c>
      <c r="D73" s="1" t="s">
        <v>24176</v>
      </c>
      <c r="E73" s="1"/>
      <c r="F73" s="9"/>
    </row>
    <row r="74" spans="1:6" x14ac:dyDescent="0.25">
      <c r="A74" s="8" t="s">
        <v>24000</v>
      </c>
      <c r="B74" s="1" t="s">
        <v>168</v>
      </c>
      <c r="C74" s="1" t="s">
        <v>27</v>
      </c>
      <c r="D74" s="1" t="s">
        <v>24176</v>
      </c>
      <c r="E74" s="1"/>
      <c r="F74" s="9"/>
    </row>
    <row r="75" spans="1:6" x14ac:dyDescent="0.25">
      <c r="A75" s="8" t="s">
        <v>24001</v>
      </c>
      <c r="B75" s="1" t="s">
        <v>594</v>
      </c>
      <c r="C75" s="1" t="s">
        <v>27</v>
      </c>
      <c r="D75" s="1" t="s">
        <v>24176</v>
      </c>
      <c r="E75" s="1"/>
      <c r="F75" s="9"/>
    </row>
    <row r="76" spans="1:6" x14ac:dyDescent="0.25">
      <c r="A76" s="8" t="s">
        <v>24002</v>
      </c>
      <c r="B76" s="1" t="s">
        <v>13309</v>
      </c>
      <c r="C76" s="1" t="s">
        <v>27</v>
      </c>
      <c r="D76" s="1" t="s">
        <v>24176</v>
      </c>
      <c r="E76" s="1"/>
      <c r="F76" s="9"/>
    </row>
    <row r="77" spans="1:6" x14ac:dyDescent="0.25">
      <c r="A77" s="8" t="s">
        <v>24003</v>
      </c>
      <c r="B77" s="1" t="s">
        <v>4496</v>
      </c>
      <c r="C77" s="1" t="s">
        <v>27</v>
      </c>
      <c r="D77" s="1" t="s">
        <v>24176</v>
      </c>
      <c r="E77" s="1"/>
      <c r="F77" s="9"/>
    </row>
    <row r="78" spans="1:6" x14ac:dyDescent="0.25">
      <c r="A78" s="8" t="s">
        <v>24004</v>
      </c>
      <c r="B78" s="1" t="s">
        <v>98</v>
      </c>
      <c r="C78" s="1" t="s">
        <v>27</v>
      </c>
      <c r="D78" s="1" t="s">
        <v>24176</v>
      </c>
      <c r="E78" s="1"/>
      <c r="F78" s="9"/>
    </row>
    <row r="79" spans="1:6" x14ac:dyDescent="0.25">
      <c r="A79" s="8" t="s">
        <v>24005</v>
      </c>
      <c r="B79" s="1" t="s">
        <v>2157</v>
      </c>
      <c r="C79" s="1" t="s">
        <v>27</v>
      </c>
      <c r="D79" s="1" t="s">
        <v>24176</v>
      </c>
      <c r="E79" s="1"/>
      <c r="F79" s="9"/>
    </row>
    <row r="80" spans="1:6" x14ac:dyDescent="0.25">
      <c r="A80" s="8" t="s">
        <v>24006</v>
      </c>
      <c r="B80" s="1" t="s">
        <v>2371</v>
      </c>
      <c r="C80" s="1" t="s">
        <v>27</v>
      </c>
      <c r="D80" s="1" t="s">
        <v>24176</v>
      </c>
      <c r="E80" s="1"/>
      <c r="F80" s="9"/>
    </row>
    <row r="81" spans="1:6" ht="15.75" thickBot="1" x14ac:dyDescent="0.3">
      <c r="A81" s="10" t="s">
        <v>24007</v>
      </c>
      <c r="B81" s="11" t="s">
        <v>2966</v>
      </c>
      <c r="C81" s="11" t="s">
        <v>27</v>
      </c>
      <c r="D81" s="11" t="s">
        <v>24176</v>
      </c>
      <c r="E81" s="11"/>
      <c r="F81" s="12"/>
    </row>
    <row r="82" spans="1:6" x14ac:dyDescent="0.25">
      <c r="A82" s="13" t="s">
        <v>24008</v>
      </c>
      <c r="B82" s="2" t="s">
        <v>10</v>
      </c>
      <c r="C82" s="2" t="s">
        <v>27</v>
      </c>
      <c r="D82" s="2" t="s">
        <v>24173</v>
      </c>
      <c r="E82" s="2"/>
      <c r="F82" s="14"/>
    </row>
    <row r="83" spans="1:6" x14ac:dyDescent="0.25">
      <c r="A83" s="8" t="s">
        <v>24009</v>
      </c>
      <c r="B83" s="1" t="s">
        <v>200</v>
      </c>
      <c r="C83" s="1" t="s">
        <v>27</v>
      </c>
      <c r="D83" s="1" t="s">
        <v>24173</v>
      </c>
      <c r="E83" s="1"/>
      <c r="F83" s="9"/>
    </row>
    <row r="84" spans="1:6" x14ac:dyDescent="0.25">
      <c r="A84" s="8" t="s">
        <v>24010</v>
      </c>
      <c r="B84" s="1" t="s">
        <v>202</v>
      </c>
      <c r="C84" s="1" t="s">
        <v>27</v>
      </c>
      <c r="D84" s="1" t="s">
        <v>24173</v>
      </c>
      <c r="E84" s="1"/>
      <c r="F84" s="9"/>
    </row>
    <row r="85" spans="1:6" x14ac:dyDescent="0.25">
      <c r="A85" s="8" t="s">
        <v>24011</v>
      </c>
      <c r="B85" s="1" t="s">
        <v>204</v>
      </c>
      <c r="C85" s="1" t="s">
        <v>27</v>
      </c>
      <c r="D85" s="1" t="s">
        <v>24173</v>
      </c>
      <c r="E85" s="1"/>
      <c r="F85" s="9"/>
    </row>
    <row r="86" spans="1:6" x14ac:dyDescent="0.25">
      <c r="A86" s="8" t="s">
        <v>24012</v>
      </c>
      <c r="B86" s="1" t="s">
        <v>206</v>
      </c>
      <c r="C86" s="1" t="s">
        <v>27</v>
      </c>
      <c r="D86" s="1" t="s">
        <v>24173</v>
      </c>
      <c r="E86" s="1"/>
      <c r="F86" s="9"/>
    </row>
    <row r="87" spans="1:6" x14ac:dyDescent="0.25">
      <c r="A87" s="8" t="s">
        <v>24013</v>
      </c>
      <c r="B87" s="1" t="s">
        <v>208</v>
      </c>
      <c r="C87" s="1" t="s">
        <v>27</v>
      </c>
      <c r="D87" s="1" t="s">
        <v>24173</v>
      </c>
      <c r="E87" s="1"/>
      <c r="F87" s="9"/>
    </row>
    <row r="88" spans="1:6" x14ac:dyDescent="0.25">
      <c r="A88" s="8" t="s">
        <v>24014</v>
      </c>
      <c r="B88" s="1" t="s">
        <v>11667</v>
      </c>
      <c r="C88" s="1" t="s">
        <v>27</v>
      </c>
      <c r="D88" s="1" t="s">
        <v>24173</v>
      </c>
      <c r="E88" s="1"/>
      <c r="F88" s="9"/>
    </row>
    <row r="89" spans="1:6" x14ac:dyDescent="0.25">
      <c r="A89" s="8" t="s">
        <v>24015</v>
      </c>
      <c r="B89" s="1" t="s">
        <v>11901</v>
      </c>
      <c r="C89" s="1" t="s">
        <v>27</v>
      </c>
      <c r="D89" s="1" t="s">
        <v>24173</v>
      </c>
      <c r="E89" s="1"/>
      <c r="F89" s="9"/>
    </row>
    <row r="90" spans="1:6" x14ac:dyDescent="0.25">
      <c r="A90" s="8" t="s">
        <v>24016</v>
      </c>
      <c r="B90" s="1" t="s">
        <v>11131</v>
      </c>
      <c r="C90" s="1" t="s">
        <v>27</v>
      </c>
      <c r="D90" s="1" t="s">
        <v>24173</v>
      </c>
      <c r="E90" s="1"/>
      <c r="F90" s="9"/>
    </row>
    <row r="91" spans="1:6" x14ac:dyDescent="0.25">
      <c r="A91" s="8" t="s">
        <v>24017</v>
      </c>
      <c r="B91" s="1" t="s">
        <v>2660</v>
      </c>
      <c r="C91" s="1" t="s">
        <v>27</v>
      </c>
      <c r="D91" s="1" t="s">
        <v>24173</v>
      </c>
      <c r="E91" s="1"/>
      <c r="F91" s="9"/>
    </row>
    <row r="92" spans="1:6" x14ac:dyDescent="0.25">
      <c r="A92" s="8" t="s">
        <v>24018</v>
      </c>
      <c r="B92" s="1" t="s">
        <v>5188</v>
      </c>
      <c r="C92" s="1" t="s">
        <v>27</v>
      </c>
      <c r="D92" s="1" t="s">
        <v>24173</v>
      </c>
      <c r="E92" s="1"/>
      <c r="F92" s="9"/>
    </row>
    <row r="93" spans="1:6" x14ac:dyDescent="0.25">
      <c r="A93" s="8" t="s">
        <v>24019</v>
      </c>
      <c r="B93" s="1" t="s">
        <v>5385</v>
      </c>
      <c r="C93" s="1" t="s">
        <v>27</v>
      </c>
      <c r="D93" s="1" t="s">
        <v>24173</v>
      </c>
      <c r="E93" s="1"/>
      <c r="F93" s="9"/>
    </row>
    <row r="94" spans="1:6" x14ac:dyDescent="0.25">
      <c r="A94" s="8" t="s">
        <v>24020</v>
      </c>
      <c r="B94" s="1" t="s">
        <v>5551</v>
      </c>
      <c r="C94" s="1" t="s">
        <v>27</v>
      </c>
      <c r="D94" s="1" t="s">
        <v>24173</v>
      </c>
      <c r="E94" s="1"/>
      <c r="F94" s="9"/>
    </row>
    <row r="95" spans="1:6" x14ac:dyDescent="0.25">
      <c r="A95" s="8" t="s">
        <v>24021</v>
      </c>
      <c r="B95" s="1" t="s">
        <v>5005</v>
      </c>
      <c r="C95" s="1" t="s">
        <v>27</v>
      </c>
      <c r="D95" s="1" t="s">
        <v>24173</v>
      </c>
      <c r="E95" s="1"/>
      <c r="F95" s="9"/>
    </row>
    <row r="96" spans="1:6" x14ac:dyDescent="0.25">
      <c r="A96" s="8" t="s">
        <v>24022</v>
      </c>
      <c r="B96" s="1" t="s">
        <v>831</v>
      </c>
      <c r="C96" s="1" t="s">
        <v>27</v>
      </c>
      <c r="D96" s="1" t="s">
        <v>24173</v>
      </c>
      <c r="E96" s="1"/>
      <c r="F96" s="9"/>
    </row>
    <row r="97" spans="1:6" x14ac:dyDescent="0.25">
      <c r="A97" s="8" t="s">
        <v>24023</v>
      </c>
      <c r="B97" s="1" t="s">
        <v>1167</v>
      </c>
      <c r="C97" s="1" t="s">
        <v>27</v>
      </c>
      <c r="D97" s="1" t="s">
        <v>24173</v>
      </c>
      <c r="E97" s="1"/>
      <c r="F97" s="9"/>
    </row>
    <row r="98" spans="1:6" x14ac:dyDescent="0.25">
      <c r="A98" s="8" t="s">
        <v>24024</v>
      </c>
      <c r="B98" s="1" t="s">
        <v>11195</v>
      </c>
      <c r="C98" s="1" t="s">
        <v>27</v>
      </c>
      <c r="D98" s="1" t="s">
        <v>24173</v>
      </c>
      <c r="E98" s="1"/>
      <c r="F98" s="9"/>
    </row>
    <row r="99" spans="1:6" x14ac:dyDescent="0.25">
      <c r="A99" s="8" t="s">
        <v>24025</v>
      </c>
      <c r="B99" s="1" t="s">
        <v>1019</v>
      </c>
      <c r="C99" s="1" t="s">
        <v>27</v>
      </c>
      <c r="D99" s="1" t="s">
        <v>24173</v>
      </c>
      <c r="E99" s="1"/>
      <c r="F99" s="9"/>
    </row>
    <row r="100" spans="1:6" x14ac:dyDescent="0.25">
      <c r="A100" s="8" t="s">
        <v>24026</v>
      </c>
      <c r="B100" s="1" t="s">
        <v>11213</v>
      </c>
      <c r="C100" s="1" t="s">
        <v>27</v>
      </c>
      <c r="D100" s="1" t="s">
        <v>24173</v>
      </c>
      <c r="E100" s="1"/>
      <c r="F100" s="9"/>
    </row>
    <row r="101" spans="1:6" x14ac:dyDescent="0.25">
      <c r="A101" s="8" t="s">
        <v>24027</v>
      </c>
      <c r="B101" s="1" t="s">
        <v>3588</v>
      </c>
      <c r="C101" s="1" t="s">
        <v>27</v>
      </c>
      <c r="D101" s="1" t="s">
        <v>24173</v>
      </c>
      <c r="E101" s="1"/>
      <c r="F101" s="9"/>
    </row>
    <row r="102" spans="1:6" x14ac:dyDescent="0.25">
      <c r="A102" s="8" t="s">
        <v>24008</v>
      </c>
      <c r="B102" s="1" t="s">
        <v>10</v>
      </c>
      <c r="C102" s="1" t="s">
        <v>27</v>
      </c>
      <c r="D102" s="1" t="s">
        <v>24177</v>
      </c>
      <c r="E102" s="1"/>
      <c r="F102" s="9"/>
    </row>
    <row r="103" spans="1:6" x14ac:dyDescent="0.25">
      <c r="A103" s="8" t="s">
        <v>24009</v>
      </c>
      <c r="B103" s="1" t="s">
        <v>200</v>
      </c>
      <c r="C103" s="1" t="s">
        <v>27</v>
      </c>
      <c r="D103" s="1" t="s">
        <v>24177</v>
      </c>
      <c r="E103" s="1"/>
      <c r="F103" s="9"/>
    </row>
    <row r="104" spans="1:6" x14ac:dyDescent="0.25">
      <c r="A104" s="8" t="s">
        <v>24010</v>
      </c>
      <c r="B104" s="1" t="s">
        <v>202</v>
      </c>
      <c r="C104" s="1" t="s">
        <v>27</v>
      </c>
      <c r="D104" s="1" t="s">
        <v>24177</v>
      </c>
      <c r="E104" s="1"/>
      <c r="F104" s="9"/>
    </row>
    <row r="105" spans="1:6" x14ac:dyDescent="0.25">
      <c r="A105" s="8" t="s">
        <v>24011</v>
      </c>
      <c r="B105" s="1" t="s">
        <v>204</v>
      </c>
      <c r="C105" s="1" t="s">
        <v>27</v>
      </c>
      <c r="D105" s="1" t="s">
        <v>24177</v>
      </c>
      <c r="E105" s="1"/>
      <c r="F105" s="9"/>
    </row>
    <row r="106" spans="1:6" x14ac:dyDescent="0.25">
      <c r="A106" s="8" t="s">
        <v>24012</v>
      </c>
      <c r="B106" s="1" t="s">
        <v>206</v>
      </c>
      <c r="C106" s="1" t="s">
        <v>27</v>
      </c>
      <c r="D106" s="1" t="s">
        <v>24177</v>
      </c>
      <c r="E106" s="1"/>
      <c r="F106" s="9"/>
    </row>
    <row r="107" spans="1:6" x14ac:dyDescent="0.25">
      <c r="A107" s="8" t="s">
        <v>24013</v>
      </c>
      <c r="B107" s="1" t="s">
        <v>208</v>
      </c>
      <c r="C107" s="1" t="s">
        <v>27</v>
      </c>
      <c r="D107" s="1" t="s">
        <v>24177</v>
      </c>
      <c r="E107" s="1"/>
      <c r="F107" s="9"/>
    </row>
    <row r="108" spans="1:6" x14ac:dyDescent="0.25">
      <c r="A108" s="8" t="s">
        <v>24014</v>
      </c>
      <c r="B108" s="1" t="s">
        <v>11667</v>
      </c>
      <c r="C108" s="1" t="s">
        <v>27</v>
      </c>
      <c r="D108" s="1" t="s">
        <v>24177</v>
      </c>
      <c r="E108" s="1"/>
      <c r="F108" s="9"/>
    </row>
    <row r="109" spans="1:6" x14ac:dyDescent="0.25">
      <c r="A109" s="8" t="s">
        <v>24015</v>
      </c>
      <c r="B109" s="1" t="s">
        <v>11901</v>
      </c>
      <c r="C109" s="1" t="s">
        <v>27</v>
      </c>
      <c r="D109" s="1" t="s">
        <v>24177</v>
      </c>
      <c r="E109" s="1"/>
      <c r="F109" s="9"/>
    </row>
    <row r="110" spans="1:6" x14ac:dyDescent="0.25">
      <c r="A110" s="8" t="s">
        <v>24016</v>
      </c>
      <c r="B110" s="1" t="s">
        <v>11131</v>
      </c>
      <c r="C110" s="1" t="s">
        <v>27</v>
      </c>
      <c r="D110" s="1" t="s">
        <v>24177</v>
      </c>
      <c r="E110" s="1"/>
      <c r="F110" s="9"/>
    </row>
    <row r="111" spans="1:6" x14ac:dyDescent="0.25">
      <c r="A111" s="8" t="s">
        <v>24017</v>
      </c>
      <c r="B111" s="1" t="s">
        <v>2660</v>
      </c>
      <c r="C111" s="1" t="s">
        <v>27</v>
      </c>
      <c r="D111" s="1" t="s">
        <v>24177</v>
      </c>
      <c r="E111" s="1"/>
      <c r="F111" s="9"/>
    </row>
    <row r="112" spans="1:6" x14ac:dyDescent="0.25">
      <c r="A112" s="8" t="s">
        <v>24018</v>
      </c>
      <c r="B112" s="1" t="s">
        <v>5188</v>
      </c>
      <c r="C112" s="1" t="s">
        <v>27</v>
      </c>
      <c r="D112" s="1" t="s">
        <v>24177</v>
      </c>
      <c r="E112" s="1"/>
      <c r="F112" s="9"/>
    </row>
    <row r="113" spans="1:6" x14ac:dyDescent="0.25">
      <c r="A113" s="8" t="s">
        <v>24019</v>
      </c>
      <c r="B113" s="1" t="s">
        <v>5385</v>
      </c>
      <c r="C113" s="1" t="s">
        <v>27</v>
      </c>
      <c r="D113" s="1" t="s">
        <v>24177</v>
      </c>
      <c r="E113" s="1"/>
      <c r="F113" s="9"/>
    </row>
    <row r="114" spans="1:6" x14ac:dyDescent="0.25">
      <c r="A114" s="8" t="s">
        <v>24020</v>
      </c>
      <c r="B114" s="1" t="s">
        <v>5551</v>
      </c>
      <c r="C114" s="1" t="s">
        <v>27</v>
      </c>
      <c r="D114" s="1" t="s">
        <v>24177</v>
      </c>
      <c r="E114" s="1"/>
      <c r="F114" s="9"/>
    </row>
    <row r="115" spans="1:6" x14ac:dyDescent="0.25">
      <c r="A115" s="8" t="s">
        <v>24021</v>
      </c>
      <c r="B115" s="1" t="s">
        <v>5005</v>
      </c>
      <c r="C115" s="1" t="s">
        <v>27</v>
      </c>
      <c r="D115" s="1" t="s">
        <v>24177</v>
      </c>
      <c r="E115" s="1"/>
      <c r="F115" s="9"/>
    </row>
    <row r="116" spans="1:6" x14ac:dyDescent="0.25">
      <c r="A116" s="8" t="s">
        <v>24022</v>
      </c>
      <c r="B116" s="1" t="s">
        <v>831</v>
      </c>
      <c r="C116" s="1" t="s">
        <v>27</v>
      </c>
      <c r="D116" s="1" t="s">
        <v>24177</v>
      </c>
      <c r="E116" s="1"/>
      <c r="F116" s="9"/>
    </row>
    <row r="117" spans="1:6" x14ac:dyDescent="0.25">
      <c r="A117" s="8" t="s">
        <v>24023</v>
      </c>
      <c r="B117" s="1" t="s">
        <v>1167</v>
      </c>
      <c r="C117" s="1" t="s">
        <v>27</v>
      </c>
      <c r="D117" s="1" t="s">
        <v>24177</v>
      </c>
      <c r="E117" s="1"/>
      <c r="F117" s="9"/>
    </row>
    <row r="118" spans="1:6" x14ac:dyDescent="0.25">
      <c r="A118" s="8" t="s">
        <v>24024</v>
      </c>
      <c r="B118" s="1" t="s">
        <v>11195</v>
      </c>
      <c r="C118" s="1" t="s">
        <v>27</v>
      </c>
      <c r="D118" s="1" t="s">
        <v>24177</v>
      </c>
      <c r="E118" s="1"/>
      <c r="F118" s="9"/>
    </row>
    <row r="119" spans="1:6" x14ac:dyDescent="0.25">
      <c r="A119" s="8" t="s">
        <v>24025</v>
      </c>
      <c r="B119" s="1" t="s">
        <v>1019</v>
      </c>
      <c r="C119" s="1" t="s">
        <v>27</v>
      </c>
      <c r="D119" s="1" t="s">
        <v>24177</v>
      </c>
      <c r="E119" s="1"/>
      <c r="F119" s="9"/>
    </row>
    <row r="120" spans="1:6" x14ac:dyDescent="0.25">
      <c r="A120" s="8" t="s">
        <v>24026</v>
      </c>
      <c r="B120" s="1" t="s">
        <v>11213</v>
      </c>
      <c r="C120" s="1" t="s">
        <v>27</v>
      </c>
      <c r="D120" s="1" t="s">
        <v>24177</v>
      </c>
      <c r="E120" s="1"/>
      <c r="F120" s="9"/>
    </row>
    <row r="121" spans="1:6" x14ac:dyDescent="0.25">
      <c r="A121" s="8" t="s">
        <v>24027</v>
      </c>
      <c r="B121" s="1" t="s">
        <v>3588</v>
      </c>
      <c r="C121" s="1" t="s">
        <v>27</v>
      </c>
      <c r="D121" s="1" t="s">
        <v>24177</v>
      </c>
      <c r="E121" s="1"/>
      <c r="F121" s="9"/>
    </row>
    <row r="122" spans="1:6" x14ac:dyDescent="0.25">
      <c r="A122" s="8" t="s">
        <v>24008</v>
      </c>
      <c r="B122" s="1" t="s">
        <v>10</v>
      </c>
      <c r="C122" s="1" t="s">
        <v>27</v>
      </c>
      <c r="D122" s="1" t="s">
        <v>24176</v>
      </c>
      <c r="E122" s="1"/>
      <c r="F122" s="9"/>
    </row>
    <row r="123" spans="1:6" x14ac:dyDescent="0.25">
      <c r="A123" s="8" t="s">
        <v>24009</v>
      </c>
      <c r="B123" s="1" t="s">
        <v>200</v>
      </c>
      <c r="C123" s="1" t="s">
        <v>27</v>
      </c>
      <c r="D123" s="1" t="s">
        <v>24176</v>
      </c>
      <c r="E123" s="1"/>
      <c r="F123" s="9"/>
    </row>
    <row r="124" spans="1:6" x14ac:dyDescent="0.25">
      <c r="A124" s="8" t="s">
        <v>24010</v>
      </c>
      <c r="B124" s="1" t="s">
        <v>202</v>
      </c>
      <c r="C124" s="1" t="s">
        <v>27</v>
      </c>
      <c r="D124" s="1" t="s">
        <v>24176</v>
      </c>
      <c r="E124" s="1"/>
      <c r="F124" s="9"/>
    </row>
    <row r="125" spans="1:6" x14ac:dyDescent="0.25">
      <c r="A125" s="8" t="s">
        <v>24011</v>
      </c>
      <c r="B125" s="1" t="s">
        <v>204</v>
      </c>
      <c r="C125" s="1" t="s">
        <v>27</v>
      </c>
      <c r="D125" s="1" t="s">
        <v>24176</v>
      </c>
      <c r="E125" s="1"/>
      <c r="F125" s="9"/>
    </row>
    <row r="126" spans="1:6" x14ac:dyDescent="0.25">
      <c r="A126" s="8" t="s">
        <v>24012</v>
      </c>
      <c r="B126" s="1" t="s">
        <v>206</v>
      </c>
      <c r="C126" s="1" t="s">
        <v>27</v>
      </c>
      <c r="D126" s="1" t="s">
        <v>24176</v>
      </c>
      <c r="E126" s="1"/>
      <c r="F126" s="9"/>
    </row>
    <row r="127" spans="1:6" x14ac:dyDescent="0.25">
      <c r="A127" s="8" t="s">
        <v>24013</v>
      </c>
      <c r="B127" s="1" t="s">
        <v>208</v>
      </c>
      <c r="C127" s="1" t="s">
        <v>27</v>
      </c>
      <c r="D127" s="1" t="s">
        <v>24176</v>
      </c>
      <c r="E127" s="1"/>
      <c r="F127" s="9"/>
    </row>
    <row r="128" spans="1:6" x14ac:dyDescent="0.25">
      <c r="A128" s="8" t="s">
        <v>24014</v>
      </c>
      <c r="B128" s="1" t="s">
        <v>11667</v>
      </c>
      <c r="C128" s="1" t="s">
        <v>27</v>
      </c>
      <c r="D128" s="1" t="s">
        <v>24176</v>
      </c>
      <c r="E128" s="1"/>
      <c r="F128" s="9"/>
    </row>
    <row r="129" spans="1:6" x14ac:dyDescent="0.25">
      <c r="A129" s="8" t="s">
        <v>24015</v>
      </c>
      <c r="B129" s="1" t="s">
        <v>11901</v>
      </c>
      <c r="C129" s="1" t="s">
        <v>27</v>
      </c>
      <c r="D129" s="1" t="s">
        <v>24176</v>
      </c>
      <c r="E129" s="1"/>
      <c r="F129" s="9"/>
    </row>
    <row r="130" spans="1:6" x14ac:dyDescent="0.25">
      <c r="A130" s="8" t="s">
        <v>24016</v>
      </c>
      <c r="B130" s="1" t="s">
        <v>11131</v>
      </c>
      <c r="C130" s="1" t="s">
        <v>27</v>
      </c>
      <c r="D130" s="1" t="s">
        <v>24176</v>
      </c>
      <c r="E130" s="1"/>
      <c r="F130" s="9"/>
    </row>
    <row r="131" spans="1:6" x14ac:dyDescent="0.25">
      <c r="A131" s="8" t="s">
        <v>24017</v>
      </c>
      <c r="B131" s="1" t="s">
        <v>2660</v>
      </c>
      <c r="C131" s="1" t="s">
        <v>27</v>
      </c>
      <c r="D131" s="1" t="s">
        <v>24176</v>
      </c>
      <c r="E131" s="1"/>
      <c r="F131" s="9"/>
    </row>
    <row r="132" spans="1:6" x14ac:dyDescent="0.25">
      <c r="A132" s="8" t="s">
        <v>24018</v>
      </c>
      <c r="B132" s="1" t="s">
        <v>5188</v>
      </c>
      <c r="C132" s="1" t="s">
        <v>27</v>
      </c>
      <c r="D132" s="1" t="s">
        <v>24176</v>
      </c>
      <c r="E132" s="1"/>
      <c r="F132" s="9"/>
    </row>
    <row r="133" spans="1:6" x14ac:dyDescent="0.25">
      <c r="A133" s="8" t="s">
        <v>24019</v>
      </c>
      <c r="B133" s="1" t="s">
        <v>5385</v>
      </c>
      <c r="C133" s="1" t="s">
        <v>27</v>
      </c>
      <c r="D133" s="1" t="s">
        <v>24176</v>
      </c>
      <c r="E133" s="1"/>
      <c r="F133" s="9"/>
    </row>
    <row r="134" spans="1:6" x14ac:dyDescent="0.25">
      <c r="A134" s="8" t="s">
        <v>24020</v>
      </c>
      <c r="B134" s="1" t="s">
        <v>5551</v>
      </c>
      <c r="C134" s="1" t="s">
        <v>27</v>
      </c>
      <c r="D134" s="1" t="s">
        <v>24176</v>
      </c>
      <c r="E134" s="1"/>
      <c r="F134" s="9"/>
    </row>
    <row r="135" spans="1:6" x14ac:dyDescent="0.25">
      <c r="A135" s="8" t="s">
        <v>24021</v>
      </c>
      <c r="B135" s="1" t="s">
        <v>5005</v>
      </c>
      <c r="C135" s="1" t="s">
        <v>27</v>
      </c>
      <c r="D135" s="1" t="s">
        <v>24176</v>
      </c>
      <c r="E135" s="1"/>
      <c r="F135" s="9"/>
    </row>
    <row r="136" spans="1:6" x14ac:dyDescent="0.25">
      <c r="A136" s="8" t="s">
        <v>24022</v>
      </c>
      <c r="B136" s="1" t="s">
        <v>831</v>
      </c>
      <c r="C136" s="1" t="s">
        <v>27</v>
      </c>
      <c r="D136" s="1" t="s">
        <v>24176</v>
      </c>
      <c r="E136" s="1"/>
      <c r="F136" s="9"/>
    </row>
    <row r="137" spans="1:6" x14ac:dyDescent="0.25">
      <c r="A137" s="8" t="s">
        <v>24023</v>
      </c>
      <c r="B137" s="1" t="s">
        <v>1167</v>
      </c>
      <c r="C137" s="1" t="s">
        <v>27</v>
      </c>
      <c r="D137" s="1" t="s">
        <v>24176</v>
      </c>
      <c r="E137" s="1"/>
      <c r="F137" s="9"/>
    </row>
    <row r="138" spans="1:6" x14ac:dyDescent="0.25">
      <c r="A138" s="8" t="s">
        <v>24024</v>
      </c>
      <c r="B138" s="1" t="s">
        <v>11195</v>
      </c>
      <c r="C138" s="1" t="s">
        <v>27</v>
      </c>
      <c r="D138" s="1" t="s">
        <v>24176</v>
      </c>
      <c r="E138" s="1"/>
      <c r="F138" s="9"/>
    </row>
    <row r="139" spans="1:6" x14ac:dyDescent="0.25">
      <c r="A139" s="8" t="s">
        <v>24025</v>
      </c>
      <c r="B139" s="1" t="s">
        <v>1019</v>
      </c>
      <c r="C139" s="1" t="s">
        <v>27</v>
      </c>
      <c r="D139" s="1" t="s">
        <v>24176</v>
      </c>
      <c r="E139" s="1"/>
      <c r="F139" s="9"/>
    </row>
    <row r="140" spans="1:6" x14ac:dyDescent="0.25">
      <c r="A140" s="8" t="s">
        <v>24026</v>
      </c>
      <c r="B140" s="1" t="s">
        <v>11213</v>
      </c>
      <c r="C140" s="1" t="s">
        <v>27</v>
      </c>
      <c r="D140" s="1" t="s">
        <v>24176</v>
      </c>
      <c r="E140" s="1"/>
      <c r="F140" s="9"/>
    </row>
    <row r="141" spans="1:6" x14ac:dyDescent="0.25">
      <c r="A141" s="8" t="s">
        <v>24027</v>
      </c>
      <c r="B141" s="1" t="s">
        <v>3588</v>
      </c>
      <c r="C141" s="1" t="s">
        <v>27</v>
      </c>
      <c r="D141" s="1" t="s">
        <v>24176</v>
      </c>
      <c r="E141" s="1"/>
      <c r="F141" s="9"/>
    </row>
    <row r="142" spans="1:6" x14ac:dyDescent="0.25">
      <c r="A142" s="8" t="s">
        <v>24008</v>
      </c>
      <c r="B142" s="1" t="s">
        <v>10</v>
      </c>
      <c r="C142" s="1" t="s">
        <v>27</v>
      </c>
      <c r="D142" s="1" t="s">
        <v>24178</v>
      </c>
      <c r="E142" s="1"/>
      <c r="F142" s="9"/>
    </row>
    <row r="143" spans="1:6" x14ac:dyDescent="0.25">
      <c r="A143" s="8" t="s">
        <v>24009</v>
      </c>
      <c r="B143" s="1" t="s">
        <v>200</v>
      </c>
      <c r="C143" s="1" t="s">
        <v>27</v>
      </c>
      <c r="D143" s="1" t="s">
        <v>24178</v>
      </c>
      <c r="E143" s="1"/>
      <c r="F143" s="9"/>
    </row>
    <row r="144" spans="1:6" x14ac:dyDescent="0.25">
      <c r="A144" s="8" t="s">
        <v>24010</v>
      </c>
      <c r="B144" s="1" t="s">
        <v>202</v>
      </c>
      <c r="C144" s="1" t="s">
        <v>27</v>
      </c>
      <c r="D144" s="1" t="s">
        <v>24178</v>
      </c>
      <c r="E144" s="1"/>
      <c r="F144" s="9"/>
    </row>
    <row r="145" spans="1:6" x14ac:dyDescent="0.25">
      <c r="A145" s="8" t="s">
        <v>24011</v>
      </c>
      <c r="B145" s="1" t="s">
        <v>204</v>
      </c>
      <c r="C145" s="1" t="s">
        <v>27</v>
      </c>
      <c r="D145" s="1" t="s">
        <v>24178</v>
      </c>
      <c r="E145" s="1"/>
      <c r="F145" s="9"/>
    </row>
    <row r="146" spans="1:6" x14ac:dyDescent="0.25">
      <c r="A146" s="8" t="s">
        <v>24012</v>
      </c>
      <c r="B146" s="1" t="s">
        <v>206</v>
      </c>
      <c r="C146" s="1" t="s">
        <v>27</v>
      </c>
      <c r="D146" s="1" t="s">
        <v>24178</v>
      </c>
      <c r="E146" s="1"/>
      <c r="F146" s="9"/>
    </row>
    <row r="147" spans="1:6" x14ac:dyDescent="0.25">
      <c r="A147" s="8" t="s">
        <v>24013</v>
      </c>
      <c r="B147" s="1" t="s">
        <v>208</v>
      </c>
      <c r="C147" s="1" t="s">
        <v>27</v>
      </c>
      <c r="D147" s="1" t="s">
        <v>24178</v>
      </c>
      <c r="E147" s="1"/>
      <c r="F147" s="9"/>
    </row>
    <row r="148" spans="1:6" x14ac:dyDescent="0.25">
      <c r="A148" s="8" t="s">
        <v>24014</v>
      </c>
      <c r="B148" s="1" t="s">
        <v>11667</v>
      </c>
      <c r="C148" s="1" t="s">
        <v>27</v>
      </c>
      <c r="D148" s="1" t="s">
        <v>24178</v>
      </c>
      <c r="E148" s="1"/>
      <c r="F148" s="9"/>
    </row>
    <row r="149" spans="1:6" x14ac:dyDescent="0.25">
      <c r="A149" s="8" t="s">
        <v>24015</v>
      </c>
      <c r="B149" s="1" t="s">
        <v>11901</v>
      </c>
      <c r="C149" s="1" t="s">
        <v>27</v>
      </c>
      <c r="D149" s="1" t="s">
        <v>24178</v>
      </c>
      <c r="E149" s="1"/>
      <c r="F149" s="9"/>
    </row>
    <row r="150" spans="1:6" x14ac:dyDescent="0.25">
      <c r="A150" s="8" t="s">
        <v>24016</v>
      </c>
      <c r="B150" s="1" t="s">
        <v>11131</v>
      </c>
      <c r="C150" s="1" t="s">
        <v>27</v>
      </c>
      <c r="D150" s="1" t="s">
        <v>24178</v>
      </c>
      <c r="E150" s="1"/>
      <c r="F150" s="9"/>
    </row>
    <row r="151" spans="1:6" x14ac:dyDescent="0.25">
      <c r="A151" s="8" t="s">
        <v>24017</v>
      </c>
      <c r="B151" s="1" t="s">
        <v>2660</v>
      </c>
      <c r="C151" s="1" t="s">
        <v>27</v>
      </c>
      <c r="D151" s="1" t="s">
        <v>24178</v>
      </c>
      <c r="E151" s="1"/>
      <c r="F151" s="9"/>
    </row>
    <row r="152" spans="1:6" x14ac:dyDescent="0.25">
      <c r="A152" s="8" t="s">
        <v>24018</v>
      </c>
      <c r="B152" s="1" t="s">
        <v>5188</v>
      </c>
      <c r="C152" s="1" t="s">
        <v>27</v>
      </c>
      <c r="D152" s="1" t="s">
        <v>24178</v>
      </c>
      <c r="E152" s="1"/>
      <c r="F152" s="9"/>
    </row>
    <row r="153" spans="1:6" x14ac:dyDescent="0.25">
      <c r="A153" s="8" t="s">
        <v>24019</v>
      </c>
      <c r="B153" s="1" t="s">
        <v>5385</v>
      </c>
      <c r="C153" s="1" t="s">
        <v>27</v>
      </c>
      <c r="D153" s="1" t="s">
        <v>24178</v>
      </c>
      <c r="E153" s="1"/>
      <c r="F153" s="9"/>
    </row>
    <row r="154" spans="1:6" x14ac:dyDescent="0.25">
      <c r="A154" s="8" t="s">
        <v>24020</v>
      </c>
      <c r="B154" s="1" t="s">
        <v>5551</v>
      </c>
      <c r="C154" s="1" t="s">
        <v>27</v>
      </c>
      <c r="D154" s="1" t="s">
        <v>24178</v>
      </c>
      <c r="E154" s="1"/>
      <c r="F154" s="9"/>
    </row>
    <row r="155" spans="1:6" x14ac:dyDescent="0.25">
      <c r="A155" s="8" t="s">
        <v>24021</v>
      </c>
      <c r="B155" s="1" t="s">
        <v>5005</v>
      </c>
      <c r="C155" s="1" t="s">
        <v>27</v>
      </c>
      <c r="D155" s="1" t="s">
        <v>24178</v>
      </c>
      <c r="E155" s="1"/>
      <c r="F155" s="9"/>
    </row>
    <row r="156" spans="1:6" x14ac:dyDescent="0.25">
      <c r="A156" s="8" t="s">
        <v>24022</v>
      </c>
      <c r="B156" s="1" t="s">
        <v>831</v>
      </c>
      <c r="C156" s="1" t="s">
        <v>27</v>
      </c>
      <c r="D156" s="1" t="s">
        <v>24178</v>
      </c>
      <c r="E156" s="1"/>
      <c r="F156" s="9"/>
    </row>
    <row r="157" spans="1:6" x14ac:dyDescent="0.25">
      <c r="A157" s="8" t="s">
        <v>24023</v>
      </c>
      <c r="B157" s="1" t="s">
        <v>1167</v>
      </c>
      <c r="C157" s="1" t="s">
        <v>27</v>
      </c>
      <c r="D157" s="1" t="s">
        <v>24178</v>
      </c>
      <c r="E157" s="1"/>
      <c r="F157" s="9"/>
    </row>
    <row r="158" spans="1:6" x14ac:dyDescent="0.25">
      <c r="A158" s="8" t="s">
        <v>24024</v>
      </c>
      <c r="B158" s="1" t="s">
        <v>11195</v>
      </c>
      <c r="C158" s="1" t="s">
        <v>27</v>
      </c>
      <c r="D158" s="1" t="s">
        <v>24178</v>
      </c>
      <c r="E158" s="1"/>
      <c r="F158" s="9"/>
    </row>
    <row r="159" spans="1:6" x14ac:dyDescent="0.25">
      <c r="A159" s="8" t="s">
        <v>24025</v>
      </c>
      <c r="B159" s="1" t="s">
        <v>1019</v>
      </c>
      <c r="C159" s="1" t="s">
        <v>27</v>
      </c>
      <c r="D159" s="1" t="s">
        <v>24178</v>
      </c>
      <c r="E159" s="1"/>
      <c r="F159" s="9"/>
    </row>
    <row r="160" spans="1:6" x14ac:dyDescent="0.25">
      <c r="A160" s="8" t="s">
        <v>24026</v>
      </c>
      <c r="B160" s="1" t="s">
        <v>11213</v>
      </c>
      <c r="C160" s="1" t="s">
        <v>27</v>
      </c>
      <c r="D160" s="1" t="s">
        <v>24178</v>
      </c>
      <c r="E160" s="1"/>
      <c r="F160" s="9"/>
    </row>
    <row r="161" spans="1:6" ht="15.75" thickBot="1" x14ac:dyDescent="0.3">
      <c r="A161" s="10" t="s">
        <v>24027</v>
      </c>
      <c r="B161" s="11" t="s">
        <v>3588</v>
      </c>
      <c r="C161" s="11" t="s">
        <v>27</v>
      </c>
      <c r="D161" s="11" t="s">
        <v>24178</v>
      </c>
      <c r="E161" s="11"/>
      <c r="F161" s="12"/>
    </row>
    <row r="162" spans="1:6" x14ac:dyDescent="0.25">
      <c r="A162" s="13" t="s">
        <v>24028</v>
      </c>
      <c r="B162" s="2" t="s">
        <v>24029</v>
      </c>
      <c r="C162" s="2" t="s">
        <v>27</v>
      </c>
      <c r="D162" s="2" t="s">
        <v>24173</v>
      </c>
      <c r="E162" s="2"/>
      <c r="F162" s="14"/>
    </row>
    <row r="163" spans="1:6" x14ac:dyDescent="0.25">
      <c r="A163" s="8" t="s">
        <v>24030</v>
      </c>
      <c r="B163" s="1" t="s">
        <v>662</v>
      </c>
      <c r="C163" s="1" t="s">
        <v>27</v>
      </c>
      <c r="D163" s="1" t="s">
        <v>24173</v>
      </c>
      <c r="E163" s="1"/>
      <c r="F163" s="9"/>
    </row>
    <row r="164" spans="1:6" x14ac:dyDescent="0.25">
      <c r="A164" s="8" t="s">
        <v>24031</v>
      </c>
      <c r="B164" s="1" t="s">
        <v>670</v>
      </c>
      <c r="C164" s="1" t="s">
        <v>27</v>
      </c>
      <c r="D164" s="1" t="s">
        <v>24173</v>
      </c>
      <c r="E164" s="1"/>
      <c r="F164" s="9"/>
    </row>
    <row r="165" spans="1:6" x14ac:dyDescent="0.25">
      <c r="A165" s="8" t="s">
        <v>24032</v>
      </c>
      <c r="B165" s="1" t="s">
        <v>680</v>
      </c>
      <c r="C165" s="1" t="s">
        <v>27</v>
      </c>
      <c r="D165" s="1" t="s">
        <v>24173</v>
      </c>
      <c r="E165" s="1"/>
      <c r="F165" s="9"/>
    </row>
    <row r="166" spans="1:6" x14ac:dyDescent="0.25">
      <c r="A166" s="8" t="s">
        <v>24033</v>
      </c>
      <c r="B166" s="1" t="s">
        <v>761</v>
      </c>
      <c r="C166" s="1" t="s">
        <v>27</v>
      </c>
      <c r="D166" s="1" t="s">
        <v>24173</v>
      </c>
      <c r="E166" s="1"/>
      <c r="F166" s="9"/>
    </row>
    <row r="167" spans="1:6" x14ac:dyDescent="0.25">
      <c r="A167" s="8" t="s">
        <v>24034</v>
      </c>
      <c r="B167" s="1" t="s">
        <v>2081</v>
      </c>
      <c r="C167" s="1" t="s">
        <v>27</v>
      </c>
      <c r="D167" s="1" t="s">
        <v>24173</v>
      </c>
      <c r="E167" s="1"/>
      <c r="F167" s="9"/>
    </row>
    <row r="168" spans="1:6" x14ac:dyDescent="0.25">
      <c r="A168" s="8" t="s">
        <v>24035</v>
      </c>
      <c r="B168" s="1" t="s">
        <v>2778</v>
      </c>
      <c r="C168" s="1" t="s">
        <v>27</v>
      </c>
      <c r="D168" s="1" t="s">
        <v>24173</v>
      </c>
      <c r="E168" s="1"/>
      <c r="F168" s="9"/>
    </row>
    <row r="169" spans="1:6" x14ac:dyDescent="0.25">
      <c r="A169" s="8" t="s">
        <v>24036</v>
      </c>
      <c r="B169" s="1" t="s">
        <v>2992</v>
      </c>
      <c r="C169" s="1" t="s">
        <v>27</v>
      </c>
      <c r="D169" s="1" t="s">
        <v>24173</v>
      </c>
      <c r="E169" s="1"/>
      <c r="F169" s="9"/>
    </row>
    <row r="170" spans="1:6" x14ac:dyDescent="0.25">
      <c r="A170" s="8" t="s">
        <v>24037</v>
      </c>
      <c r="B170" s="1" t="s">
        <v>4376</v>
      </c>
      <c r="C170" s="1" t="s">
        <v>27</v>
      </c>
      <c r="D170" s="1" t="s">
        <v>24173</v>
      </c>
      <c r="E170" s="1"/>
      <c r="F170" s="9"/>
    </row>
    <row r="171" spans="1:6" x14ac:dyDescent="0.25">
      <c r="A171" s="8" t="s">
        <v>24038</v>
      </c>
      <c r="B171" s="1" t="s">
        <v>15684</v>
      </c>
      <c r="C171" s="1" t="s">
        <v>27</v>
      </c>
      <c r="D171" s="1" t="s">
        <v>24173</v>
      </c>
      <c r="E171" s="1"/>
      <c r="F171" s="9"/>
    </row>
    <row r="172" spans="1:6" x14ac:dyDescent="0.25">
      <c r="A172" s="8" t="s">
        <v>24039</v>
      </c>
      <c r="B172" s="1" t="s">
        <v>24040</v>
      </c>
      <c r="C172" s="1" t="s">
        <v>27</v>
      </c>
      <c r="D172" s="1" t="s">
        <v>24173</v>
      </c>
      <c r="E172" s="1"/>
      <c r="F172" s="9"/>
    </row>
    <row r="173" spans="1:6" x14ac:dyDescent="0.25">
      <c r="A173" s="8" t="s">
        <v>24041</v>
      </c>
      <c r="B173" s="1" t="s">
        <v>15719</v>
      </c>
      <c r="C173" s="1" t="s">
        <v>27</v>
      </c>
      <c r="D173" s="1" t="s">
        <v>24173</v>
      </c>
      <c r="E173" s="1"/>
      <c r="F173" s="9"/>
    </row>
    <row r="174" spans="1:6" x14ac:dyDescent="0.25">
      <c r="A174" s="8" t="s">
        <v>24042</v>
      </c>
      <c r="B174" s="1" t="s">
        <v>704</v>
      </c>
      <c r="C174" s="1" t="s">
        <v>27</v>
      </c>
      <c r="D174" s="1" t="s">
        <v>24173</v>
      </c>
      <c r="E174" s="1"/>
      <c r="F174" s="9"/>
    </row>
    <row r="175" spans="1:6" x14ac:dyDescent="0.25">
      <c r="A175" s="8" t="s">
        <v>24043</v>
      </c>
      <c r="B175" s="1" t="s">
        <v>2357</v>
      </c>
      <c r="C175" s="1" t="s">
        <v>27</v>
      </c>
      <c r="D175" s="1" t="s">
        <v>24173</v>
      </c>
      <c r="E175" s="1"/>
      <c r="F175" s="9"/>
    </row>
    <row r="176" spans="1:6" x14ac:dyDescent="0.25">
      <c r="A176" s="8" t="s">
        <v>24044</v>
      </c>
      <c r="B176" s="1" t="s">
        <v>14166</v>
      </c>
      <c r="C176" s="1" t="s">
        <v>27</v>
      </c>
      <c r="D176" s="1" t="s">
        <v>24173</v>
      </c>
      <c r="E176" s="1"/>
      <c r="F176" s="9"/>
    </row>
    <row r="177" spans="1:6" x14ac:dyDescent="0.25">
      <c r="A177" s="8" t="s">
        <v>24045</v>
      </c>
      <c r="B177" s="1" t="s">
        <v>4904</v>
      </c>
      <c r="C177" s="1" t="s">
        <v>27</v>
      </c>
      <c r="D177" s="1" t="s">
        <v>24173</v>
      </c>
      <c r="E177" s="1"/>
      <c r="F177" s="9"/>
    </row>
    <row r="178" spans="1:6" x14ac:dyDescent="0.25">
      <c r="A178" s="8" t="s">
        <v>24046</v>
      </c>
      <c r="B178" s="1" t="s">
        <v>5439</v>
      </c>
      <c r="C178" s="1" t="s">
        <v>27</v>
      </c>
      <c r="D178" s="1" t="s">
        <v>24173</v>
      </c>
      <c r="E178" s="1"/>
      <c r="F178" s="9"/>
    </row>
    <row r="179" spans="1:6" x14ac:dyDescent="0.25">
      <c r="A179" s="8" t="s">
        <v>24047</v>
      </c>
      <c r="B179" s="1" t="s">
        <v>785</v>
      </c>
      <c r="C179" s="1" t="s">
        <v>27</v>
      </c>
      <c r="D179" s="1" t="s">
        <v>24173</v>
      </c>
      <c r="E179" s="1"/>
      <c r="F179" s="9"/>
    </row>
    <row r="180" spans="1:6" x14ac:dyDescent="0.25">
      <c r="A180" s="8" t="s">
        <v>24048</v>
      </c>
      <c r="B180" s="1" t="s">
        <v>1179</v>
      </c>
      <c r="C180" s="1" t="s">
        <v>27</v>
      </c>
      <c r="D180" s="1" t="s">
        <v>24173</v>
      </c>
      <c r="E180" s="1"/>
      <c r="F180" s="9"/>
    </row>
    <row r="181" spans="1:6" x14ac:dyDescent="0.25">
      <c r="A181" s="8" t="s">
        <v>24049</v>
      </c>
      <c r="B181" s="1" t="s">
        <v>2490</v>
      </c>
      <c r="C181" s="1" t="s">
        <v>27</v>
      </c>
      <c r="D181" s="1" t="s">
        <v>24173</v>
      </c>
      <c r="E181" s="1"/>
      <c r="F181" s="9"/>
    </row>
    <row r="182" spans="1:6" x14ac:dyDescent="0.25">
      <c r="A182" s="8" t="s">
        <v>24028</v>
      </c>
      <c r="B182" s="1" t="s">
        <v>24029</v>
      </c>
      <c r="C182" s="1" t="s">
        <v>27</v>
      </c>
      <c r="D182" s="1" t="s">
        <v>24177</v>
      </c>
      <c r="E182" s="1"/>
      <c r="F182" s="9"/>
    </row>
    <row r="183" spans="1:6" x14ac:dyDescent="0.25">
      <c r="A183" s="8" t="s">
        <v>24030</v>
      </c>
      <c r="B183" s="1" t="s">
        <v>662</v>
      </c>
      <c r="C183" s="1" t="s">
        <v>27</v>
      </c>
      <c r="D183" s="1" t="s">
        <v>24177</v>
      </c>
      <c r="E183" s="1"/>
      <c r="F183" s="9"/>
    </row>
    <row r="184" spans="1:6" x14ac:dyDescent="0.25">
      <c r="A184" s="8" t="s">
        <v>24031</v>
      </c>
      <c r="B184" s="1" t="s">
        <v>670</v>
      </c>
      <c r="C184" s="1" t="s">
        <v>27</v>
      </c>
      <c r="D184" s="1" t="s">
        <v>24177</v>
      </c>
      <c r="E184" s="1"/>
      <c r="F184" s="9"/>
    </row>
    <row r="185" spans="1:6" x14ac:dyDescent="0.25">
      <c r="A185" s="8" t="s">
        <v>24032</v>
      </c>
      <c r="B185" s="1" t="s">
        <v>680</v>
      </c>
      <c r="C185" s="1" t="s">
        <v>27</v>
      </c>
      <c r="D185" s="1" t="s">
        <v>24177</v>
      </c>
      <c r="E185" s="1"/>
      <c r="F185" s="9"/>
    </row>
    <row r="186" spans="1:6" x14ac:dyDescent="0.25">
      <c r="A186" s="8" t="s">
        <v>24033</v>
      </c>
      <c r="B186" s="1" t="s">
        <v>761</v>
      </c>
      <c r="C186" s="1" t="s">
        <v>27</v>
      </c>
      <c r="D186" s="1" t="s">
        <v>24177</v>
      </c>
      <c r="E186" s="1"/>
      <c r="F186" s="9"/>
    </row>
    <row r="187" spans="1:6" x14ac:dyDescent="0.25">
      <c r="A187" s="8" t="s">
        <v>24034</v>
      </c>
      <c r="B187" s="1" t="s">
        <v>2081</v>
      </c>
      <c r="C187" s="1" t="s">
        <v>27</v>
      </c>
      <c r="D187" s="1" t="s">
        <v>24177</v>
      </c>
      <c r="E187" s="1"/>
      <c r="F187" s="9"/>
    </row>
    <row r="188" spans="1:6" x14ac:dyDescent="0.25">
      <c r="A188" s="8" t="s">
        <v>24035</v>
      </c>
      <c r="B188" s="1" t="s">
        <v>2778</v>
      </c>
      <c r="C188" s="1" t="s">
        <v>27</v>
      </c>
      <c r="D188" s="1" t="s">
        <v>24177</v>
      </c>
      <c r="E188" s="1"/>
      <c r="F188" s="9"/>
    </row>
    <row r="189" spans="1:6" x14ac:dyDescent="0.25">
      <c r="A189" s="8" t="s">
        <v>24036</v>
      </c>
      <c r="B189" s="1" t="s">
        <v>2992</v>
      </c>
      <c r="C189" s="1" t="s">
        <v>27</v>
      </c>
      <c r="D189" s="1" t="s">
        <v>24177</v>
      </c>
      <c r="E189" s="1"/>
      <c r="F189" s="9"/>
    </row>
    <row r="190" spans="1:6" x14ac:dyDescent="0.25">
      <c r="A190" s="8" t="s">
        <v>24037</v>
      </c>
      <c r="B190" s="1" t="s">
        <v>4376</v>
      </c>
      <c r="C190" s="1" t="s">
        <v>27</v>
      </c>
      <c r="D190" s="1" t="s">
        <v>24177</v>
      </c>
      <c r="E190" s="1"/>
      <c r="F190" s="9"/>
    </row>
    <row r="191" spans="1:6" x14ac:dyDescent="0.25">
      <c r="A191" s="8" t="s">
        <v>24038</v>
      </c>
      <c r="B191" s="1" t="s">
        <v>15684</v>
      </c>
      <c r="C191" s="1" t="s">
        <v>27</v>
      </c>
      <c r="D191" s="1" t="s">
        <v>24177</v>
      </c>
      <c r="E191" s="1"/>
      <c r="F191" s="9"/>
    </row>
    <row r="192" spans="1:6" x14ac:dyDescent="0.25">
      <c r="A192" s="8" t="s">
        <v>24039</v>
      </c>
      <c r="B192" s="1" t="s">
        <v>24040</v>
      </c>
      <c r="C192" s="1" t="s">
        <v>27</v>
      </c>
      <c r="D192" s="1" t="s">
        <v>24177</v>
      </c>
      <c r="E192" s="1"/>
      <c r="F192" s="9"/>
    </row>
    <row r="193" spans="1:6" x14ac:dyDescent="0.25">
      <c r="A193" s="8" t="s">
        <v>24041</v>
      </c>
      <c r="B193" s="1" t="s">
        <v>15719</v>
      </c>
      <c r="C193" s="1" t="s">
        <v>27</v>
      </c>
      <c r="D193" s="1" t="s">
        <v>24177</v>
      </c>
      <c r="E193" s="1"/>
      <c r="F193" s="9"/>
    </row>
    <row r="194" spans="1:6" x14ac:dyDescent="0.25">
      <c r="A194" s="8" t="s">
        <v>24042</v>
      </c>
      <c r="B194" s="1" t="s">
        <v>704</v>
      </c>
      <c r="C194" s="1" t="s">
        <v>27</v>
      </c>
      <c r="D194" s="1" t="s">
        <v>24177</v>
      </c>
      <c r="E194" s="1"/>
      <c r="F194" s="9"/>
    </row>
    <row r="195" spans="1:6" x14ac:dyDescent="0.25">
      <c r="A195" s="8" t="s">
        <v>24043</v>
      </c>
      <c r="B195" s="1" t="s">
        <v>2357</v>
      </c>
      <c r="C195" s="1" t="s">
        <v>27</v>
      </c>
      <c r="D195" s="1" t="s">
        <v>24177</v>
      </c>
      <c r="E195" s="1"/>
      <c r="F195" s="9"/>
    </row>
    <row r="196" spans="1:6" x14ac:dyDescent="0.25">
      <c r="A196" s="8" t="s">
        <v>24044</v>
      </c>
      <c r="B196" s="1" t="s">
        <v>14166</v>
      </c>
      <c r="C196" s="1" t="s">
        <v>27</v>
      </c>
      <c r="D196" s="1" t="s">
        <v>24177</v>
      </c>
      <c r="E196" s="1"/>
      <c r="F196" s="9"/>
    </row>
    <row r="197" spans="1:6" x14ac:dyDescent="0.25">
      <c r="A197" s="8" t="s">
        <v>24045</v>
      </c>
      <c r="B197" s="1" t="s">
        <v>4904</v>
      </c>
      <c r="C197" s="1" t="s">
        <v>27</v>
      </c>
      <c r="D197" s="1" t="s">
        <v>24177</v>
      </c>
      <c r="E197" s="1"/>
      <c r="F197" s="9"/>
    </row>
    <row r="198" spans="1:6" x14ac:dyDescent="0.25">
      <c r="A198" s="8" t="s">
        <v>24046</v>
      </c>
      <c r="B198" s="1" t="s">
        <v>5439</v>
      </c>
      <c r="C198" s="1" t="s">
        <v>27</v>
      </c>
      <c r="D198" s="1" t="s">
        <v>24177</v>
      </c>
      <c r="E198" s="1"/>
      <c r="F198" s="9"/>
    </row>
    <row r="199" spans="1:6" x14ac:dyDescent="0.25">
      <c r="A199" s="8" t="s">
        <v>24047</v>
      </c>
      <c r="B199" s="1" t="s">
        <v>785</v>
      </c>
      <c r="C199" s="1" t="s">
        <v>27</v>
      </c>
      <c r="D199" s="1" t="s">
        <v>24177</v>
      </c>
      <c r="E199" s="1"/>
      <c r="F199" s="9"/>
    </row>
    <row r="200" spans="1:6" x14ac:dyDescent="0.25">
      <c r="A200" s="8" t="s">
        <v>24048</v>
      </c>
      <c r="B200" s="1" t="s">
        <v>1179</v>
      </c>
      <c r="C200" s="1" t="s">
        <v>27</v>
      </c>
      <c r="D200" s="1" t="s">
        <v>24177</v>
      </c>
      <c r="E200" s="1"/>
      <c r="F200" s="9"/>
    </row>
    <row r="201" spans="1:6" x14ac:dyDescent="0.25">
      <c r="A201" s="8" t="s">
        <v>24049</v>
      </c>
      <c r="B201" s="1" t="s">
        <v>2490</v>
      </c>
      <c r="C201" s="1" t="s">
        <v>27</v>
      </c>
      <c r="D201" s="1" t="s">
        <v>24177</v>
      </c>
      <c r="E201" s="1"/>
      <c r="F201" s="9"/>
    </row>
    <row r="202" spans="1:6" x14ac:dyDescent="0.25">
      <c r="A202" s="8" t="s">
        <v>24028</v>
      </c>
      <c r="B202" s="1" t="s">
        <v>24029</v>
      </c>
      <c r="C202" s="1" t="s">
        <v>27</v>
      </c>
      <c r="D202" s="1" t="s">
        <v>24176</v>
      </c>
      <c r="E202" s="1"/>
      <c r="F202" s="9"/>
    </row>
    <row r="203" spans="1:6" x14ac:dyDescent="0.25">
      <c r="A203" s="8" t="s">
        <v>24030</v>
      </c>
      <c r="B203" s="1" t="s">
        <v>662</v>
      </c>
      <c r="C203" s="1" t="s">
        <v>27</v>
      </c>
      <c r="D203" s="1" t="s">
        <v>24176</v>
      </c>
      <c r="E203" s="1"/>
      <c r="F203" s="9"/>
    </row>
    <row r="204" spans="1:6" x14ac:dyDescent="0.25">
      <c r="A204" s="8" t="s">
        <v>24031</v>
      </c>
      <c r="B204" s="1" t="s">
        <v>670</v>
      </c>
      <c r="C204" s="1" t="s">
        <v>27</v>
      </c>
      <c r="D204" s="1" t="s">
        <v>24176</v>
      </c>
      <c r="E204" s="1"/>
      <c r="F204" s="9"/>
    </row>
    <row r="205" spans="1:6" x14ac:dyDescent="0.25">
      <c r="A205" s="8" t="s">
        <v>24032</v>
      </c>
      <c r="B205" s="1" t="s">
        <v>680</v>
      </c>
      <c r="C205" s="1" t="s">
        <v>27</v>
      </c>
      <c r="D205" s="1" t="s">
        <v>24176</v>
      </c>
      <c r="E205" s="1"/>
      <c r="F205" s="9"/>
    </row>
    <row r="206" spans="1:6" x14ac:dyDescent="0.25">
      <c r="A206" s="8" t="s">
        <v>24033</v>
      </c>
      <c r="B206" s="1" t="s">
        <v>761</v>
      </c>
      <c r="C206" s="1" t="s">
        <v>27</v>
      </c>
      <c r="D206" s="1" t="s">
        <v>24176</v>
      </c>
      <c r="E206" s="1"/>
      <c r="F206" s="9"/>
    </row>
    <row r="207" spans="1:6" x14ac:dyDescent="0.25">
      <c r="A207" s="8" t="s">
        <v>24034</v>
      </c>
      <c r="B207" s="1" t="s">
        <v>2081</v>
      </c>
      <c r="C207" s="1" t="s">
        <v>27</v>
      </c>
      <c r="D207" s="1" t="s">
        <v>24176</v>
      </c>
      <c r="E207" s="1"/>
      <c r="F207" s="9"/>
    </row>
    <row r="208" spans="1:6" x14ac:dyDescent="0.25">
      <c r="A208" s="8" t="s">
        <v>24035</v>
      </c>
      <c r="B208" s="1" t="s">
        <v>2778</v>
      </c>
      <c r="C208" s="1" t="s">
        <v>27</v>
      </c>
      <c r="D208" s="1" t="s">
        <v>24176</v>
      </c>
      <c r="E208" s="1"/>
      <c r="F208" s="9"/>
    </row>
    <row r="209" spans="1:6" x14ac:dyDescent="0.25">
      <c r="A209" s="8" t="s">
        <v>24036</v>
      </c>
      <c r="B209" s="1" t="s">
        <v>2992</v>
      </c>
      <c r="C209" s="1" t="s">
        <v>27</v>
      </c>
      <c r="D209" s="1" t="s">
        <v>24176</v>
      </c>
      <c r="E209" s="1"/>
      <c r="F209" s="9"/>
    </row>
    <row r="210" spans="1:6" x14ac:dyDescent="0.25">
      <c r="A210" s="8" t="s">
        <v>24037</v>
      </c>
      <c r="B210" s="1" t="s">
        <v>4376</v>
      </c>
      <c r="C210" s="1" t="s">
        <v>27</v>
      </c>
      <c r="D210" s="1" t="s">
        <v>24176</v>
      </c>
      <c r="E210" s="1"/>
      <c r="F210" s="9"/>
    </row>
    <row r="211" spans="1:6" x14ac:dyDescent="0.25">
      <c r="A211" s="8" t="s">
        <v>24038</v>
      </c>
      <c r="B211" s="1" t="s">
        <v>15684</v>
      </c>
      <c r="C211" s="1" t="s">
        <v>27</v>
      </c>
      <c r="D211" s="1" t="s">
        <v>24176</v>
      </c>
      <c r="E211" s="1"/>
      <c r="F211" s="9"/>
    </row>
    <row r="212" spans="1:6" x14ac:dyDescent="0.25">
      <c r="A212" s="8" t="s">
        <v>24039</v>
      </c>
      <c r="B212" s="1" t="s">
        <v>24040</v>
      </c>
      <c r="C212" s="1" t="s">
        <v>27</v>
      </c>
      <c r="D212" s="1" t="s">
        <v>24176</v>
      </c>
      <c r="E212" s="1"/>
      <c r="F212" s="9"/>
    </row>
    <row r="213" spans="1:6" x14ac:dyDescent="0.25">
      <c r="A213" s="8" t="s">
        <v>24041</v>
      </c>
      <c r="B213" s="1" t="s">
        <v>15719</v>
      </c>
      <c r="C213" s="1" t="s">
        <v>27</v>
      </c>
      <c r="D213" s="1" t="s">
        <v>24176</v>
      </c>
      <c r="E213" s="1"/>
      <c r="F213" s="9"/>
    </row>
    <row r="214" spans="1:6" x14ac:dyDescent="0.25">
      <c r="A214" s="8" t="s">
        <v>24042</v>
      </c>
      <c r="B214" s="1" t="s">
        <v>704</v>
      </c>
      <c r="C214" s="1" t="s">
        <v>27</v>
      </c>
      <c r="D214" s="1" t="s">
        <v>24176</v>
      </c>
      <c r="E214" s="1"/>
      <c r="F214" s="9"/>
    </row>
    <row r="215" spans="1:6" x14ac:dyDescent="0.25">
      <c r="A215" s="8" t="s">
        <v>24043</v>
      </c>
      <c r="B215" s="1" t="s">
        <v>2357</v>
      </c>
      <c r="C215" s="1" t="s">
        <v>27</v>
      </c>
      <c r="D215" s="1" t="s">
        <v>24176</v>
      </c>
      <c r="E215" s="1"/>
      <c r="F215" s="9"/>
    </row>
    <row r="216" spans="1:6" x14ac:dyDescent="0.25">
      <c r="A216" s="8" t="s">
        <v>24044</v>
      </c>
      <c r="B216" s="1" t="s">
        <v>14166</v>
      </c>
      <c r="C216" s="1" t="s">
        <v>27</v>
      </c>
      <c r="D216" s="1" t="s">
        <v>24176</v>
      </c>
      <c r="E216" s="1"/>
      <c r="F216" s="9"/>
    </row>
    <row r="217" spans="1:6" x14ac:dyDescent="0.25">
      <c r="A217" s="8" t="s">
        <v>24045</v>
      </c>
      <c r="B217" s="1" t="s">
        <v>4904</v>
      </c>
      <c r="C217" s="1" t="s">
        <v>27</v>
      </c>
      <c r="D217" s="1" t="s">
        <v>24176</v>
      </c>
      <c r="E217" s="1"/>
      <c r="F217" s="9"/>
    </row>
    <row r="218" spans="1:6" x14ac:dyDescent="0.25">
      <c r="A218" s="8" t="s">
        <v>24046</v>
      </c>
      <c r="B218" s="1" t="s">
        <v>5439</v>
      </c>
      <c r="C218" s="1" t="s">
        <v>27</v>
      </c>
      <c r="D218" s="1" t="s">
        <v>24176</v>
      </c>
      <c r="E218" s="1"/>
      <c r="F218" s="9"/>
    </row>
    <row r="219" spans="1:6" x14ac:dyDescent="0.25">
      <c r="A219" s="8" t="s">
        <v>24047</v>
      </c>
      <c r="B219" s="1" t="s">
        <v>785</v>
      </c>
      <c r="C219" s="1" t="s">
        <v>27</v>
      </c>
      <c r="D219" s="1" t="s">
        <v>24176</v>
      </c>
      <c r="E219" s="1"/>
      <c r="F219" s="9"/>
    </row>
    <row r="220" spans="1:6" x14ac:dyDescent="0.25">
      <c r="A220" s="8" t="s">
        <v>24048</v>
      </c>
      <c r="B220" s="1" t="s">
        <v>1179</v>
      </c>
      <c r="C220" s="1" t="s">
        <v>27</v>
      </c>
      <c r="D220" s="1" t="s">
        <v>24176</v>
      </c>
      <c r="E220" s="1"/>
      <c r="F220" s="9"/>
    </row>
    <row r="221" spans="1:6" x14ac:dyDescent="0.25">
      <c r="A221" s="8" t="s">
        <v>24049</v>
      </c>
      <c r="B221" s="1" t="s">
        <v>2490</v>
      </c>
      <c r="C221" s="1" t="s">
        <v>27</v>
      </c>
      <c r="D221" s="1" t="s">
        <v>24176</v>
      </c>
      <c r="E221" s="1"/>
      <c r="F221" s="9"/>
    </row>
    <row r="222" spans="1:6" x14ac:dyDescent="0.25">
      <c r="A222" s="8" t="s">
        <v>24028</v>
      </c>
      <c r="B222" s="1" t="s">
        <v>24029</v>
      </c>
      <c r="C222" s="1" t="s">
        <v>27</v>
      </c>
      <c r="D222" s="1" t="s">
        <v>24178</v>
      </c>
      <c r="E222" s="1"/>
      <c r="F222" s="9"/>
    </row>
    <row r="223" spans="1:6" x14ac:dyDescent="0.25">
      <c r="A223" s="8" t="s">
        <v>24030</v>
      </c>
      <c r="B223" s="1" t="s">
        <v>662</v>
      </c>
      <c r="C223" s="1" t="s">
        <v>27</v>
      </c>
      <c r="D223" s="1" t="s">
        <v>24178</v>
      </c>
      <c r="E223" s="1"/>
      <c r="F223" s="9"/>
    </row>
    <row r="224" spans="1:6" x14ac:dyDescent="0.25">
      <c r="A224" s="8" t="s">
        <v>24031</v>
      </c>
      <c r="B224" s="1" t="s">
        <v>670</v>
      </c>
      <c r="C224" s="1" t="s">
        <v>27</v>
      </c>
      <c r="D224" s="1" t="s">
        <v>24178</v>
      </c>
      <c r="E224" s="1"/>
      <c r="F224" s="9"/>
    </row>
    <row r="225" spans="1:6" x14ac:dyDescent="0.25">
      <c r="A225" s="8" t="s">
        <v>24032</v>
      </c>
      <c r="B225" s="1" t="s">
        <v>680</v>
      </c>
      <c r="C225" s="1" t="s">
        <v>27</v>
      </c>
      <c r="D225" s="1" t="s">
        <v>24178</v>
      </c>
      <c r="E225" s="1"/>
      <c r="F225" s="9"/>
    </row>
    <row r="226" spans="1:6" x14ac:dyDescent="0.25">
      <c r="A226" s="8" t="s">
        <v>24033</v>
      </c>
      <c r="B226" s="1" t="s">
        <v>761</v>
      </c>
      <c r="C226" s="1" t="s">
        <v>27</v>
      </c>
      <c r="D226" s="1" t="s">
        <v>24178</v>
      </c>
      <c r="E226" s="1"/>
      <c r="F226" s="9"/>
    </row>
    <row r="227" spans="1:6" x14ac:dyDescent="0.25">
      <c r="A227" s="8" t="s">
        <v>24034</v>
      </c>
      <c r="B227" s="1" t="s">
        <v>2081</v>
      </c>
      <c r="C227" s="1" t="s">
        <v>27</v>
      </c>
      <c r="D227" s="1" t="s">
        <v>24178</v>
      </c>
      <c r="E227" s="1"/>
      <c r="F227" s="9"/>
    </row>
    <row r="228" spans="1:6" x14ac:dyDescent="0.25">
      <c r="A228" s="8" t="s">
        <v>24035</v>
      </c>
      <c r="B228" s="1" t="s">
        <v>2778</v>
      </c>
      <c r="C228" s="1" t="s">
        <v>27</v>
      </c>
      <c r="D228" s="1" t="s">
        <v>24178</v>
      </c>
      <c r="E228" s="1"/>
      <c r="F228" s="9"/>
    </row>
    <row r="229" spans="1:6" x14ac:dyDescent="0.25">
      <c r="A229" s="8" t="s">
        <v>24036</v>
      </c>
      <c r="B229" s="1" t="s">
        <v>2992</v>
      </c>
      <c r="C229" s="1" t="s">
        <v>27</v>
      </c>
      <c r="D229" s="1" t="s">
        <v>24178</v>
      </c>
      <c r="E229" s="1"/>
      <c r="F229" s="9"/>
    </row>
    <row r="230" spans="1:6" x14ac:dyDescent="0.25">
      <c r="A230" s="8" t="s">
        <v>24037</v>
      </c>
      <c r="B230" s="1" t="s">
        <v>4376</v>
      </c>
      <c r="C230" s="1" t="s">
        <v>27</v>
      </c>
      <c r="D230" s="1" t="s">
        <v>24178</v>
      </c>
      <c r="E230" s="1"/>
      <c r="F230" s="9"/>
    </row>
    <row r="231" spans="1:6" x14ac:dyDescent="0.25">
      <c r="A231" s="8" t="s">
        <v>24038</v>
      </c>
      <c r="B231" s="1" t="s">
        <v>15684</v>
      </c>
      <c r="C231" s="1" t="s">
        <v>27</v>
      </c>
      <c r="D231" s="1" t="s">
        <v>24178</v>
      </c>
      <c r="E231" s="1"/>
      <c r="F231" s="9"/>
    </row>
    <row r="232" spans="1:6" x14ac:dyDescent="0.25">
      <c r="A232" s="8" t="s">
        <v>24039</v>
      </c>
      <c r="B232" s="1" t="s">
        <v>24040</v>
      </c>
      <c r="C232" s="1" t="s">
        <v>27</v>
      </c>
      <c r="D232" s="1" t="s">
        <v>24178</v>
      </c>
      <c r="E232" s="1"/>
      <c r="F232" s="9"/>
    </row>
    <row r="233" spans="1:6" x14ac:dyDescent="0.25">
      <c r="A233" s="8" t="s">
        <v>24041</v>
      </c>
      <c r="B233" s="1" t="s">
        <v>15719</v>
      </c>
      <c r="C233" s="1" t="s">
        <v>27</v>
      </c>
      <c r="D233" s="1" t="s">
        <v>24178</v>
      </c>
      <c r="E233" s="1"/>
      <c r="F233" s="9"/>
    </row>
    <row r="234" spans="1:6" x14ac:dyDescent="0.25">
      <c r="A234" s="8" t="s">
        <v>24042</v>
      </c>
      <c r="B234" s="1" t="s">
        <v>704</v>
      </c>
      <c r="C234" s="1" t="s">
        <v>27</v>
      </c>
      <c r="D234" s="1" t="s">
        <v>24178</v>
      </c>
      <c r="E234" s="1"/>
      <c r="F234" s="9"/>
    </row>
    <row r="235" spans="1:6" x14ac:dyDescent="0.25">
      <c r="A235" s="8" t="s">
        <v>24043</v>
      </c>
      <c r="B235" s="1" t="s">
        <v>2357</v>
      </c>
      <c r="C235" s="1" t="s">
        <v>27</v>
      </c>
      <c r="D235" s="1" t="s">
        <v>24178</v>
      </c>
      <c r="E235" s="1"/>
      <c r="F235" s="9"/>
    </row>
    <row r="236" spans="1:6" x14ac:dyDescent="0.25">
      <c r="A236" s="8" t="s">
        <v>24044</v>
      </c>
      <c r="B236" s="1" t="s">
        <v>14166</v>
      </c>
      <c r="C236" s="1" t="s">
        <v>27</v>
      </c>
      <c r="D236" s="1" t="s">
        <v>24178</v>
      </c>
      <c r="E236" s="1"/>
      <c r="F236" s="9"/>
    </row>
    <row r="237" spans="1:6" x14ac:dyDescent="0.25">
      <c r="A237" s="8" t="s">
        <v>24045</v>
      </c>
      <c r="B237" s="1" t="s">
        <v>4904</v>
      </c>
      <c r="C237" s="1" t="s">
        <v>27</v>
      </c>
      <c r="D237" s="1" t="s">
        <v>24178</v>
      </c>
      <c r="E237" s="1"/>
      <c r="F237" s="9"/>
    </row>
    <row r="238" spans="1:6" x14ac:dyDescent="0.25">
      <c r="A238" s="8" t="s">
        <v>24046</v>
      </c>
      <c r="B238" s="1" t="s">
        <v>5439</v>
      </c>
      <c r="C238" s="1" t="s">
        <v>27</v>
      </c>
      <c r="D238" s="1" t="s">
        <v>24178</v>
      </c>
      <c r="E238" s="1"/>
      <c r="F238" s="9"/>
    </row>
    <row r="239" spans="1:6" x14ac:dyDescent="0.25">
      <c r="A239" s="8" t="s">
        <v>24047</v>
      </c>
      <c r="B239" s="1" t="s">
        <v>785</v>
      </c>
      <c r="C239" s="1" t="s">
        <v>27</v>
      </c>
      <c r="D239" s="1" t="s">
        <v>24178</v>
      </c>
      <c r="E239" s="1"/>
      <c r="F239" s="9"/>
    </row>
    <row r="240" spans="1:6" x14ac:dyDescent="0.25">
      <c r="A240" s="8" t="s">
        <v>24048</v>
      </c>
      <c r="B240" s="1" t="s">
        <v>1179</v>
      </c>
      <c r="C240" s="1" t="s">
        <v>27</v>
      </c>
      <c r="D240" s="1" t="s">
        <v>24178</v>
      </c>
      <c r="E240" s="1"/>
      <c r="F240" s="9"/>
    </row>
    <row r="241" spans="1:6" ht="15.75" thickBot="1" x14ac:dyDescent="0.3">
      <c r="A241" s="10" t="s">
        <v>24049</v>
      </c>
      <c r="B241" s="11" t="s">
        <v>2490</v>
      </c>
      <c r="C241" s="11" t="s">
        <v>27</v>
      </c>
      <c r="D241" s="11" t="s">
        <v>24178</v>
      </c>
      <c r="E241" s="11"/>
      <c r="F241" s="12"/>
    </row>
    <row r="242" spans="1:6" x14ac:dyDescent="0.25">
      <c r="A242" s="13" t="s">
        <v>24050</v>
      </c>
      <c r="B242" s="2" t="s">
        <v>178</v>
      </c>
      <c r="C242" s="2" t="s">
        <v>27</v>
      </c>
      <c r="D242" s="2" t="s">
        <v>24173</v>
      </c>
      <c r="E242" s="2"/>
      <c r="F242" s="14"/>
    </row>
    <row r="243" spans="1:6" x14ac:dyDescent="0.25">
      <c r="A243" s="8" t="s">
        <v>24051</v>
      </c>
      <c r="B243" s="1" t="s">
        <v>676</v>
      </c>
      <c r="C243" s="1" t="s">
        <v>27</v>
      </c>
      <c r="D243" s="1" t="s">
        <v>24173</v>
      </c>
      <c r="E243" s="1"/>
      <c r="F243" s="9"/>
    </row>
    <row r="244" spans="1:6" x14ac:dyDescent="0.25">
      <c r="A244" s="8" t="s">
        <v>24052</v>
      </c>
      <c r="B244" s="1" t="s">
        <v>13287</v>
      </c>
      <c r="C244" s="1" t="s">
        <v>27</v>
      </c>
      <c r="D244" s="1" t="s">
        <v>24173</v>
      </c>
      <c r="E244" s="1"/>
      <c r="F244" s="9"/>
    </row>
    <row r="245" spans="1:6" x14ac:dyDescent="0.25">
      <c r="A245" s="8" t="s">
        <v>24053</v>
      </c>
      <c r="B245" s="1" t="s">
        <v>2177</v>
      </c>
      <c r="C245" s="1" t="s">
        <v>27</v>
      </c>
      <c r="D245" s="1" t="s">
        <v>24173</v>
      </c>
      <c r="E245" s="1"/>
      <c r="F245" s="9"/>
    </row>
    <row r="246" spans="1:6" x14ac:dyDescent="0.25">
      <c r="A246" s="8" t="s">
        <v>24054</v>
      </c>
      <c r="B246" s="1" t="s">
        <v>2179</v>
      </c>
      <c r="C246" s="1" t="s">
        <v>27</v>
      </c>
      <c r="D246" s="1" t="s">
        <v>24173</v>
      </c>
      <c r="E246" s="1"/>
      <c r="F246" s="9"/>
    </row>
    <row r="247" spans="1:6" x14ac:dyDescent="0.25">
      <c r="A247" s="8" t="s">
        <v>24055</v>
      </c>
      <c r="B247" s="1" t="s">
        <v>2321</v>
      </c>
      <c r="C247" s="1" t="s">
        <v>27</v>
      </c>
      <c r="D247" s="1" t="s">
        <v>24173</v>
      </c>
      <c r="E247" s="1"/>
      <c r="F247" s="9"/>
    </row>
    <row r="248" spans="1:6" x14ac:dyDescent="0.25">
      <c r="A248" s="8" t="s">
        <v>24056</v>
      </c>
      <c r="B248" s="1" t="s">
        <v>2666</v>
      </c>
      <c r="C248" s="1" t="s">
        <v>27</v>
      </c>
      <c r="D248" s="1" t="s">
        <v>24173</v>
      </c>
      <c r="E248" s="1"/>
      <c r="F248" s="9"/>
    </row>
    <row r="249" spans="1:6" x14ac:dyDescent="0.25">
      <c r="A249" s="8" t="s">
        <v>24057</v>
      </c>
      <c r="B249" s="1" t="s">
        <v>2880</v>
      </c>
      <c r="C249" s="1" t="s">
        <v>27</v>
      </c>
      <c r="D249" s="1" t="s">
        <v>24173</v>
      </c>
      <c r="E249" s="1"/>
      <c r="F249" s="9"/>
    </row>
    <row r="250" spans="1:6" x14ac:dyDescent="0.25">
      <c r="A250" s="8" t="s">
        <v>24058</v>
      </c>
      <c r="B250" s="1" t="s">
        <v>3032</v>
      </c>
      <c r="C250" s="1" t="s">
        <v>27</v>
      </c>
      <c r="D250" s="1" t="s">
        <v>24173</v>
      </c>
      <c r="E250" s="1"/>
      <c r="F250" s="9"/>
    </row>
    <row r="251" spans="1:6" x14ac:dyDescent="0.25">
      <c r="A251" s="8" t="s">
        <v>24059</v>
      </c>
      <c r="B251" s="1" t="s">
        <v>3638</v>
      </c>
      <c r="C251" s="1" t="s">
        <v>27</v>
      </c>
      <c r="D251" s="1" t="s">
        <v>24173</v>
      </c>
      <c r="E251" s="1"/>
      <c r="F251" s="9"/>
    </row>
    <row r="252" spans="1:6" x14ac:dyDescent="0.25">
      <c r="A252" s="8" t="s">
        <v>24060</v>
      </c>
      <c r="B252" s="1" t="s">
        <v>3636</v>
      </c>
      <c r="C252" s="1" t="s">
        <v>27</v>
      </c>
      <c r="D252" s="1" t="s">
        <v>24173</v>
      </c>
      <c r="E252" s="1"/>
      <c r="F252" s="9"/>
    </row>
    <row r="253" spans="1:6" x14ac:dyDescent="0.25">
      <c r="A253" s="8" t="s">
        <v>24061</v>
      </c>
      <c r="B253" s="1" t="s">
        <v>3642</v>
      </c>
      <c r="C253" s="1" t="s">
        <v>27</v>
      </c>
      <c r="D253" s="1" t="s">
        <v>24173</v>
      </c>
      <c r="E253" s="1"/>
      <c r="F253" s="9"/>
    </row>
    <row r="254" spans="1:6" x14ac:dyDescent="0.25">
      <c r="A254" s="8" t="s">
        <v>24062</v>
      </c>
      <c r="B254" s="1" t="s">
        <v>13167</v>
      </c>
      <c r="C254" s="1" t="s">
        <v>27</v>
      </c>
      <c r="D254" s="1" t="s">
        <v>24173</v>
      </c>
      <c r="E254" s="1"/>
      <c r="F254" s="9"/>
    </row>
    <row r="255" spans="1:6" x14ac:dyDescent="0.25">
      <c r="A255" s="8" t="s">
        <v>24063</v>
      </c>
      <c r="B255" s="1" t="s">
        <v>965</v>
      </c>
      <c r="C255" s="1" t="s">
        <v>27</v>
      </c>
      <c r="D255" s="1" t="s">
        <v>24173</v>
      </c>
      <c r="E255" s="1"/>
      <c r="F255" s="9"/>
    </row>
    <row r="256" spans="1:6" x14ac:dyDescent="0.25">
      <c r="A256" s="8" t="s">
        <v>24064</v>
      </c>
      <c r="B256" s="1" t="s">
        <v>2690</v>
      </c>
      <c r="C256" s="1" t="s">
        <v>27</v>
      </c>
      <c r="D256" s="1" t="s">
        <v>24173</v>
      </c>
      <c r="E256" s="1"/>
      <c r="F256" s="9"/>
    </row>
    <row r="257" spans="1:6" x14ac:dyDescent="0.25">
      <c r="A257" s="8" t="s">
        <v>24065</v>
      </c>
      <c r="B257" s="1" t="s">
        <v>20162</v>
      </c>
      <c r="C257" s="1" t="s">
        <v>27</v>
      </c>
      <c r="D257" s="1" t="s">
        <v>24173</v>
      </c>
      <c r="E257" s="1"/>
      <c r="F257" s="9"/>
    </row>
    <row r="258" spans="1:6" x14ac:dyDescent="0.25">
      <c r="A258" s="8" t="s">
        <v>24066</v>
      </c>
      <c r="B258" s="1" t="s">
        <v>15587</v>
      </c>
      <c r="C258" s="1" t="s">
        <v>27</v>
      </c>
      <c r="D258" s="1" t="s">
        <v>24173</v>
      </c>
      <c r="E258" s="1"/>
      <c r="F258" s="9"/>
    </row>
    <row r="259" spans="1:6" x14ac:dyDescent="0.25">
      <c r="A259" s="8" t="s">
        <v>24067</v>
      </c>
      <c r="B259" s="1" t="s">
        <v>5854</v>
      </c>
      <c r="C259" s="1" t="s">
        <v>27</v>
      </c>
      <c r="D259" s="1" t="s">
        <v>24173</v>
      </c>
      <c r="E259" s="1"/>
      <c r="F259" s="9"/>
    </row>
    <row r="260" spans="1:6" x14ac:dyDescent="0.25">
      <c r="A260" s="8" t="s">
        <v>24068</v>
      </c>
      <c r="B260" s="1" t="s">
        <v>18319</v>
      </c>
      <c r="C260" s="1" t="s">
        <v>27</v>
      </c>
      <c r="D260" s="1" t="s">
        <v>24173</v>
      </c>
      <c r="E260" s="1"/>
      <c r="F260" s="9"/>
    </row>
    <row r="261" spans="1:6" x14ac:dyDescent="0.25">
      <c r="A261" s="8" t="s">
        <v>24069</v>
      </c>
      <c r="B261" s="1" t="s">
        <v>903</v>
      </c>
      <c r="C261" s="1" t="s">
        <v>27</v>
      </c>
      <c r="D261" s="1" t="s">
        <v>24173</v>
      </c>
      <c r="E261" s="1"/>
      <c r="F261" s="9"/>
    </row>
    <row r="262" spans="1:6" x14ac:dyDescent="0.25">
      <c r="A262" s="8" t="s">
        <v>24050</v>
      </c>
      <c r="B262" s="1" t="s">
        <v>178</v>
      </c>
      <c r="C262" s="1" t="s">
        <v>27</v>
      </c>
      <c r="D262" s="1" t="s">
        <v>24177</v>
      </c>
      <c r="E262" s="1"/>
      <c r="F262" s="9"/>
    </row>
    <row r="263" spans="1:6" x14ac:dyDescent="0.25">
      <c r="A263" s="8" t="s">
        <v>24051</v>
      </c>
      <c r="B263" s="1" t="s">
        <v>676</v>
      </c>
      <c r="C263" s="1" t="s">
        <v>27</v>
      </c>
      <c r="D263" s="1" t="s">
        <v>24177</v>
      </c>
      <c r="E263" s="1"/>
      <c r="F263" s="9"/>
    </row>
    <row r="264" spans="1:6" x14ac:dyDescent="0.25">
      <c r="A264" s="8" t="s">
        <v>24052</v>
      </c>
      <c r="B264" s="1" t="s">
        <v>13287</v>
      </c>
      <c r="C264" s="1" t="s">
        <v>27</v>
      </c>
      <c r="D264" s="1" t="s">
        <v>24177</v>
      </c>
      <c r="E264" s="1"/>
      <c r="F264" s="9"/>
    </row>
    <row r="265" spans="1:6" x14ac:dyDescent="0.25">
      <c r="A265" s="8" t="s">
        <v>24053</v>
      </c>
      <c r="B265" s="1" t="s">
        <v>2177</v>
      </c>
      <c r="C265" s="1" t="s">
        <v>27</v>
      </c>
      <c r="D265" s="1" t="s">
        <v>24177</v>
      </c>
      <c r="E265" s="1"/>
      <c r="F265" s="9"/>
    </row>
    <row r="266" spans="1:6" x14ac:dyDescent="0.25">
      <c r="A266" s="8" t="s">
        <v>24054</v>
      </c>
      <c r="B266" s="1" t="s">
        <v>2179</v>
      </c>
      <c r="C266" s="1" t="s">
        <v>27</v>
      </c>
      <c r="D266" s="1" t="s">
        <v>24177</v>
      </c>
      <c r="E266" s="1"/>
      <c r="F266" s="9"/>
    </row>
    <row r="267" spans="1:6" x14ac:dyDescent="0.25">
      <c r="A267" s="8" t="s">
        <v>24055</v>
      </c>
      <c r="B267" s="1" t="s">
        <v>2321</v>
      </c>
      <c r="C267" s="1" t="s">
        <v>27</v>
      </c>
      <c r="D267" s="1" t="s">
        <v>24177</v>
      </c>
      <c r="E267" s="1"/>
      <c r="F267" s="9"/>
    </row>
    <row r="268" spans="1:6" x14ac:dyDescent="0.25">
      <c r="A268" s="8" t="s">
        <v>24056</v>
      </c>
      <c r="B268" s="1" t="s">
        <v>2666</v>
      </c>
      <c r="C268" s="1" t="s">
        <v>27</v>
      </c>
      <c r="D268" s="1" t="s">
        <v>24177</v>
      </c>
      <c r="E268" s="1"/>
      <c r="F268" s="9"/>
    </row>
    <row r="269" spans="1:6" x14ac:dyDescent="0.25">
      <c r="A269" s="8" t="s">
        <v>24057</v>
      </c>
      <c r="B269" s="1" t="s">
        <v>2880</v>
      </c>
      <c r="C269" s="1" t="s">
        <v>27</v>
      </c>
      <c r="D269" s="1" t="s">
        <v>24177</v>
      </c>
      <c r="E269" s="1"/>
      <c r="F269" s="9"/>
    </row>
    <row r="270" spans="1:6" x14ac:dyDescent="0.25">
      <c r="A270" s="8" t="s">
        <v>24058</v>
      </c>
      <c r="B270" s="1" t="s">
        <v>3032</v>
      </c>
      <c r="C270" s="1" t="s">
        <v>27</v>
      </c>
      <c r="D270" s="1" t="s">
        <v>24177</v>
      </c>
      <c r="E270" s="1"/>
      <c r="F270" s="9"/>
    </row>
    <row r="271" spans="1:6" x14ac:dyDescent="0.25">
      <c r="A271" s="8" t="s">
        <v>24059</v>
      </c>
      <c r="B271" s="1" t="s">
        <v>3638</v>
      </c>
      <c r="C271" s="1" t="s">
        <v>27</v>
      </c>
      <c r="D271" s="1" t="s">
        <v>24177</v>
      </c>
      <c r="E271" s="1"/>
      <c r="F271" s="9"/>
    </row>
    <row r="272" spans="1:6" x14ac:dyDescent="0.25">
      <c r="A272" s="8" t="s">
        <v>24060</v>
      </c>
      <c r="B272" s="1" t="s">
        <v>3636</v>
      </c>
      <c r="C272" s="1" t="s">
        <v>27</v>
      </c>
      <c r="D272" s="1" t="s">
        <v>24177</v>
      </c>
      <c r="E272" s="1"/>
      <c r="F272" s="9"/>
    </row>
    <row r="273" spans="1:6" x14ac:dyDescent="0.25">
      <c r="A273" s="8" t="s">
        <v>24061</v>
      </c>
      <c r="B273" s="1" t="s">
        <v>3642</v>
      </c>
      <c r="C273" s="1" t="s">
        <v>27</v>
      </c>
      <c r="D273" s="1" t="s">
        <v>24177</v>
      </c>
      <c r="E273" s="1"/>
      <c r="F273" s="9"/>
    </row>
    <row r="274" spans="1:6" x14ac:dyDescent="0.25">
      <c r="A274" s="8" t="s">
        <v>24062</v>
      </c>
      <c r="B274" s="1" t="s">
        <v>13167</v>
      </c>
      <c r="C274" s="1" t="s">
        <v>27</v>
      </c>
      <c r="D274" s="1" t="s">
        <v>24177</v>
      </c>
      <c r="E274" s="1"/>
      <c r="F274" s="9"/>
    </row>
    <row r="275" spans="1:6" x14ac:dyDescent="0.25">
      <c r="A275" s="8" t="s">
        <v>24063</v>
      </c>
      <c r="B275" s="1" t="s">
        <v>965</v>
      </c>
      <c r="C275" s="1" t="s">
        <v>27</v>
      </c>
      <c r="D275" s="1" t="s">
        <v>24177</v>
      </c>
      <c r="E275" s="1"/>
      <c r="F275" s="9"/>
    </row>
    <row r="276" spans="1:6" x14ac:dyDescent="0.25">
      <c r="A276" s="8" t="s">
        <v>24064</v>
      </c>
      <c r="B276" s="1" t="s">
        <v>2690</v>
      </c>
      <c r="C276" s="1" t="s">
        <v>27</v>
      </c>
      <c r="D276" s="1" t="s">
        <v>24177</v>
      </c>
      <c r="E276" s="1"/>
      <c r="F276" s="9"/>
    </row>
    <row r="277" spans="1:6" x14ac:dyDescent="0.25">
      <c r="A277" s="8" t="s">
        <v>24065</v>
      </c>
      <c r="B277" s="1" t="s">
        <v>20162</v>
      </c>
      <c r="C277" s="1" t="s">
        <v>27</v>
      </c>
      <c r="D277" s="1" t="s">
        <v>24177</v>
      </c>
      <c r="E277" s="1"/>
      <c r="F277" s="9"/>
    </row>
    <row r="278" spans="1:6" x14ac:dyDescent="0.25">
      <c r="A278" s="8" t="s">
        <v>24066</v>
      </c>
      <c r="B278" s="1" t="s">
        <v>15587</v>
      </c>
      <c r="C278" s="1" t="s">
        <v>27</v>
      </c>
      <c r="D278" s="1" t="s">
        <v>24177</v>
      </c>
      <c r="E278" s="1"/>
      <c r="F278" s="9"/>
    </row>
    <row r="279" spans="1:6" x14ac:dyDescent="0.25">
      <c r="A279" s="8" t="s">
        <v>24067</v>
      </c>
      <c r="B279" s="1" t="s">
        <v>5854</v>
      </c>
      <c r="C279" s="1" t="s">
        <v>27</v>
      </c>
      <c r="D279" s="1" t="s">
        <v>24177</v>
      </c>
      <c r="E279" s="1"/>
      <c r="F279" s="9"/>
    </row>
    <row r="280" spans="1:6" x14ac:dyDescent="0.25">
      <c r="A280" s="8" t="s">
        <v>24068</v>
      </c>
      <c r="B280" s="1" t="s">
        <v>18319</v>
      </c>
      <c r="C280" s="1" t="s">
        <v>27</v>
      </c>
      <c r="D280" s="1" t="s">
        <v>24177</v>
      </c>
      <c r="E280" s="1"/>
      <c r="F280" s="9"/>
    </row>
    <row r="281" spans="1:6" x14ac:dyDescent="0.25">
      <c r="A281" s="8" t="s">
        <v>24069</v>
      </c>
      <c r="B281" s="1" t="s">
        <v>903</v>
      </c>
      <c r="C281" s="1" t="s">
        <v>27</v>
      </c>
      <c r="D281" s="1" t="s">
        <v>24177</v>
      </c>
      <c r="E281" s="1"/>
      <c r="F281" s="9"/>
    </row>
    <row r="282" spans="1:6" x14ac:dyDescent="0.25">
      <c r="A282" s="8" t="s">
        <v>24050</v>
      </c>
      <c r="B282" s="1" t="s">
        <v>178</v>
      </c>
      <c r="C282" s="1" t="s">
        <v>27</v>
      </c>
      <c r="D282" s="1" t="s">
        <v>24176</v>
      </c>
      <c r="E282" s="1"/>
      <c r="F282" s="9"/>
    </row>
    <row r="283" spans="1:6" x14ac:dyDescent="0.25">
      <c r="A283" s="8" t="s">
        <v>24051</v>
      </c>
      <c r="B283" s="1" t="s">
        <v>676</v>
      </c>
      <c r="C283" s="1" t="s">
        <v>27</v>
      </c>
      <c r="D283" s="1" t="s">
        <v>24176</v>
      </c>
      <c r="E283" s="1"/>
      <c r="F283" s="9"/>
    </row>
    <row r="284" spans="1:6" x14ac:dyDescent="0.25">
      <c r="A284" s="8" t="s">
        <v>24052</v>
      </c>
      <c r="B284" s="1" t="s">
        <v>13287</v>
      </c>
      <c r="C284" s="1" t="s">
        <v>27</v>
      </c>
      <c r="D284" s="1" t="s">
        <v>24176</v>
      </c>
      <c r="E284" s="1"/>
      <c r="F284" s="9"/>
    </row>
    <row r="285" spans="1:6" x14ac:dyDescent="0.25">
      <c r="A285" s="8" t="s">
        <v>24053</v>
      </c>
      <c r="B285" s="1" t="s">
        <v>2177</v>
      </c>
      <c r="C285" s="1" t="s">
        <v>27</v>
      </c>
      <c r="D285" s="1" t="s">
        <v>24176</v>
      </c>
      <c r="E285" s="1"/>
      <c r="F285" s="9"/>
    </row>
    <row r="286" spans="1:6" x14ac:dyDescent="0.25">
      <c r="A286" s="8" t="s">
        <v>24054</v>
      </c>
      <c r="B286" s="1" t="s">
        <v>2179</v>
      </c>
      <c r="C286" s="1" t="s">
        <v>27</v>
      </c>
      <c r="D286" s="1" t="s">
        <v>24176</v>
      </c>
      <c r="E286" s="1"/>
      <c r="F286" s="9"/>
    </row>
    <row r="287" spans="1:6" x14ac:dyDescent="0.25">
      <c r="A287" s="8" t="s">
        <v>24055</v>
      </c>
      <c r="B287" s="1" t="s">
        <v>2321</v>
      </c>
      <c r="C287" s="1" t="s">
        <v>27</v>
      </c>
      <c r="D287" s="1" t="s">
        <v>24176</v>
      </c>
      <c r="E287" s="1"/>
      <c r="F287" s="9"/>
    </row>
    <row r="288" spans="1:6" x14ac:dyDescent="0.25">
      <c r="A288" s="8" t="s">
        <v>24056</v>
      </c>
      <c r="B288" s="1" t="s">
        <v>2666</v>
      </c>
      <c r="C288" s="1" t="s">
        <v>27</v>
      </c>
      <c r="D288" s="1" t="s">
        <v>24176</v>
      </c>
      <c r="E288" s="1"/>
      <c r="F288" s="9"/>
    </row>
    <row r="289" spans="1:6" x14ac:dyDescent="0.25">
      <c r="A289" s="8" t="s">
        <v>24057</v>
      </c>
      <c r="B289" s="1" t="s">
        <v>2880</v>
      </c>
      <c r="C289" s="1" t="s">
        <v>27</v>
      </c>
      <c r="D289" s="1" t="s">
        <v>24176</v>
      </c>
      <c r="E289" s="1"/>
      <c r="F289" s="9"/>
    </row>
    <row r="290" spans="1:6" x14ac:dyDescent="0.25">
      <c r="A290" s="8" t="s">
        <v>24058</v>
      </c>
      <c r="B290" s="1" t="s">
        <v>3032</v>
      </c>
      <c r="C290" s="1" t="s">
        <v>27</v>
      </c>
      <c r="D290" s="1" t="s">
        <v>24176</v>
      </c>
      <c r="E290" s="1"/>
      <c r="F290" s="9"/>
    </row>
    <row r="291" spans="1:6" x14ac:dyDescent="0.25">
      <c r="A291" s="8" t="s">
        <v>24059</v>
      </c>
      <c r="B291" s="1" t="s">
        <v>3638</v>
      </c>
      <c r="C291" s="1" t="s">
        <v>27</v>
      </c>
      <c r="D291" s="1" t="s">
        <v>24176</v>
      </c>
      <c r="E291" s="1"/>
      <c r="F291" s="9"/>
    </row>
    <row r="292" spans="1:6" x14ac:dyDescent="0.25">
      <c r="A292" s="8" t="s">
        <v>24060</v>
      </c>
      <c r="B292" s="1" t="s">
        <v>3636</v>
      </c>
      <c r="C292" s="1" t="s">
        <v>27</v>
      </c>
      <c r="D292" s="1" t="s">
        <v>24176</v>
      </c>
      <c r="E292" s="1"/>
      <c r="F292" s="9"/>
    </row>
    <row r="293" spans="1:6" x14ac:dyDescent="0.25">
      <c r="A293" s="8" t="s">
        <v>24061</v>
      </c>
      <c r="B293" s="1" t="s">
        <v>3642</v>
      </c>
      <c r="C293" s="1" t="s">
        <v>27</v>
      </c>
      <c r="D293" s="1" t="s">
        <v>24176</v>
      </c>
      <c r="E293" s="1"/>
      <c r="F293" s="9"/>
    </row>
    <row r="294" spans="1:6" x14ac:dyDescent="0.25">
      <c r="A294" s="8" t="s">
        <v>24062</v>
      </c>
      <c r="B294" s="1" t="s">
        <v>13167</v>
      </c>
      <c r="C294" s="1" t="s">
        <v>27</v>
      </c>
      <c r="D294" s="1" t="s">
        <v>24176</v>
      </c>
      <c r="E294" s="1"/>
      <c r="F294" s="9"/>
    </row>
    <row r="295" spans="1:6" x14ac:dyDescent="0.25">
      <c r="A295" s="8" t="s">
        <v>24063</v>
      </c>
      <c r="B295" s="1" t="s">
        <v>965</v>
      </c>
      <c r="C295" s="1" t="s">
        <v>27</v>
      </c>
      <c r="D295" s="1" t="s">
        <v>24176</v>
      </c>
      <c r="E295" s="1"/>
      <c r="F295" s="9"/>
    </row>
    <row r="296" spans="1:6" x14ac:dyDescent="0.25">
      <c r="A296" s="8" t="s">
        <v>24064</v>
      </c>
      <c r="B296" s="1" t="s">
        <v>2690</v>
      </c>
      <c r="C296" s="1" t="s">
        <v>27</v>
      </c>
      <c r="D296" s="1" t="s">
        <v>24176</v>
      </c>
      <c r="E296" s="1"/>
      <c r="F296" s="9"/>
    </row>
    <row r="297" spans="1:6" x14ac:dyDescent="0.25">
      <c r="A297" s="8" t="s">
        <v>24065</v>
      </c>
      <c r="B297" s="1" t="s">
        <v>20162</v>
      </c>
      <c r="C297" s="1" t="s">
        <v>27</v>
      </c>
      <c r="D297" s="1" t="s">
        <v>24176</v>
      </c>
      <c r="E297" s="1"/>
      <c r="F297" s="9"/>
    </row>
    <row r="298" spans="1:6" x14ac:dyDescent="0.25">
      <c r="A298" s="8" t="s">
        <v>24066</v>
      </c>
      <c r="B298" s="1" t="s">
        <v>15587</v>
      </c>
      <c r="C298" s="1" t="s">
        <v>27</v>
      </c>
      <c r="D298" s="1" t="s">
        <v>24176</v>
      </c>
      <c r="E298" s="1"/>
      <c r="F298" s="9"/>
    </row>
    <row r="299" spans="1:6" x14ac:dyDescent="0.25">
      <c r="A299" s="8" t="s">
        <v>24067</v>
      </c>
      <c r="B299" s="1" t="s">
        <v>5854</v>
      </c>
      <c r="C299" s="1" t="s">
        <v>27</v>
      </c>
      <c r="D299" s="1" t="s">
        <v>24176</v>
      </c>
      <c r="E299" s="1"/>
      <c r="F299" s="9"/>
    </row>
    <row r="300" spans="1:6" x14ac:dyDescent="0.25">
      <c r="A300" s="8" t="s">
        <v>24068</v>
      </c>
      <c r="B300" s="1" t="s">
        <v>18319</v>
      </c>
      <c r="C300" s="1" t="s">
        <v>27</v>
      </c>
      <c r="D300" s="1" t="s">
        <v>24176</v>
      </c>
      <c r="E300" s="1"/>
      <c r="F300" s="9"/>
    </row>
    <row r="301" spans="1:6" x14ac:dyDescent="0.25">
      <c r="A301" s="8" t="s">
        <v>24069</v>
      </c>
      <c r="B301" s="1" t="s">
        <v>903</v>
      </c>
      <c r="C301" s="1" t="s">
        <v>27</v>
      </c>
      <c r="D301" s="1" t="s">
        <v>24176</v>
      </c>
      <c r="E301" s="1"/>
      <c r="F301" s="9"/>
    </row>
    <row r="302" spans="1:6" x14ac:dyDescent="0.25">
      <c r="A302" s="8" t="s">
        <v>24050</v>
      </c>
      <c r="B302" s="1" t="s">
        <v>178</v>
      </c>
      <c r="C302" s="1" t="s">
        <v>27</v>
      </c>
      <c r="D302" s="1" t="s">
        <v>24178</v>
      </c>
      <c r="E302" s="1"/>
      <c r="F302" s="9"/>
    </row>
    <row r="303" spans="1:6" x14ac:dyDescent="0.25">
      <c r="A303" s="8" t="s">
        <v>24051</v>
      </c>
      <c r="B303" s="1" t="s">
        <v>676</v>
      </c>
      <c r="C303" s="1" t="s">
        <v>27</v>
      </c>
      <c r="D303" s="1" t="s">
        <v>24178</v>
      </c>
      <c r="E303" s="1"/>
      <c r="F303" s="9"/>
    </row>
    <row r="304" spans="1:6" x14ac:dyDescent="0.25">
      <c r="A304" s="8" t="s">
        <v>24052</v>
      </c>
      <c r="B304" s="1" t="s">
        <v>13287</v>
      </c>
      <c r="C304" s="1" t="s">
        <v>27</v>
      </c>
      <c r="D304" s="1" t="s">
        <v>24178</v>
      </c>
      <c r="E304" s="1"/>
      <c r="F304" s="9"/>
    </row>
    <row r="305" spans="1:6" x14ac:dyDescent="0.25">
      <c r="A305" s="8" t="s">
        <v>24053</v>
      </c>
      <c r="B305" s="1" t="s">
        <v>2177</v>
      </c>
      <c r="C305" s="1" t="s">
        <v>27</v>
      </c>
      <c r="D305" s="1" t="s">
        <v>24178</v>
      </c>
      <c r="E305" s="1"/>
      <c r="F305" s="9"/>
    </row>
    <row r="306" spans="1:6" x14ac:dyDescent="0.25">
      <c r="A306" s="8" t="s">
        <v>24054</v>
      </c>
      <c r="B306" s="1" t="s">
        <v>2179</v>
      </c>
      <c r="C306" s="1" t="s">
        <v>27</v>
      </c>
      <c r="D306" s="1" t="s">
        <v>24178</v>
      </c>
      <c r="E306" s="1"/>
      <c r="F306" s="9"/>
    </row>
    <row r="307" spans="1:6" x14ac:dyDescent="0.25">
      <c r="A307" s="8" t="s">
        <v>24055</v>
      </c>
      <c r="B307" s="1" t="s">
        <v>2321</v>
      </c>
      <c r="C307" s="1" t="s">
        <v>27</v>
      </c>
      <c r="D307" s="1" t="s">
        <v>24178</v>
      </c>
      <c r="E307" s="1"/>
      <c r="F307" s="9"/>
    </row>
    <row r="308" spans="1:6" x14ac:dyDescent="0.25">
      <c r="A308" s="8" t="s">
        <v>24056</v>
      </c>
      <c r="B308" s="1" t="s">
        <v>2666</v>
      </c>
      <c r="C308" s="1" t="s">
        <v>27</v>
      </c>
      <c r="D308" s="1" t="s">
        <v>24178</v>
      </c>
      <c r="E308" s="1"/>
      <c r="F308" s="9"/>
    </row>
    <row r="309" spans="1:6" x14ac:dyDescent="0.25">
      <c r="A309" s="8" t="s">
        <v>24057</v>
      </c>
      <c r="B309" s="1" t="s">
        <v>2880</v>
      </c>
      <c r="C309" s="1" t="s">
        <v>27</v>
      </c>
      <c r="D309" s="1" t="s">
        <v>24178</v>
      </c>
      <c r="E309" s="1"/>
      <c r="F309" s="9"/>
    </row>
    <row r="310" spans="1:6" x14ac:dyDescent="0.25">
      <c r="A310" s="8" t="s">
        <v>24058</v>
      </c>
      <c r="B310" s="1" t="s">
        <v>3032</v>
      </c>
      <c r="C310" s="1" t="s">
        <v>27</v>
      </c>
      <c r="D310" s="1" t="s">
        <v>24178</v>
      </c>
      <c r="E310" s="1"/>
      <c r="F310" s="9"/>
    </row>
    <row r="311" spans="1:6" x14ac:dyDescent="0.25">
      <c r="A311" s="8" t="s">
        <v>24059</v>
      </c>
      <c r="B311" s="1" t="s">
        <v>3638</v>
      </c>
      <c r="C311" s="1" t="s">
        <v>27</v>
      </c>
      <c r="D311" s="1" t="s">
        <v>24178</v>
      </c>
      <c r="E311" s="1"/>
      <c r="F311" s="9"/>
    </row>
    <row r="312" spans="1:6" x14ac:dyDescent="0.25">
      <c r="A312" s="8" t="s">
        <v>24060</v>
      </c>
      <c r="B312" s="1" t="s">
        <v>3636</v>
      </c>
      <c r="C312" s="1" t="s">
        <v>27</v>
      </c>
      <c r="D312" s="1" t="s">
        <v>24178</v>
      </c>
      <c r="E312" s="1"/>
      <c r="F312" s="9"/>
    </row>
    <row r="313" spans="1:6" x14ac:dyDescent="0.25">
      <c r="A313" s="8" t="s">
        <v>24061</v>
      </c>
      <c r="B313" s="1" t="s">
        <v>3642</v>
      </c>
      <c r="C313" s="1" t="s">
        <v>27</v>
      </c>
      <c r="D313" s="1" t="s">
        <v>24178</v>
      </c>
      <c r="E313" s="1"/>
      <c r="F313" s="9"/>
    </row>
    <row r="314" spans="1:6" x14ac:dyDescent="0.25">
      <c r="A314" s="8" t="s">
        <v>24062</v>
      </c>
      <c r="B314" s="1" t="s">
        <v>13167</v>
      </c>
      <c r="C314" s="1" t="s">
        <v>27</v>
      </c>
      <c r="D314" s="1" t="s">
        <v>24178</v>
      </c>
      <c r="E314" s="1"/>
      <c r="F314" s="9"/>
    </row>
    <row r="315" spans="1:6" x14ac:dyDescent="0.25">
      <c r="A315" s="8" t="s">
        <v>24063</v>
      </c>
      <c r="B315" s="1" t="s">
        <v>965</v>
      </c>
      <c r="C315" s="1" t="s">
        <v>27</v>
      </c>
      <c r="D315" s="1" t="s">
        <v>24178</v>
      </c>
      <c r="E315" s="1"/>
      <c r="F315" s="9"/>
    </row>
    <row r="316" spans="1:6" x14ac:dyDescent="0.25">
      <c r="A316" s="8" t="s">
        <v>24064</v>
      </c>
      <c r="B316" s="1" t="s">
        <v>2690</v>
      </c>
      <c r="C316" s="1" t="s">
        <v>27</v>
      </c>
      <c r="D316" s="1" t="s">
        <v>24178</v>
      </c>
      <c r="E316" s="1"/>
      <c r="F316" s="9"/>
    </row>
    <row r="317" spans="1:6" x14ac:dyDescent="0.25">
      <c r="A317" s="8" t="s">
        <v>24065</v>
      </c>
      <c r="B317" s="1" t="s">
        <v>20162</v>
      </c>
      <c r="C317" s="1" t="s">
        <v>27</v>
      </c>
      <c r="D317" s="1" t="s">
        <v>24178</v>
      </c>
      <c r="E317" s="1"/>
      <c r="F317" s="9"/>
    </row>
    <row r="318" spans="1:6" x14ac:dyDescent="0.25">
      <c r="A318" s="8" t="s">
        <v>24066</v>
      </c>
      <c r="B318" s="1" t="s">
        <v>15587</v>
      </c>
      <c r="C318" s="1" t="s">
        <v>27</v>
      </c>
      <c r="D318" s="1" t="s">
        <v>24178</v>
      </c>
      <c r="E318" s="1"/>
      <c r="F318" s="9"/>
    </row>
    <row r="319" spans="1:6" x14ac:dyDescent="0.25">
      <c r="A319" s="8" t="s">
        <v>24067</v>
      </c>
      <c r="B319" s="1" t="s">
        <v>5854</v>
      </c>
      <c r="C319" s="1" t="s">
        <v>27</v>
      </c>
      <c r="D319" s="1" t="s">
        <v>24178</v>
      </c>
      <c r="E319" s="1"/>
      <c r="F319" s="9"/>
    </row>
    <row r="320" spans="1:6" x14ac:dyDescent="0.25">
      <c r="A320" s="8" t="s">
        <v>24068</v>
      </c>
      <c r="B320" s="1" t="s">
        <v>18319</v>
      </c>
      <c r="C320" s="1" t="s">
        <v>27</v>
      </c>
      <c r="D320" s="1" t="s">
        <v>24178</v>
      </c>
      <c r="E320" s="1"/>
      <c r="F320" s="9"/>
    </row>
    <row r="321" spans="1:6" ht="15.75" thickBot="1" x14ac:dyDescent="0.3">
      <c r="A321" s="10" t="s">
        <v>24069</v>
      </c>
      <c r="B321" s="11" t="s">
        <v>903</v>
      </c>
      <c r="C321" s="11" t="s">
        <v>27</v>
      </c>
      <c r="D321" s="11" t="s">
        <v>24178</v>
      </c>
      <c r="E321" s="11"/>
      <c r="F321" s="12"/>
    </row>
    <row r="322" spans="1:6" x14ac:dyDescent="0.25">
      <c r="A322" s="13" t="s">
        <v>24070</v>
      </c>
      <c r="B322" s="2" t="s">
        <v>1845</v>
      </c>
      <c r="C322" s="2" t="s">
        <v>27</v>
      </c>
      <c r="D322" s="2" t="s">
        <v>24173</v>
      </c>
      <c r="E322" s="2"/>
      <c r="F322" s="14"/>
    </row>
    <row r="323" spans="1:6" x14ac:dyDescent="0.25">
      <c r="A323" s="8" t="s">
        <v>24071</v>
      </c>
      <c r="B323" s="1" t="s">
        <v>11687</v>
      </c>
      <c r="C323" s="1" t="s">
        <v>27</v>
      </c>
      <c r="D323" s="1" t="s">
        <v>24173</v>
      </c>
      <c r="E323" s="1"/>
      <c r="F323" s="9"/>
    </row>
    <row r="324" spans="1:6" x14ac:dyDescent="0.25">
      <c r="A324" s="8" t="s">
        <v>24072</v>
      </c>
      <c r="B324" s="1" t="s">
        <v>2908</v>
      </c>
      <c r="C324" s="1" t="s">
        <v>27</v>
      </c>
      <c r="D324" s="1" t="s">
        <v>24173</v>
      </c>
      <c r="E324" s="1"/>
      <c r="F324" s="9"/>
    </row>
    <row r="325" spans="1:6" x14ac:dyDescent="0.25">
      <c r="A325" s="8" t="s">
        <v>24073</v>
      </c>
      <c r="B325" s="1" t="s">
        <v>3398</v>
      </c>
      <c r="C325" s="1" t="s">
        <v>27</v>
      </c>
      <c r="D325" s="1" t="s">
        <v>24173</v>
      </c>
      <c r="E325" s="1"/>
      <c r="F325" s="9"/>
    </row>
    <row r="326" spans="1:6" x14ac:dyDescent="0.25">
      <c r="A326" s="8" t="s">
        <v>24074</v>
      </c>
      <c r="B326" s="1" t="s">
        <v>15691</v>
      </c>
      <c r="C326" s="1" t="s">
        <v>27</v>
      </c>
      <c r="D326" s="1" t="s">
        <v>24173</v>
      </c>
      <c r="E326" s="1"/>
      <c r="F326" s="9"/>
    </row>
    <row r="327" spans="1:6" x14ac:dyDescent="0.25">
      <c r="A327" s="8" t="s">
        <v>24075</v>
      </c>
      <c r="B327" s="1" t="s">
        <v>16533</v>
      </c>
      <c r="C327" s="1" t="s">
        <v>27</v>
      </c>
      <c r="D327" s="1" t="s">
        <v>24173</v>
      </c>
      <c r="E327" s="1"/>
      <c r="F327" s="9"/>
    </row>
    <row r="328" spans="1:6" x14ac:dyDescent="0.25">
      <c r="A328" s="8" t="s">
        <v>24076</v>
      </c>
      <c r="B328" s="1" t="s">
        <v>5778</v>
      </c>
      <c r="C328" s="1" t="s">
        <v>27</v>
      </c>
      <c r="D328" s="1" t="s">
        <v>24173</v>
      </c>
      <c r="E328" s="1"/>
      <c r="F328" s="9"/>
    </row>
    <row r="329" spans="1:6" x14ac:dyDescent="0.25">
      <c r="A329" s="8" t="s">
        <v>24077</v>
      </c>
      <c r="B329" s="1" t="s">
        <v>4035</v>
      </c>
      <c r="C329" s="1" t="s">
        <v>27</v>
      </c>
      <c r="D329" s="1" t="s">
        <v>24173</v>
      </c>
      <c r="E329" s="1"/>
      <c r="F329" s="9"/>
    </row>
    <row r="330" spans="1:6" x14ac:dyDescent="0.25">
      <c r="A330" s="8" t="s">
        <v>24078</v>
      </c>
      <c r="B330" s="1" t="s">
        <v>5409</v>
      </c>
      <c r="C330" s="1" t="s">
        <v>27</v>
      </c>
      <c r="D330" s="1" t="s">
        <v>24173</v>
      </c>
      <c r="E330" s="1"/>
      <c r="F330" s="9"/>
    </row>
    <row r="331" spans="1:6" x14ac:dyDescent="0.25">
      <c r="A331" s="8" t="s">
        <v>24079</v>
      </c>
      <c r="B331" s="1" t="s">
        <v>13187</v>
      </c>
      <c r="C331" s="1" t="s">
        <v>27</v>
      </c>
      <c r="D331" s="1" t="s">
        <v>24173</v>
      </c>
      <c r="E331" s="1"/>
      <c r="F331" s="9"/>
    </row>
    <row r="332" spans="1:6" x14ac:dyDescent="0.25">
      <c r="A332" s="8" t="s">
        <v>24080</v>
      </c>
      <c r="B332" s="1" t="s">
        <v>2227</v>
      </c>
      <c r="C332" s="1" t="s">
        <v>27</v>
      </c>
      <c r="D332" s="1" t="s">
        <v>24173</v>
      </c>
      <c r="E332" s="1"/>
      <c r="F332" s="9"/>
    </row>
    <row r="333" spans="1:6" x14ac:dyDescent="0.25">
      <c r="A333" s="8" t="s">
        <v>24081</v>
      </c>
      <c r="B333" s="1" t="s">
        <v>2029</v>
      </c>
      <c r="C333" s="1" t="s">
        <v>27</v>
      </c>
      <c r="D333" s="1" t="s">
        <v>24173</v>
      </c>
      <c r="E333" s="1"/>
      <c r="F333" s="9"/>
    </row>
    <row r="334" spans="1:6" x14ac:dyDescent="0.25">
      <c r="A334" s="8" t="s">
        <v>24082</v>
      </c>
      <c r="B334" s="1" t="s">
        <v>5242</v>
      </c>
      <c r="C334" s="1" t="s">
        <v>27</v>
      </c>
      <c r="D334" s="1" t="s">
        <v>24173</v>
      </c>
      <c r="E334" s="1"/>
      <c r="F334" s="9"/>
    </row>
    <row r="335" spans="1:6" x14ac:dyDescent="0.25">
      <c r="A335" s="8" t="s">
        <v>24083</v>
      </c>
      <c r="B335" s="1" t="s">
        <v>5445</v>
      </c>
      <c r="C335" s="1" t="s">
        <v>27</v>
      </c>
      <c r="D335" s="1" t="s">
        <v>24173</v>
      </c>
      <c r="E335" s="1"/>
      <c r="F335" s="9"/>
    </row>
    <row r="336" spans="1:6" x14ac:dyDescent="0.25">
      <c r="A336" s="8" t="s">
        <v>24084</v>
      </c>
      <c r="B336" s="1" t="s">
        <v>829</v>
      </c>
      <c r="C336" s="1" t="s">
        <v>27</v>
      </c>
      <c r="D336" s="1" t="s">
        <v>24173</v>
      </c>
      <c r="E336" s="1"/>
      <c r="F336" s="9"/>
    </row>
    <row r="337" spans="1:6" x14ac:dyDescent="0.25">
      <c r="A337" s="8" t="s">
        <v>24085</v>
      </c>
      <c r="B337" s="1" t="s">
        <v>7548</v>
      </c>
      <c r="C337" s="1" t="s">
        <v>27</v>
      </c>
      <c r="D337" s="1" t="s">
        <v>24173</v>
      </c>
      <c r="E337" s="1"/>
      <c r="F337" s="9"/>
    </row>
    <row r="338" spans="1:6" x14ac:dyDescent="0.25">
      <c r="A338" s="8" t="s">
        <v>24086</v>
      </c>
      <c r="B338" s="1" t="s">
        <v>4854</v>
      </c>
      <c r="C338" s="1" t="s">
        <v>27</v>
      </c>
      <c r="D338" s="1" t="s">
        <v>24173</v>
      </c>
      <c r="E338" s="1"/>
      <c r="F338" s="9"/>
    </row>
    <row r="339" spans="1:6" x14ac:dyDescent="0.25">
      <c r="A339" s="8" t="s">
        <v>24087</v>
      </c>
      <c r="B339" s="1" t="s">
        <v>5073</v>
      </c>
      <c r="C339" s="1" t="s">
        <v>27</v>
      </c>
      <c r="D339" s="1" t="s">
        <v>24173</v>
      </c>
      <c r="E339" s="1"/>
      <c r="F339" s="9"/>
    </row>
    <row r="340" spans="1:6" x14ac:dyDescent="0.25">
      <c r="A340" s="8" t="s">
        <v>24088</v>
      </c>
      <c r="B340" s="1" t="s">
        <v>4450</v>
      </c>
      <c r="C340" s="1" t="s">
        <v>27</v>
      </c>
      <c r="D340" s="1" t="s">
        <v>24173</v>
      </c>
      <c r="E340" s="1"/>
      <c r="F340" s="9"/>
    </row>
    <row r="341" spans="1:6" x14ac:dyDescent="0.25">
      <c r="A341" s="8" t="s">
        <v>24089</v>
      </c>
      <c r="B341" s="1" t="s">
        <v>4452</v>
      </c>
      <c r="C341" s="1" t="s">
        <v>27</v>
      </c>
      <c r="D341" s="1" t="s">
        <v>24173</v>
      </c>
      <c r="E341" s="1"/>
      <c r="F341" s="9"/>
    </row>
    <row r="342" spans="1:6" x14ac:dyDescent="0.25">
      <c r="A342" s="8" t="s">
        <v>24070</v>
      </c>
      <c r="B342" s="1" t="s">
        <v>1845</v>
      </c>
      <c r="C342" s="1" t="s">
        <v>27</v>
      </c>
      <c r="D342" s="1" t="s">
        <v>24177</v>
      </c>
      <c r="E342" s="1"/>
      <c r="F342" s="9"/>
    </row>
    <row r="343" spans="1:6" x14ac:dyDescent="0.25">
      <c r="A343" s="8" t="s">
        <v>24071</v>
      </c>
      <c r="B343" s="1" t="s">
        <v>11687</v>
      </c>
      <c r="C343" s="1" t="s">
        <v>27</v>
      </c>
      <c r="D343" s="1" t="s">
        <v>24177</v>
      </c>
      <c r="E343" s="1"/>
      <c r="F343" s="9"/>
    </row>
    <row r="344" spans="1:6" x14ac:dyDescent="0.25">
      <c r="A344" s="8" t="s">
        <v>24072</v>
      </c>
      <c r="B344" s="1" t="s">
        <v>2908</v>
      </c>
      <c r="C344" s="1" t="s">
        <v>27</v>
      </c>
      <c r="D344" s="1" t="s">
        <v>24177</v>
      </c>
      <c r="E344" s="1"/>
      <c r="F344" s="9"/>
    </row>
    <row r="345" spans="1:6" x14ac:dyDescent="0.25">
      <c r="A345" s="8" t="s">
        <v>24073</v>
      </c>
      <c r="B345" s="1" t="s">
        <v>3398</v>
      </c>
      <c r="C345" s="1" t="s">
        <v>27</v>
      </c>
      <c r="D345" s="1" t="s">
        <v>24177</v>
      </c>
      <c r="E345" s="1"/>
      <c r="F345" s="9"/>
    </row>
    <row r="346" spans="1:6" x14ac:dyDescent="0.25">
      <c r="A346" s="8" t="s">
        <v>24074</v>
      </c>
      <c r="B346" s="1" t="s">
        <v>15691</v>
      </c>
      <c r="C346" s="1" t="s">
        <v>27</v>
      </c>
      <c r="D346" s="1" t="s">
        <v>24177</v>
      </c>
      <c r="E346" s="1"/>
      <c r="F346" s="9"/>
    </row>
    <row r="347" spans="1:6" x14ac:dyDescent="0.25">
      <c r="A347" s="8" t="s">
        <v>24075</v>
      </c>
      <c r="B347" s="1" t="s">
        <v>16533</v>
      </c>
      <c r="C347" s="1" t="s">
        <v>27</v>
      </c>
      <c r="D347" s="1" t="s">
        <v>24177</v>
      </c>
      <c r="E347" s="1"/>
      <c r="F347" s="9"/>
    </row>
    <row r="348" spans="1:6" x14ac:dyDescent="0.25">
      <c r="A348" s="8" t="s">
        <v>24076</v>
      </c>
      <c r="B348" s="1" t="s">
        <v>5778</v>
      </c>
      <c r="C348" s="1" t="s">
        <v>27</v>
      </c>
      <c r="D348" s="1" t="s">
        <v>24177</v>
      </c>
      <c r="E348" s="1"/>
      <c r="F348" s="9"/>
    </row>
    <row r="349" spans="1:6" x14ac:dyDescent="0.25">
      <c r="A349" s="8" t="s">
        <v>24077</v>
      </c>
      <c r="B349" s="1" t="s">
        <v>4035</v>
      </c>
      <c r="C349" s="1" t="s">
        <v>27</v>
      </c>
      <c r="D349" s="1" t="s">
        <v>24177</v>
      </c>
      <c r="E349" s="1"/>
      <c r="F349" s="9"/>
    </row>
    <row r="350" spans="1:6" x14ac:dyDescent="0.25">
      <c r="A350" s="8" t="s">
        <v>24078</v>
      </c>
      <c r="B350" s="1" t="s">
        <v>5409</v>
      </c>
      <c r="C350" s="1" t="s">
        <v>27</v>
      </c>
      <c r="D350" s="1" t="s">
        <v>24177</v>
      </c>
      <c r="E350" s="1"/>
      <c r="F350" s="9"/>
    </row>
    <row r="351" spans="1:6" x14ac:dyDescent="0.25">
      <c r="A351" s="8" t="s">
        <v>24079</v>
      </c>
      <c r="B351" s="1" t="s">
        <v>13187</v>
      </c>
      <c r="C351" s="1" t="s">
        <v>27</v>
      </c>
      <c r="D351" s="1" t="s">
        <v>24177</v>
      </c>
      <c r="E351" s="1"/>
      <c r="F351" s="9"/>
    </row>
    <row r="352" spans="1:6" x14ac:dyDescent="0.25">
      <c r="A352" s="8" t="s">
        <v>24080</v>
      </c>
      <c r="B352" s="1" t="s">
        <v>2227</v>
      </c>
      <c r="C352" s="1" t="s">
        <v>27</v>
      </c>
      <c r="D352" s="1" t="s">
        <v>24177</v>
      </c>
      <c r="E352" s="1"/>
      <c r="F352" s="9"/>
    </row>
    <row r="353" spans="1:6" x14ac:dyDescent="0.25">
      <c r="A353" s="8" t="s">
        <v>24081</v>
      </c>
      <c r="B353" s="1" t="s">
        <v>2029</v>
      </c>
      <c r="C353" s="1" t="s">
        <v>27</v>
      </c>
      <c r="D353" s="1" t="s">
        <v>24177</v>
      </c>
      <c r="E353" s="1"/>
      <c r="F353" s="9"/>
    </row>
    <row r="354" spans="1:6" x14ac:dyDescent="0.25">
      <c r="A354" s="8" t="s">
        <v>24082</v>
      </c>
      <c r="B354" s="1" t="s">
        <v>5242</v>
      </c>
      <c r="C354" s="1" t="s">
        <v>27</v>
      </c>
      <c r="D354" s="1" t="s">
        <v>24177</v>
      </c>
      <c r="E354" s="1"/>
      <c r="F354" s="9"/>
    </row>
    <row r="355" spans="1:6" x14ac:dyDescent="0.25">
      <c r="A355" s="8" t="s">
        <v>24083</v>
      </c>
      <c r="B355" s="1" t="s">
        <v>5445</v>
      </c>
      <c r="C355" s="1" t="s">
        <v>27</v>
      </c>
      <c r="D355" s="1" t="s">
        <v>24177</v>
      </c>
      <c r="E355" s="1"/>
      <c r="F355" s="9"/>
    </row>
    <row r="356" spans="1:6" x14ac:dyDescent="0.25">
      <c r="A356" s="8" t="s">
        <v>24084</v>
      </c>
      <c r="B356" s="1" t="s">
        <v>829</v>
      </c>
      <c r="C356" s="1" t="s">
        <v>27</v>
      </c>
      <c r="D356" s="1" t="s">
        <v>24177</v>
      </c>
      <c r="E356" s="1"/>
      <c r="F356" s="9"/>
    </row>
    <row r="357" spans="1:6" x14ac:dyDescent="0.25">
      <c r="A357" s="8" t="s">
        <v>24085</v>
      </c>
      <c r="B357" s="1" t="s">
        <v>7548</v>
      </c>
      <c r="C357" s="1" t="s">
        <v>27</v>
      </c>
      <c r="D357" s="1" t="s">
        <v>24177</v>
      </c>
      <c r="E357" s="1"/>
      <c r="F357" s="9"/>
    </row>
    <row r="358" spans="1:6" x14ac:dyDescent="0.25">
      <c r="A358" s="8" t="s">
        <v>24086</v>
      </c>
      <c r="B358" s="1" t="s">
        <v>4854</v>
      </c>
      <c r="C358" s="1" t="s">
        <v>27</v>
      </c>
      <c r="D358" s="1" t="s">
        <v>24177</v>
      </c>
      <c r="E358" s="1"/>
      <c r="F358" s="9"/>
    </row>
    <row r="359" spans="1:6" x14ac:dyDescent="0.25">
      <c r="A359" s="8" t="s">
        <v>24087</v>
      </c>
      <c r="B359" s="1" t="s">
        <v>5073</v>
      </c>
      <c r="C359" s="1" t="s">
        <v>27</v>
      </c>
      <c r="D359" s="1" t="s">
        <v>24177</v>
      </c>
      <c r="E359" s="1"/>
      <c r="F359" s="9"/>
    </row>
    <row r="360" spans="1:6" x14ac:dyDescent="0.25">
      <c r="A360" s="8" t="s">
        <v>24088</v>
      </c>
      <c r="B360" s="1" t="s">
        <v>4450</v>
      </c>
      <c r="C360" s="1" t="s">
        <v>27</v>
      </c>
      <c r="D360" s="1" t="s">
        <v>24177</v>
      </c>
      <c r="E360" s="1"/>
      <c r="F360" s="9"/>
    </row>
    <row r="361" spans="1:6" x14ac:dyDescent="0.25">
      <c r="A361" s="8" t="s">
        <v>24089</v>
      </c>
      <c r="B361" s="1" t="s">
        <v>4452</v>
      </c>
      <c r="C361" s="1" t="s">
        <v>27</v>
      </c>
      <c r="D361" s="1" t="s">
        <v>24177</v>
      </c>
      <c r="E361" s="1"/>
      <c r="F361" s="9"/>
    </row>
    <row r="362" spans="1:6" x14ac:dyDescent="0.25">
      <c r="A362" s="8" t="s">
        <v>24070</v>
      </c>
      <c r="B362" s="1" t="s">
        <v>1845</v>
      </c>
      <c r="C362" s="1" t="s">
        <v>27</v>
      </c>
      <c r="D362" s="1" t="s">
        <v>24176</v>
      </c>
      <c r="E362" s="1"/>
      <c r="F362" s="9"/>
    </row>
    <row r="363" spans="1:6" x14ac:dyDescent="0.25">
      <c r="A363" s="8" t="s">
        <v>24071</v>
      </c>
      <c r="B363" s="1" t="s">
        <v>11687</v>
      </c>
      <c r="C363" s="1" t="s">
        <v>27</v>
      </c>
      <c r="D363" s="1" t="s">
        <v>24176</v>
      </c>
      <c r="E363" s="1"/>
      <c r="F363" s="9"/>
    </row>
    <row r="364" spans="1:6" x14ac:dyDescent="0.25">
      <c r="A364" s="8" t="s">
        <v>24072</v>
      </c>
      <c r="B364" s="1" t="s">
        <v>2908</v>
      </c>
      <c r="C364" s="1" t="s">
        <v>27</v>
      </c>
      <c r="D364" s="1" t="s">
        <v>24176</v>
      </c>
      <c r="E364" s="1"/>
      <c r="F364" s="9"/>
    </row>
    <row r="365" spans="1:6" x14ac:dyDescent="0.25">
      <c r="A365" s="8" t="s">
        <v>24073</v>
      </c>
      <c r="B365" s="1" t="s">
        <v>3398</v>
      </c>
      <c r="C365" s="1" t="s">
        <v>27</v>
      </c>
      <c r="D365" s="1" t="s">
        <v>24176</v>
      </c>
      <c r="E365" s="1"/>
      <c r="F365" s="9"/>
    </row>
    <row r="366" spans="1:6" x14ac:dyDescent="0.25">
      <c r="A366" s="8" t="s">
        <v>24074</v>
      </c>
      <c r="B366" s="1" t="s">
        <v>15691</v>
      </c>
      <c r="C366" s="1" t="s">
        <v>27</v>
      </c>
      <c r="D366" s="1" t="s">
        <v>24176</v>
      </c>
      <c r="E366" s="1"/>
      <c r="F366" s="9"/>
    </row>
    <row r="367" spans="1:6" x14ac:dyDescent="0.25">
      <c r="A367" s="8" t="s">
        <v>24075</v>
      </c>
      <c r="B367" s="1" t="s">
        <v>16533</v>
      </c>
      <c r="C367" s="1" t="s">
        <v>27</v>
      </c>
      <c r="D367" s="1" t="s">
        <v>24176</v>
      </c>
      <c r="E367" s="1"/>
      <c r="F367" s="9"/>
    </row>
    <row r="368" spans="1:6" x14ac:dyDescent="0.25">
      <c r="A368" s="8" t="s">
        <v>24076</v>
      </c>
      <c r="B368" s="1" t="s">
        <v>5778</v>
      </c>
      <c r="C368" s="1" t="s">
        <v>27</v>
      </c>
      <c r="D368" s="1" t="s">
        <v>24176</v>
      </c>
      <c r="E368" s="1"/>
      <c r="F368" s="9"/>
    </row>
    <row r="369" spans="1:6" x14ac:dyDescent="0.25">
      <c r="A369" s="8" t="s">
        <v>24077</v>
      </c>
      <c r="B369" s="1" t="s">
        <v>4035</v>
      </c>
      <c r="C369" s="1" t="s">
        <v>27</v>
      </c>
      <c r="D369" s="1" t="s">
        <v>24176</v>
      </c>
      <c r="E369" s="1"/>
      <c r="F369" s="9"/>
    </row>
    <row r="370" spans="1:6" x14ac:dyDescent="0.25">
      <c r="A370" s="8" t="s">
        <v>24078</v>
      </c>
      <c r="B370" s="1" t="s">
        <v>5409</v>
      </c>
      <c r="C370" s="1" t="s">
        <v>27</v>
      </c>
      <c r="D370" s="1" t="s">
        <v>24176</v>
      </c>
      <c r="E370" s="1"/>
      <c r="F370" s="9"/>
    </row>
    <row r="371" spans="1:6" x14ac:dyDescent="0.25">
      <c r="A371" s="8" t="s">
        <v>24079</v>
      </c>
      <c r="B371" s="1" t="s">
        <v>13187</v>
      </c>
      <c r="C371" s="1" t="s">
        <v>27</v>
      </c>
      <c r="D371" s="1" t="s">
        <v>24176</v>
      </c>
      <c r="E371" s="1"/>
      <c r="F371" s="9"/>
    </row>
    <row r="372" spans="1:6" x14ac:dyDescent="0.25">
      <c r="A372" s="8" t="s">
        <v>24080</v>
      </c>
      <c r="B372" s="1" t="s">
        <v>2227</v>
      </c>
      <c r="C372" s="1" t="s">
        <v>27</v>
      </c>
      <c r="D372" s="1" t="s">
        <v>24176</v>
      </c>
      <c r="E372" s="1"/>
      <c r="F372" s="9"/>
    </row>
    <row r="373" spans="1:6" x14ac:dyDescent="0.25">
      <c r="A373" s="8" t="s">
        <v>24081</v>
      </c>
      <c r="B373" s="1" t="s">
        <v>2029</v>
      </c>
      <c r="C373" s="1" t="s">
        <v>27</v>
      </c>
      <c r="D373" s="1" t="s">
        <v>24176</v>
      </c>
      <c r="E373" s="1"/>
      <c r="F373" s="9"/>
    </row>
    <row r="374" spans="1:6" x14ac:dyDescent="0.25">
      <c r="A374" s="8" t="s">
        <v>24082</v>
      </c>
      <c r="B374" s="1" t="s">
        <v>5242</v>
      </c>
      <c r="C374" s="1" t="s">
        <v>27</v>
      </c>
      <c r="D374" s="1" t="s">
        <v>24176</v>
      </c>
      <c r="E374" s="1"/>
      <c r="F374" s="9"/>
    </row>
    <row r="375" spans="1:6" x14ac:dyDescent="0.25">
      <c r="A375" s="8" t="s">
        <v>24083</v>
      </c>
      <c r="B375" s="1" t="s">
        <v>5445</v>
      </c>
      <c r="C375" s="1" t="s">
        <v>27</v>
      </c>
      <c r="D375" s="1" t="s">
        <v>24176</v>
      </c>
      <c r="E375" s="1"/>
      <c r="F375" s="9"/>
    </row>
    <row r="376" spans="1:6" x14ac:dyDescent="0.25">
      <c r="A376" s="8" t="s">
        <v>24084</v>
      </c>
      <c r="B376" s="1" t="s">
        <v>829</v>
      </c>
      <c r="C376" s="1" t="s">
        <v>27</v>
      </c>
      <c r="D376" s="1" t="s">
        <v>24176</v>
      </c>
      <c r="E376" s="1"/>
      <c r="F376" s="9"/>
    </row>
    <row r="377" spans="1:6" x14ac:dyDescent="0.25">
      <c r="A377" s="8" t="s">
        <v>24085</v>
      </c>
      <c r="B377" s="1" t="s">
        <v>7548</v>
      </c>
      <c r="C377" s="1" t="s">
        <v>27</v>
      </c>
      <c r="D377" s="1" t="s">
        <v>24176</v>
      </c>
      <c r="E377" s="1"/>
      <c r="F377" s="9"/>
    </row>
    <row r="378" spans="1:6" x14ac:dyDescent="0.25">
      <c r="A378" s="8" t="s">
        <v>24086</v>
      </c>
      <c r="B378" s="1" t="s">
        <v>4854</v>
      </c>
      <c r="C378" s="1" t="s">
        <v>27</v>
      </c>
      <c r="D378" s="1" t="s">
        <v>24176</v>
      </c>
      <c r="E378" s="1"/>
      <c r="F378" s="9"/>
    </row>
    <row r="379" spans="1:6" x14ac:dyDescent="0.25">
      <c r="A379" s="8" t="s">
        <v>24087</v>
      </c>
      <c r="B379" s="1" t="s">
        <v>5073</v>
      </c>
      <c r="C379" s="1" t="s">
        <v>27</v>
      </c>
      <c r="D379" s="1" t="s">
        <v>24176</v>
      </c>
      <c r="E379" s="1"/>
      <c r="F379" s="9"/>
    </row>
    <row r="380" spans="1:6" x14ac:dyDescent="0.25">
      <c r="A380" s="8" t="s">
        <v>24088</v>
      </c>
      <c r="B380" s="1" t="s">
        <v>4450</v>
      </c>
      <c r="C380" s="1" t="s">
        <v>27</v>
      </c>
      <c r="D380" s="1" t="s">
        <v>24176</v>
      </c>
      <c r="E380" s="1"/>
      <c r="F380" s="9"/>
    </row>
    <row r="381" spans="1:6" x14ac:dyDescent="0.25">
      <c r="A381" s="8" t="s">
        <v>24089</v>
      </c>
      <c r="B381" s="1" t="s">
        <v>4452</v>
      </c>
      <c r="C381" s="1" t="s">
        <v>27</v>
      </c>
      <c r="D381" s="1" t="s">
        <v>24176</v>
      </c>
      <c r="E381" s="1"/>
      <c r="F381" s="9"/>
    </row>
    <row r="382" spans="1:6" x14ac:dyDescent="0.25">
      <c r="A382" s="8" t="s">
        <v>24070</v>
      </c>
      <c r="B382" s="1" t="s">
        <v>1845</v>
      </c>
      <c r="C382" s="1" t="s">
        <v>27</v>
      </c>
      <c r="D382" s="1" t="s">
        <v>24178</v>
      </c>
      <c r="E382" s="1"/>
      <c r="F382" s="9"/>
    </row>
    <row r="383" spans="1:6" x14ac:dyDescent="0.25">
      <c r="A383" s="8" t="s">
        <v>24071</v>
      </c>
      <c r="B383" s="1" t="s">
        <v>11687</v>
      </c>
      <c r="C383" s="1" t="s">
        <v>27</v>
      </c>
      <c r="D383" s="1" t="s">
        <v>24178</v>
      </c>
      <c r="E383" s="1"/>
      <c r="F383" s="9"/>
    </row>
    <row r="384" spans="1:6" x14ac:dyDescent="0.25">
      <c r="A384" s="8" t="s">
        <v>24072</v>
      </c>
      <c r="B384" s="1" t="s">
        <v>2908</v>
      </c>
      <c r="C384" s="1" t="s">
        <v>27</v>
      </c>
      <c r="D384" s="1" t="s">
        <v>24178</v>
      </c>
      <c r="E384" s="1"/>
      <c r="F384" s="9"/>
    </row>
    <row r="385" spans="1:6" x14ac:dyDescent="0.25">
      <c r="A385" s="8" t="s">
        <v>24073</v>
      </c>
      <c r="B385" s="1" t="s">
        <v>3398</v>
      </c>
      <c r="C385" s="1" t="s">
        <v>27</v>
      </c>
      <c r="D385" s="1" t="s">
        <v>24178</v>
      </c>
      <c r="E385" s="1"/>
      <c r="F385" s="9"/>
    </row>
    <row r="386" spans="1:6" x14ac:dyDescent="0.25">
      <c r="A386" s="8" t="s">
        <v>24074</v>
      </c>
      <c r="B386" s="1" t="s">
        <v>15691</v>
      </c>
      <c r="C386" s="1" t="s">
        <v>27</v>
      </c>
      <c r="D386" s="1" t="s">
        <v>24178</v>
      </c>
      <c r="E386" s="1"/>
      <c r="F386" s="9"/>
    </row>
    <row r="387" spans="1:6" x14ac:dyDescent="0.25">
      <c r="A387" s="8" t="s">
        <v>24075</v>
      </c>
      <c r="B387" s="1" t="s">
        <v>16533</v>
      </c>
      <c r="C387" s="1" t="s">
        <v>27</v>
      </c>
      <c r="D387" s="1" t="s">
        <v>24178</v>
      </c>
      <c r="E387" s="1"/>
      <c r="F387" s="9"/>
    </row>
    <row r="388" spans="1:6" x14ac:dyDescent="0.25">
      <c r="A388" s="8" t="s">
        <v>24076</v>
      </c>
      <c r="B388" s="1" t="s">
        <v>5778</v>
      </c>
      <c r="C388" s="1" t="s">
        <v>27</v>
      </c>
      <c r="D388" s="1" t="s">
        <v>24178</v>
      </c>
      <c r="E388" s="1"/>
      <c r="F388" s="9"/>
    </row>
    <row r="389" spans="1:6" x14ac:dyDescent="0.25">
      <c r="A389" s="8" t="s">
        <v>24077</v>
      </c>
      <c r="B389" s="1" t="s">
        <v>4035</v>
      </c>
      <c r="C389" s="1" t="s">
        <v>27</v>
      </c>
      <c r="D389" s="1" t="s">
        <v>24178</v>
      </c>
      <c r="E389" s="1"/>
      <c r="F389" s="9"/>
    </row>
    <row r="390" spans="1:6" x14ac:dyDescent="0.25">
      <c r="A390" s="8" t="s">
        <v>24078</v>
      </c>
      <c r="B390" s="1" t="s">
        <v>5409</v>
      </c>
      <c r="C390" s="1" t="s">
        <v>27</v>
      </c>
      <c r="D390" s="1" t="s">
        <v>24178</v>
      </c>
      <c r="E390" s="1"/>
      <c r="F390" s="9"/>
    </row>
    <row r="391" spans="1:6" x14ac:dyDescent="0.25">
      <c r="A391" s="8" t="s">
        <v>24079</v>
      </c>
      <c r="B391" s="1" t="s">
        <v>13187</v>
      </c>
      <c r="C391" s="1" t="s">
        <v>27</v>
      </c>
      <c r="D391" s="1" t="s">
        <v>24178</v>
      </c>
      <c r="E391" s="1"/>
      <c r="F391" s="9"/>
    </row>
    <row r="392" spans="1:6" x14ac:dyDescent="0.25">
      <c r="A392" s="8" t="s">
        <v>24080</v>
      </c>
      <c r="B392" s="1" t="s">
        <v>2227</v>
      </c>
      <c r="C392" s="1" t="s">
        <v>27</v>
      </c>
      <c r="D392" s="1" t="s">
        <v>24178</v>
      </c>
      <c r="E392" s="1"/>
      <c r="F392" s="9"/>
    </row>
    <row r="393" spans="1:6" x14ac:dyDescent="0.25">
      <c r="A393" s="8" t="s">
        <v>24081</v>
      </c>
      <c r="B393" s="1" t="s">
        <v>2029</v>
      </c>
      <c r="C393" s="1" t="s">
        <v>27</v>
      </c>
      <c r="D393" s="1" t="s">
        <v>24178</v>
      </c>
      <c r="E393" s="1"/>
      <c r="F393" s="9"/>
    </row>
    <row r="394" spans="1:6" x14ac:dyDescent="0.25">
      <c r="A394" s="8" t="s">
        <v>24082</v>
      </c>
      <c r="B394" s="1" t="s">
        <v>5242</v>
      </c>
      <c r="C394" s="1" t="s">
        <v>27</v>
      </c>
      <c r="D394" s="1" t="s">
        <v>24178</v>
      </c>
      <c r="E394" s="1"/>
      <c r="F394" s="9"/>
    </row>
    <row r="395" spans="1:6" x14ac:dyDescent="0.25">
      <c r="A395" s="8" t="s">
        <v>24083</v>
      </c>
      <c r="B395" s="1" t="s">
        <v>5445</v>
      </c>
      <c r="C395" s="1" t="s">
        <v>27</v>
      </c>
      <c r="D395" s="1" t="s">
        <v>24178</v>
      </c>
      <c r="E395" s="1"/>
      <c r="F395" s="9"/>
    </row>
    <row r="396" spans="1:6" x14ac:dyDescent="0.25">
      <c r="A396" s="8" t="s">
        <v>24084</v>
      </c>
      <c r="B396" s="1" t="s">
        <v>829</v>
      </c>
      <c r="C396" s="1" t="s">
        <v>27</v>
      </c>
      <c r="D396" s="1" t="s">
        <v>24178</v>
      </c>
      <c r="E396" s="1"/>
      <c r="F396" s="9"/>
    </row>
    <row r="397" spans="1:6" x14ac:dyDescent="0.25">
      <c r="A397" s="8" t="s">
        <v>24085</v>
      </c>
      <c r="B397" s="1" t="s">
        <v>7548</v>
      </c>
      <c r="C397" s="1" t="s">
        <v>27</v>
      </c>
      <c r="D397" s="1" t="s">
        <v>24178</v>
      </c>
      <c r="E397" s="1"/>
      <c r="F397" s="9"/>
    </row>
    <row r="398" spans="1:6" x14ac:dyDescent="0.25">
      <c r="A398" s="8" t="s">
        <v>24086</v>
      </c>
      <c r="B398" s="1" t="s">
        <v>4854</v>
      </c>
      <c r="C398" s="1" t="s">
        <v>27</v>
      </c>
      <c r="D398" s="1" t="s">
        <v>24178</v>
      </c>
      <c r="E398" s="1"/>
      <c r="F398" s="9"/>
    </row>
    <row r="399" spans="1:6" x14ac:dyDescent="0.25">
      <c r="A399" s="8" t="s">
        <v>24087</v>
      </c>
      <c r="B399" s="1" t="s">
        <v>5073</v>
      </c>
      <c r="C399" s="1" t="s">
        <v>27</v>
      </c>
      <c r="D399" s="1" t="s">
        <v>24178</v>
      </c>
      <c r="E399" s="1"/>
      <c r="F399" s="9"/>
    </row>
    <row r="400" spans="1:6" x14ac:dyDescent="0.25">
      <c r="A400" s="8" t="s">
        <v>24088</v>
      </c>
      <c r="B400" s="1" t="s">
        <v>4450</v>
      </c>
      <c r="C400" s="1" t="s">
        <v>27</v>
      </c>
      <c r="D400" s="1" t="s">
        <v>24178</v>
      </c>
      <c r="E400" s="1"/>
      <c r="F400" s="9"/>
    </row>
    <row r="401" spans="1:6" ht="15.75" thickBot="1" x14ac:dyDescent="0.3">
      <c r="A401" s="10" t="s">
        <v>24089</v>
      </c>
      <c r="B401" s="11" t="s">
        <v>4452</v>
      </c>
      <c r="C401" s="11" t="s">
        <v>27</v>
      </c>
      <c r="D401" s="11" t="s">
        <v>24178</v>
      </c>
      <c r="E401" s="11"/>
      <c r="F401" s="12"/>
    </row>
    <row r="402" spans="1:6" x14ac:dyDescent="0.25">
      <c r="A402" s="8" t="s">
        <v>24090</v>
      </c>
      <c r="B402" s="1" t="s">
        <v>11353</v>
      </c>
      <c r="C402" s="1" t="s">
        <v>27</v>
      </c>
      <c r="D402" s="2" t="s">
        <v>24173</v>
      </c>
      <c r="E402" s="1"/>
      <c r="F402" s="9"/>
    </row>
    <row r="403" spans="1:6" x14ac:dyDescent="0.25">
      <c r="A403" s="8" t="s">
        <v>24091</v>
      </c>
      <c r="B403" s="1" t="s">
        <v>2305</v>
      </c>
      <c r="C403" s="1" t="s">
        <v>27</v>
      </c>
      <c r="D403" s="1" t="s">
        <v>24173</v>
      </c>
      <c r="E403" s="1"/>
      <c r="F403" s="9"/>
    </row>
    <row r="404" spans="1:6" x14ac:dyDescent="0.25">
      <c r="A404" s="8" t="s">
        <v>24092</v>
      </c>
      <c r="B404" s="1" t="s">
        <v>2658</v>
      </c>
      <c r="C404" s="1" t="s">
        <v>27</v>
      </c>
      <c r="D404" s="1" t="s">
        <v>24173</v>
      </c>
      <c r="E404" s="1"/>
      <c r="F404" s="9"/>
    </row>
    <row r="405" spans="1:6" x14ac:dyDescent="0.25">
      <c r="A405" s="8" t="s">
        <v>24093</v>
      </c>
      <c r="B405" s="1" t="s">
        <v>2792</v>
      </c>
      <c r="C405" s="1" t="s">
        <v>27</v>
      </c>
      <c r="D405" s="1" t="s">
        <v>24173</v>
      </c>
      <c r="E405" s="1"/>
      <c r="F405" s="9"/>
    </row>
    <row r="406" spans="1:6" x14ac:dyDescent="0.25">
      <c r="A406" s="8" t="s">
        <v>24094</v>
      </c>
      <c r="B406" s="1" t="s">
        <v>4193</v>
      </c>
      <c r="C406" s="1" t="s">
        <v>27</v>
      </c>
      <c r="D406" s="1" t="s">
        <v>24173</v>
      </c>
      <c r="E406" s="1"/>
      <c r="F406" s="9"/>
    </row>
    <row r="407" spans="1:6" x14ac:dyDescent="0.25">
      <c r="A407" s="8" t="s">
        <v>24095</v>
      </c>
      <c r="B407" s="1" t="s">
        <v>12977</v>
      </c>
      <c r="C407" s="1" t="s">
        <v>27</v>
      </c>
      <c r="D407" s="1" t="s">
        <v>24173</v>
      </c>
      <c r="E407" s="1"/>
      <c r="F407" s="9"/>
    </row>
    <row r="408" spans="1:6" x14ac:dyDescent="0.25">
      <c r="A408" s="8" t="s">
        <v>24096</v>
      </c>
      <c r="B408" s="1" t="s">
        <v>6304</v>
      </c>
      <c r="C408" s="1" t="s">
        <v>27</v>
      </c>
      <c r="D408" s="1" t="s">
        <v>24173</v>
      </c>
      <c r="E408" s="1"/>
      <c r="F408" s="9"/>
    </row>
    <row r="409" spans="1:6" x14ac:dyDescent="0.25">
      <c r="A409" s="8" t="s">
        <v>24097</v>
      </c>
      <c r="B409" s="1" t="s">
        <v>14830</v>
      </c>
      <c r="C409" s="1" t="s">
        <v>27</v>
      </c>
      <c r="D409" s="1" t="s">
        <v>24173</v>
      </c>
      <c r="E409" s="1"/>
      <c r="F409" s="9"/>
    </row>
    <row r="410" spans="1:6" x14ac:dyDescent="0.25">
      <c r="A410" s="8" t="s">
        <v>24098</v>
      </c>
      <c r="B410" s="1" t="s">
        <v>7356</v>
      </c>
      <c r="C410" s="1" t="s">
        <v>27</v>
      </c>
      <c r="D410" s="1" t="s">
        <v>24173</v>
      </c>
      <c r="E410" s="1"/>
      <c r="F410" s="9"/>
    </row>
    <row r="411" spans="1:6" x14ac:dyDescent="0.25">
      <c r="A411" s="8" t="s">
        <v>24099</v>
      </c>
      <c r="B411" s="1" t="s">
        <v>7358</v>
      </c>
      <c r="C411" s="1" t="s">
        <v>27</v>
      </c>
      <c r="D411" s="1" t="s">
        <v>24173</v>
      </c>
      <c r="E411" s="1"/>
      <c r="F411" s="9"/>
    </row>
    <row r="412" spans="1:6" x14ac:dyDescent="0.25">
      <c r="A412" s="8" t="s">
        <v>24100</v>
      </c>
      <c r="B412" s="1" t="s">
        <v>7761</v>
      </c>
      <c r="C412" s="1" t="s">
        <v>27</v>
      </c>
      <c r="D412" s="1" t="s">
        <v>24173</v>
      </c>
      <c r="E412" s="1"/>
      <c r="F412" s="9"/>
    </row>
    <row r="413" spans="1:6" x14ac:dyDescent="0.25">
      <c r="A413" s="8" t="s">
        <v>24101</v>
      </c>
      <c r="B413" s="1" t="s">
        <v>7432</v>
      </c>
      <c r="C413" s="1" t="s">
        <v>27</v>
      </c>
      <c r="D413" s="1" t="s">
        <v>24173</v>
      </c>
      <c r="E413" s="1"/>
      <c r="F413" s="9"/>
    </row>
    <row r="414" spans="1:6" x14ac:dyDescent="0.25">
      <c r="A414" s="8" t="s">
        <v>24102</v>
      </c>
      <c r="B414" s="1" t="s">
        <v>15399</v>
      </c>
      <c r="C414" s="1" t="s">
        <v>27</v>
      </c>
      <c r="D414" s="1" t="s">
        <v>24173</v>
      </c>
      <c r="E414" s="1"/>
      <c r="F414" s="9"/>
    </row>
    <row r="415" spans="1:6" x14ac:dyDescent="0.25">
      <c r="A415" s="8" t="s">
        <v>24103</v>
      </c>
      <c r="B415" s="1" t="s">
        <v>4617</v>
      </c>
      <c r="C415" s="1" t="s">
        <v>27</v>
      </c>
      <c r="D415" s="1" t="s">
        <v>24173</v>
      </c>
      <c r="E415" s="1"/>
      <c r="F415" s="9"/>
    </row>
    <row r="416" spans="1:6" x14ac:dyDescent="0.25">
      <c r="A416" s="8" t="s">
        <v>24104</v>
      </c>
      <c r="B416" s="1" t="s">
        <v>5629</v>
      </c>
      <c r="C416" s="1" t="s">
        <v>27</v>
      </c>
      <c r="D416" s="1" t="s">
        <v>24173</v>
      </c>
      <c r="E416" s="1"/>
      <c r="F416" s="9"/>
    </row>
    <row r="417" spans="1:6" x14ac:dyDescent="0.25">
      <c r="A417" s="8" t="s">
        <v>24105</v>
      </c>
      <c r="B417" s="1" t="s">
        <v>5838</v>
      </c>
      <c r="C417" s="1" t="s">
        <v>27</v>
      </c>
      <c r="D417" s="1" t="s">
        <v>24173</v>
      </c>
      <c r="E417" s="1"/>
      <c r="F417" s="9"/>
    </row>
    <row r="418" spans="1:6" x14ac:dyDescent="0.25">
      <c r="A418" s="8" t="s">
        <v>24106</v>
      </c>
      <c r="B418" s="1" t="s">
        <v>7444</v>
      </c>
      <c r="C418" s="1" t="s">
        <v>27</v>
      </c>
      <c r="D418" s="1" t="s">
        <v>24173</v>
      </c>
      <c r="E418" s="1"/>
      <c r="F418" s="9"/>
    </row>
    <row r="419" spans="1:6" x14ac:dyDescent="0.25">
      <c r="A419" s="8" t="s">
        <v>24107</v>
      </c>
      <c r="B419" s="1" t="s">
        <v>488</v>
      </c>
      <c r="C419" s="1" t="s">
        <v>27</v>
      </c>
      <c r="D419" s="1" t="s">
        <v>24173</v>
      </c>
      <c r="E419" s="1"/>
      <c r="F419" s="9"/>
    </row>
    <row r="420" spans="1:6" x14ac:dyDescent="0.25">
      <c r="A420" s="8" t="s">
        <v>24108</v>
      </c>
      <c r="B420" s="1" t="s">
        <v>11209</v>
      </c>
      <c r="C420" s="1" t="s">
        <v>27</v>
      </c>
      <c r="D420" s="1" t="s">
        <v>24173</v>
      </c>
      <c r="E420" s="1"/>
      <c r="F420" s="9"/>
    </row>
    <row r="421" spans="1:6" x14ac:dyDescent="0.25">
      <c r="A421" s="8" t="s">
        <v>24109</v>
      </c>
      <c r="B421" s="1" t="s">
        <v>6694</v>
      </c>
      <c r="C421" s="1" t="s">
        <v>27</v>
      </c>
      <c r="D421" s="1" t="s">
        <v>24173</v>
      </c>
      <c r="E421" s="1"/>
      <c r="F421" s="9"/>
    </row>
    <row r="422" spans="1:6" x14ac:dyDescent="0.25">
      <c r="A422" s="8" t="s">
        <v>24090</v>
      </c>
      <c r="B422" s="1" t="s">
        <v>11353</v>
      </c>
      <c r="C422" s="1" t="s">
        <v>27</v>
      </c>
      <c r="D422" s="1" t="s">
        <v>24177</v>
      </c>
      <c r="E422" s="1"/>
      <c r="F422" s="9"/>
    </row>
    <row r="423" spans="1:6" x14ac:dyDescent="0.25">
      <c r="A423" s="8" t="s">
        <v>24091</v>
      </c>
      <c r="B423" s="1" t="s">
        <v>2305</v>
      </c>
      <c r="C423" s="1" t="s">
        <v>27</v>
      </c>
      <c r="D423" s="1" t="s">
        <v>24177</v>
      </c>
      <c r="E423" s="1"/>
      <c r="F423" s="9"/>
    </row>
    <row r="424" spans="1:6" x14ac:dyDescent="0.25">
      <c r="A424" s="8" t="s">
        <v>24092</v>
      </c>
      <c r="B424" s="1" t="s">
        <v>2658</v>
      </c>
      <c r="C424" s="1" t="s">
        <v>27</v>
      </c>
      <c r="D424" s="1" t="s">
        <v>24177</v>
      </c>
      <c r="E424" s="1"/>
      <c r="F424" s="9"/>
    </row>
    <row r="425" spans="1:6" x14ac:dyDescent="0.25">
      <c r="A425" s="8" t="s">
        <v>24093</v>
      </c>
      <c r="B425" s="1" t="s">
        <v>2792</v>
      </c>
      <c r="C425" s="1" t="s">
        <v>27</v>
      </c>
      <c r="D425" s="1" t="s">
        <v>24177</v>
      </c>
      <c r="E425" s="1"/>
      <c r="F425" s="9"/>
    </row>
    <row r="426" spans="1:6" x14ac:dyDescent="0.25">
      <c r="A426" s="8" t="s">
        <v>24094</v>
      </c>
      <c r="B426" s="1" t="s">
        <v>4193</v>
      </c>
      <c r="C426" s="1" t="s">
        <v>27</v>
      </c>
      <c r="D426" s="1" t="s">
        <v>24177</v>
      </c>
      <c r="E426" s="1"/>
      <c r="F426" s="9"/>
    </row>
    <row r="427" spans="1:6" x14ac:dyDescent="0.25">
      <c r="A427" s="8" t="s">
        <v>24095</v>
      </c>
      <c r="B427" s="1" t="s">
        <v>12977</v>
      </c>
      <c r="C427" s="1" t="s">
        <v>27</v>
      </c>
      <c r="D427" s="1" t="s">
        <v>24177</v>
      </c>
      <c r="E427" s="1"/>
      <c r="F427" s="9"/>
    </row>
    <row r="428" spans="1:6" x14ac:dyDescent="0.25">
      <c r="A428" s="8" t="s">
        <v>24096</v>
      </c>
      <c r="B428" s="1" t="s">
        <v>6304</v>
      </c>
      <c r="C428" s="1" t="s">
        <v>27</v>
      </c>
      <c r="D428" s="1" t="s">
        <v>24177</v>
      </c>
      <c r="E428" s="1"/>
      <c r="F428" s="9"/>
    </row>
    <row r="429" spans="1:6" x14ac:dyDescent="0.25">
      <c r="A429" s="8" t="s">
        <v>24097</v>
      </c>
      <c r="B429" s="1" t="s">
        <v>14830</v>
      </c>
      <c r="C429" s="1" t="s">
        <v>27</v>
      </c>
      <c r="D429" s="1" t="s">
        <v>24177</v>
      </c>
      <c r="E429" s="1"/>
      <c r="F429" s="9"/>
    </row>
    <row r="430" spans="1:6" x14ac:dyDescent="0.25">
      <c r="A430" s="8" t="s">
        <v>24098</v>
      </c>
      <c r="B430" s="1" t="s">
        <v>7356</v>
      </c>
      <c r="C430" s="1" t="s">
        <v>27</v>
      </c>
      <c r="D430" s="1" t="s">
        <v>24177</v>
      </c>
      <c r="E430" s="1"/>
      <c r="F430" s="9"/>
    </row>
    <row r="431" spans="1:6" x14ac:dyDescent="0.25">
      <c r="A431" s="8" t="s">
        <v>24099</v>
      </c>
      <c r="B431" s="1" t="s">
        <v>7358</v>
      </c>
      <c r="C431" s="1" t="s">
        <v>27</v>
      </c>
      <c r="D431" s="1" t="s">
        <v>24177</v>
      </c>
      <c r="E431" s="1"/>
      <c r="F431" s="9"/>
    </row>
    <row r="432" spans="1:6" x14ac:dyDescent="0.25">
      <c r="A432" s="8" t="s">
        <v>24100</v>
      </c>
      <c r="B432" s="1" t="s">
        <v>7761</v>
      </c>
      <c r="C432" s="1" t="s">
        <v>27</v>
      </c>
      <c r="D432" s="1" t="s">
        <v>24177</v>
      </c>
      <c r="E432" s="1"/>
      <c r="F432" s="9"/>
    </row>
    <row r="433" spans="1:6" x14ac:dyDescent="0.25">
      <c r="A433" s="8" t="s">
        <v>24101</v>
      </c>
      <c r="B433" s="1" t="s">
        <v>7432</v>
      </c>
      <c r="C433" s="1" t="s">
        <v>27</v>
      </c>
      <c r="D433" s="1" t="s">
        <v>24177</v>
      </c>
      <c r="E433" s="1"/>
      <c r="F433" s="9"/>
    </row>
    <row r="434" spans="1:6" x14ac:dyDescent="0.25">
      <c r="A434" s="8" t="s">
        <v>24102</v>
      </c>
      <c r="B434" s="1" t="s">
        <v>15399</v>
      </c>
      <c r="C434" s="1" t="s">
        <v>27</v>
      </c>
      <c r="D434" s="1" t="s">
        <v>24177</v>
      </c>
      <c r="E434" s="1"/>
      <c r="F434" s="9"/>
    </row>
    <row r="435" spans="1:6" x14ac:dyDescent="0.25">
      <c r="A435" s="8" t="s">
        <v>24103</v>
      </c>
      <c r="B435" s="1" t="s">
        <v>4617</v>
      </c>
      <c r="C435" s="1" t="s">
        <v>27</v>
      </c>
      <c r="D435" s="1" t="s">
        <v>24177</v>
      </c>
      <c r="E435" s="1"/>
      <c r="F435" s="9"/>
    </row>
    <row r="436" spans="1:6" x14ac:dyDescent="0.25">
      <c r="A436" s="8" t="s">
        <v>24104</v>
      </c>
      <c r="B436" s="1" t="s">
        <v>5629</v>
      </c>
      <c r="C436" s="1" t="s">
        <v>27</v>
      </c>
      <c r="D436" s="1" t="s">
        <v>24177</v>
      </c>
      <c r="E436" s="1"/>
      <c r="F436" s="9"/>
    </row>
    <row r="437" spans="1:6" x14ac:dyDescent="0.25">
      <c r="A437" s="8" t="s">
        <v>24105</v>
      </c>
      <c r="B437" s="1" t="s">
        <v>5838</v>
      </c>
      <c r="C437" s="1" t="s">
        <v>27</v>
      </c>
      <c r="D437" s="1" t="s">
        <v>24177</v>
      </c>
      <c r="E437" s="1"/>
      <c r="F437" s="9"/>
    </row>
    <row r="438" spans="1:6" x14ac:dyDescent="0.25">
      <c r="A438" s="8" t="s">
        <v>24106</v>
      </c>
      <c r="B438" s="1" t="s">
        <v>7444</v>
      </c>
      <c r="C438" s="1" t="s">
        <v>27</v>
      </c>
      <c r="D438" s="1" t="s">
        <v>24177</v>
      </c>
      <c r="E438" s="1"/>
      <c r="F438" s="9"/>
    </row>
    <row r="439" spans="1:6" x14ac:dyDescent="0.25">
      <c r="A439" s="8" t="s">
        <v>24107</v>
      </c>
      <c r="B439" s="1" t="s">
        <v>488</v>
      </c>
      <c r="C439" s="1" t="s">
        <v>27</v>
      </c>
      <c r="D439" s="1" t="s">
        <v>24177</v>
      </c>
      <c r="E439" s="1"/>
      <c r="F439" s="9"/>
    </row>
    <row r="440" spans="1:6" x14ac:dyDescent="0.25">
      <c r="A440" s="8" t="s">
        <v>24108</v>
      </c>
      <c r="B440" s="1" t="s">
        <v>11209</v>
      </c>
      <c r="C440" s="1" t="s">
        <v>27</v>
      </c>
      <c r="D440" s="1" t="s">
        <v>24177</v>
      </c>
      <c r="E440" s="1"/>
      <c r="F440" s="9"/>
    </row>
    <row r="441" spans="1:6" x14ac:dyDescent="0.25">
      <c r="A441" s="8" t="s">
        <v>24109</v>
      </c>
      <c r="B441" s="1" t="s">
        <v>6694</v>
      </c>
      <c r="C441" s="1" t="s">
        <v>27</v>
      </c>
      <c r="D441" s="1" t="s">
        <v>24177</v>
      </c>
      <c r="E441" s="1"/>
      <c r="F441" s="9"/>
    </row>
    <row r="442" spans="1:6" x14ac:dyDescent="0.25">
      <c r="A442" s="8" t="s">
        <v>24090</v>
      </c>
      <c r="B442" s="1" t="s">
        <v>11353</v>
      </c>
      <c r="C442" s="1" t="s">
        <v>27</v>
      </c>
      <c r="D442" s="1" t="s">
        <v>24176</v>
      </c>
      <c r="E442" s="1"/>
      <c r="F442" s="9"/>
    </row>
    <row r="443" spans="1:6" x14ac:dyDescent="0.25">
      <c r="A443" s="8" t="s">
        <v>24091</v>
      </c>
      <c r="B443" s="1" t="s">
        <v>2305</v>
      </c>
      <c r="C443" s="1" t="s">
        <v>27</v>
      </c>
      <c r="D443" s="1" t="s">
        <v>24176</v>
      </c>
      <c r="E443" s="1"/>
      <c r="F443" s="9"/>
    </row>
    <row r="444" spans="1:6" x14ac:dyDescent="0.25">
      <c r="A444" s="8" t="s">
        <v>24092</v>
      </c>
      <c r="B444" s="1" t="s">
        <v>2658</v>
      </c>
      <c r="C444" s="1" t="s">
        <v>27</v>
      </c>
      <c r="D444" s="1" t="s">
        <v>24176</v>
      </c>
      <c r="E444" s="1"/>
      <c r="F444" s="9"/>
    </row>
    <row r="445" spans="1:6" x14ac:dyDescent="0.25">
      <c r="A445" s="8" t="s">
        <v>24093</v>
      </c>
      <c r="B445" s="1" t="s">
        <v>2792</v>
      </c>
      <c r="C445" s="1" t="s">
        <v>27</v>
      </c>
      <c r="D445" s="1" t="s">
        <v>24176</v>
      </c>
      <c r="E445" s="1"/>
      <c r="F445" s="9"/>
    </row>
    <row r="446" spans="1:6" x14ac:dyDescent="0.25">
      <c r="A446" s="8" t="s">
        <v>24094</v>
      </c>
      <c r="B446" s="1" t="s">
        <v>4193</v>
      </c>
      <c r="C446" s="1" t="s">
        <v>27</v>
      </c>
      <c r="D446" s="1" t="s">
        <v>24176</v>
      </c>
      <c r="E446" s="1"/>
      <c r="F446" s="9"/>
    </row>
    <row r="447" spans="1:6" x14ac:dyDescent="0.25">
      <c r="A447" s="8" t="s">
        <v>24095</v>
      </c>
      <c r="B447" s="1" t="s">
        <v>12977</v>
      </c>
      <c r="C447" s="1" t="s">
        <v>27</v>
      </c>
      <c r="D447" s="1" t="s">
        <v>24176</v>
      </c>
      <c r="E447" s="1"/>
      <c r="F447" s="9"/>
    </row>
    <row r="448" spans="1:6" x14ac:dyDescent="0.25">
      <c r="A448" s="8" t="s">
        <v>24096</v>
      </c>
      <c r="B448" s="1" t="s">
        <v>6304</v>
      </c>
      <c r="C448" s="1" t="s">
        <v>27</v>
      </c>
      <c r="D448" s="1" t="s">
        <v>24176</v>
      </c>
      <c r="E448" s="1"/>
      <c r="F448" s="9"/>
    </row>
    <row r="449" spans="1:6" x14ac:dyDescent="0.25">
      <c r="A449" s="8" t="s">
        <v>24097</v>
      </c>
      <c r="B449" s="1" t="s">
        <v>14830</v>
      </c>
      <c r="C449" s="1" t="s">
        <v>27</v>
      </c>
      <c r="D449" s="1" t="s">
        <v>24176</v>
      </c>
      <c r="E449" s="1"/>
      <c r="F449" s="9"/>
    </row>
    <row r="450" spans="1:6" x14ac:dyDescent="0.25">
      <c r="A450" s="8" t="s">
        <v>24098</v>
      </c>
      <c r="B450" s="1" t="s">
        <v>7356</v>
      </c>
      <c r="C450" s="1" t="s">
        <v>27</v>
      </c>
      <c r="D450" s="1" t="s">
        <v>24176</v>
      </c>
      <c r="E450" s="1"/>
      <c r="F450" s="9"/>
    </row>
    <row r="451" spans="1:6" x14ac:dyDescent="0.25">
      <c r="A451" s="8" t="s">
        <v>24099</v>
      </c>
      <c r="B451" s="1" t="s">
        <v>7358</v>
      </c>
      <c r="C451" s="1" t="s">
        <v>27</v>
      </c>
      <c r="D451" s="1" t="s">
        <v>24176</v>
      </c>
      <c r="E451" s="1"/>
      <c r="F451" s="9"/>
    </row>
    <row r="452" spans="1:6" x14ac:dyDescent="0.25">
      <c r="A452" s="8" t="s">
        <v>24100</v>
      </c>
      <c r="B452" s="1" t="s">
        <v>7761</v>
      </c>
      <c r="C452" s="1" t="s">
        <v>27</v>
      </c>
      <c r="D452" s="1" t="s">
        <v>24176</v>
      </c>
      <c r="E452" s="1"/>
      <c r="F452" s="9"/>
    </row>
    <row r="453" spans="1:6" x14ac:dyDescent="0.25">
      <c r="A453" s="8" t="s">
        <v>24101</v>
      </c>
      <c r="B453" s="1" t="s">
        <v>7432</v>
      </c>
      <c r="C453" s="1" t="s">
        <v>27</v>
      </c>
      <c r="D453" s="1" t="s">
        <v>24176</v>
      </c>
      <c r="E453" s="1"/>
      <c r="F453" s="9"/>
    </row>
    <row r="454" spans="1:6" x14ac:dyDescent="0.25">
      <c r="A454" s="8" t="s">
        <v>24102</v>
      </c>
      <c r="B454" s="1" t="s">
        <v>15399</v>
      </c>
      <c r="C454" s="1" t="s">
        <v>27</v>
      </c>
      <c r="D454" s="1" t="s">
        <v>24176</v>
      </c>
      <c r="E454" s="1"/>
      <c r="F454" s="9"/>
    </row>
    <row r="455" spans="1:6" x14ac:dyDescent="0.25">
      <c r="A455" s="8" t="s">
        <v>24103</v>
      </c>
      <c r="B455" s="1" t="s">
        <v>4617</v>
      </c>
      <c r="C455" s="1" t="s">
        <v>27</v>
      </c>
      <c r="D455" s="1" t="s">
        <v>24176</v>
      </c>
      <c r="E455" s="1"/>
      <c r="F455" s="9"/>
    </row>
    <row r="456" spans="1:6" x14ac:dyDescent="0.25">
      <c r="A456" s="8" t="s">
        <v>24104</v>
      </c>
      <c r="B456" s="1" t="s">
        <v>5629</v>
      </c>
      <c r="C456" s="1" t="s">
        <v>27</v>
      </c>
      <c r="D456" s="1" t="s">
        <v>24176</v>
      </c>
      <c r="E456" s="1"/>
      <c r="F456" s="9"/>
    </row>
    <row r="457" spans="1:6" x14ac:dyDescent="0.25">
      <c r="A457" s="8" t="s">
        <v>24105</v>
      </c>
      <c r="B457" s="1" t="s">
        <v>5838</v>
      </c>
      <c r="C457" s="1" t="s">
        <v>27</v>
      </c>
      <c r="D457" s="1" t="s">
        <v>24176</v>
      </c>
      <c r="E457" s="1"/>
      <c r="F457" s="9"/>
    </row>
    <row r="458" spans="1:6" x14ac:dyDescent="0.25">
      <c r="A458" s="8" t="s">
        <v>24106</v>
      </c>
      <c r="B458" s="1" t="s">
        <v>7444</v>
      </c>
      <c r="C458" s="1" t="s">
        <v>27</v>
      </c>
      <c r="D458" s="1" t="s">
        <v>24176</v>
      </c>
      <c r="E458" s="1"/>
      <c r="F458" s="9"/>
    </row>
    <row r="459" spans="1:6" x14ac:dyDescent="0.25">
      <c r="A459" s="8" t="s">
        <v>24107</v>
      </c>
      <c r="B459" s="1" t="s">
        <v>488</v>
      </c>
      <c r="C459" s="1" t="s">
        <v>27</v>
      </c>
      <c r="D459" s="1" t="s">
        <v>24176</v>
      </c>
      <c r="E459" s="1"/>
      <c r="F459" s="9"/>
    </row>
    <row r="460" spans="1:6" x14ac:dyDescent="0.25">
      <c r="A460" s="8" t="s">
        <v>24108</v>
      </c>
      <c r="B460" s="1" t="s">
        <v>11209</v>
      </c>
      <c r="C460" s="1" t="s">
        <v>27</v>
      </c>
      <c r="D460" s="1" t="s">
        <v>24176</v>
      </c>
      <c r="E460" s="1"/>
      <c r="F460" s="9"/>
    </row>
    <row r="461" spans="1:6" x14ac:dyDescent="0.25">
      <c r="A461" s="8" t="s">
        <v>24109</v>
      </c>
      <c r="B461" s="1" t="s">
        <v>6694</v>
      </c>
      <c r="C461" s="1" t="s">
        <v>27</v>
      </c>
      <c r="D461" s="1" t="s">
        <v>24176</v>
      </c>
      <c r="E461" s="1"/>
      <c r="F461" s="9"/>
    </row>
    <row r="462" spans="1:6" x14ac:dyDescent="0.25">
      <c r="A462" s="8" t="s">
        <v>24090</v>
      </c>
      <c r="B462" s="1" t="s">
        <v>11353</v>
      </c>
      <c r="C462" s="1" t="s">
        <v>27</v>
      </c>
      <c r="D462" s="1" t="s">
        <v>24178</v>
      </c>
      <c r="E462" s="1"/>
      <c r="F462" s="9"/>
    </row>
    <row r="463" spans="1:6" x14ac:dyDescent="0.25">
      <c r="A463" s="8" t="s">
        <v>24091</v>
      </c>
      <c r="B463" s="1" t="s">
        <v>2305</v>
      </c>
      <c r="C463" s="1" t="s">
        <v>27</v>
      </c>
      <c r="D463" s="1" t="s">
        <v>24178</v>
      </c>
      <c r="E463" s="1"/>
      <c r="F463" s="9"/>
    </row>
    <row r="464" spans="1:6" x14ac:dyDescent="0.25">
      <c r="A464" s="8" t="s">
        <v>24092</v>
      </c>
      <c r="B464" s="1" t="s">
        <v>2658</v>
      </c>
      <c r="C464" s="1" t="s">
        <v>27</v>
      </c>
      <c r="D464" s="1" t="s">
        <v>24178</v>
      </c>
      <c r="E464" s="1"/>
      <c r="F464" s="9"/>
    </row>
    <row r="465" spans="1:6" x14ac:dyDescent="0.25">
      <c r="A465" s="8" t="s">
        <v>24093</v>
      </c>
      <c r="B465" s="1" t="s">
        <v>2792</v>
      </c>
      <c r="C465" s="1" t="s">
        <v>27</v>
      </c>
      <c r="D465" s="1" t="s">
        <v>24178</v>
      </c>
      <c r="E465" s="1"/>
      <c r="F465" s="9"/>
    </row>
    <row r="466" spans="1:6" x14ac:dyDescent="0.25">
      <c r="A466" s="8" t="s">
        <v>24094</v>
      </c>
      <c r="B466" s="1" t="s">
        <v>4193</v>
      </c>
      <c r="C466" s="1" t="s">
        <v>27</v>
      </c>
      <c r="D466" s="1" t="s">
        <v>24178</v>
      </c>
      <c r="E466" s="1"/>
      <c r="F466" s="9"/>
    </row>
    <row r="467" spans="1:6" x14ac:dyDescent="0.25">
      <c r="A467" s="8" t="s">
        <v>24095</v>
      </c>
      <c r="B467" s="1" t="s">
        <v>12977</v>
      </c>
      <c r="C467" s="1" t="s">
        <v>27</v>
      </c>
      <c r="D467" s="1" t="s">
        <v>24178</v>
      </c>
      <c r="E467" s="1"/>
      <c r="F467" s="9"/>
    </row>
    <row r="468" spans="1:6" x14ac:dyDescent="0.25">
      <c r="A468" s="8" t="s">
        <v>24096</v>
      </c>
      <c r="B468" s="1" t="s">
        <v>6304</v>
      </c>
      <c r="C468" s="1" t="s">
        <v>27</v>
      </c>
      <c r="D468" s="1" t="s">
        <v>24178</v>
      </c>
      <c r="E468" s="1"/>
      <c r="F468" s="9"/>
    </row>
    <row r="469" spans="1:6" x14ac:dyDescent="0.25">
      <c r="A469" s="8" t="s">
        <v>24097</v>
      </c>
      <c r="B469" s="1" t="s">
        <v>14830</v>
      </c>
      <c r="C469" s="1" t="s">
        <v>27</v>
      </c>
      <c r="D469" s="1" t="s">
        <v>24178</v>
      </c>
      <c r="E469" s="1"/>
      <c r="F469" s="9"/>
    </row>
    <row r="470" spans="1:6" x14ac:dyDescent="0.25">
      <c r="A470" s="8" t="s">
        <v>24098</v>
      </c>
      <c r="B470" s="1" t="s">
        <v>7356</v>
      </c>
      <c r="C470" s="1" t="s">
        <v>27</v>
      </c>
      <c r="D470" s="1" t="s">
        <v>24178</v>
      </c>
      <c r="E470" s="1"/>
      <c r="F470" s="9"/>
    </row>
    <row r="471" spans="1:6" x14ac:dyDescent="0.25">
      <c r="A471" s="8" t="s">
        <v>24099</v>
      </c>
      <c r="B471" s="1" t="s">
        <v>7358</v>
      </c>
      <c r="C471" s="1" t="s">
        <v>27</v>
      </c>
      <c r="D471" s="1" t="s">
        <v>24178</v>
      </c>
      <c r="E471" s="1"/>
      <c r="F471" s="9"/>
    </row>
    <row r="472" spans="1:6" x14ac:dyDescent="0.25">
      <c r="A472" s="8" t="s">
        <v>24100</v>
      </c>
      <c r="B472" s="1" t="s">
        <v>7761</v>
      </c>
      <c r="C472" s="1" t="s">
        <v>27</v>
      </c>
      <c r="D472" s="1" t="s">
        <v>24178</v>
      </c>
      <c r="E472" s="1"/>
      <c r="F472" s="9"/>
    </row>
    <row r="473" spans="1:6" x14ac:dyDescent="0.25">
      <c r="A473" s="8" t="s">
        <v>24101</v>
      </c>
      <c r="B473" s="1" t="s">
        <v>7432</v>
      </c>
      <c r="C473" s="1" t="s">
        <v>27</v>
      </c>
      <c r="D473" s="1" t="s">
        <v>24178</v>
      </c>
      <c r="E473" s="1"/>
      <c r="F473" s="9"/>
    </row>
    <row r="474" spans="1:6" x14ac:dyDescent="0.25">
      <c r="A474" s="8" t="s">
        <v>24102</v>
      </c>
      <c r="B474" s="1" t="s">
        <v>15399</v>
      </c>
      <c r="C474" s="1" t="s">
        <v>27</v>
      </c>
      <c r="D474" s="1" t="s">
        <v>24178</v>
      </c>
      <c r="E474" s="1"/>
      <c r="F474" s="9"/>
    </row>
    <row r="475" spans="1:6" x14ac:dyDescent="0.25">
      <c r="A475" s="8" t="s">
        <v>24103</v>
      </c>
      <c r="B475" s="1" t="s">
        <v>4617</v>
      </c>
      <c r="C475" s="1" t="s">
        <v>27</v>
      </c>
      <c r="D475" s="1" t="s">
        <v>24178</v>
      </c>
      <c r="E475" s="1"/>
      <c r="F475" s="9"/>
    </row>
    <row r="476" spans="1:6" x14ac:dyDescent="0.25">
      <c r="A476" s="8" t="s">
        <v>24104</v>
      </c>
      <c r="B476" s="1" t="s">
        <v>5629</v>
      </c>
      <c r="C476" s="1" t="s">
        <v>27</v>
      </c>
      <c r="D476" s="1" t="s">
        <v>24178</v>
      </c>
      <c r="E476" s="1"/>
      <c r="F476" s="9"/>
    </row>
    <row r="477" spans="1:6" x14ac:dyDescent="0.25">
      <c r="A477" s="8" t="s">
        <v>24105</v>
      </c>
      <c r="B477" s="1" t="s">
        <v>5838</v>
      </c>
      <c r="C477" s="1" t="s">
        <v>27</v>
      </c>
      <c r="D477" s="1" t="s">
        <v>24178</v>
      </c>
      <c r="E477" s="1"/>
      <c r="F477" s="9"/>
    </row>
    <row r="478" spans="1:6" x14ac:dyDescent="0.25">
      <c r="A478" s="8" t="s">
        <v>24106</v>
      </c>
      <c r="B478" s="1" t="s">
        <v>7444</v>
      </c>
      <c r="C478" s="1" t="s">
        <v>27</v>
      </c>
      <c r="D478" s="1" t="s">
        <v>24178</v>
      </c>
      <c r="E478" s="1"/>
      <c r="F478" s="9"/>
    </row>
    <row r="479" spans="1:6" x14ac:dyDescent="0.25">
      <c r="A479" s="8" t="s">
        <v>24107</v>
      </c>
      <c r="B479" s="1" t="s">
        <v>488</v>
      </c>
      <c r="C479" s="1" t="s">
        <v>27</v>
      </c>
      <c r="D479" s="1" t="s">
        <v>24178</v>
      </c>
      <c r="E479" s="1"/>
      <c r="F479" s="9"/>
    </row>
    <row r="480" spans="1:6" x14ac:dyDescent="0.25">
      <c r="A480" s="8" t="s">
        <v>24108</v>
      </c>
      <c r="B480" s="1" t="s">
        <v>11209</v>
      </c>
      <c r="C480" s="1" t="s">
        <v>27</v>
      </c>
      <c r="D480" s="1" t="s">
        <v>24178</v>
      </c>
      <c r="E480" s="1"/>
      <c r="F480" s="9"/>
    </row>
    <row r="481" spans="1:6" ht="15.75" thickBot="1" x14ac:dyDescent="0.3">
      <c r="A481" s="10" t="s">
        <v>24109</v>
      </c>
      <c r="B481" s="11" t="s">
        <v>6694</v>
      </c>
      <c r="C481" s="11" t="s">
        <v>27</v>
      </c>
      <c r="D481" s="11" t="s">
        <v>24178</v>
      </c>
      <c r="E481" s="11"/>
      <c r="F481" s="12"/>
    </row>
    <row r="482" spans="1:6" x14ac:dyDescent="0.25">
      <c r="A482" s="8" t="s">
        <v>24110</v>
      </c>
      <c r="B482" s="1" t="s">
        <v>3602</v>
      </c>
      <c r="C482" s="1" t="s">
        <v>27</v>
      </c>
      <c r="D482" s="2" t="s">
        <v>24173</v>
      </c>
      <c r="E482" s="1"/>
      <c r="F482" s="9"/>
    </row>
    <row r="483" spans="1:6" x14ac:dyDescent="0.25">
      <c r="A483" s="8" t="s">
        <v>24111</v>
      </c>
      <c r="B483" s="1" t="s">
        <v>941</v>
      </c>
      <c r="C483" s="1" t="s">
        <v>27</v>
      </c>
      <c r="D483" s="1" t="s">
        <v>24173</v>
      </c>
      <c r="E483" s="1"/>
      <c r="F483" s="9"/>
    </row>
    <row r="484" spans="1:6" x14ac:dyDescent="0.25">
      <c r="A484" s="8" t="s">
        <v>24112</v>
      </c>
      <c r="B484" s="1" t="s">
        <v>4687</v>
      </c>
      <c r="C484" s="1" t="s">
        <v>27</v>
      </c>
      <c r="D484" s="1" t="s">
        <v>24173</v>
      </c>
      <c r="E484" s="1"/>
      <c r="F484" s="9"/>
    </row>
    <row r="485" spans="1:6" x14ac:dyDescent="0.25">
      <c r="A485" s="8" t="s">
        <v>24113</v>
      </c>
      <c r="B485" s="1" t="s">
        <v>4912</v>
      </c>
      <c r="C485" s="1" t="s">
        <v>27</v>
      </c>
      <c r="D485" s="1" t="s">
        <v>24173</v>
      </c>
      <c r="E485" s="1"/>
      <c r="F485" s="9"/>
    </row>
    <row r="486" spans="1:6" x14ac:dyDescent="0.25">
      <c r="A486" s="8" t="s">
        <v>24114</v>
      </c>
      <c r="B486" s="1" t="s">
        <v>5120</v>
      </c>
      <c r="C486" s="1" t="s">
        <v>27</v>
      </c>
      <c r="D486" s="1" t="s">
        <v>24173</v>
      </c>
      <c r="E486" s="1"/>
      <c r="F486" s="9"/>
    </row>
    <row r="487" spans="1:6" x14ac:dyDescent="0.25">
      <c r="A487" s="8" t="s">
        <v>24115</v>
      </c>
      <c r="B487" s="1" t="s">
        <v>18575</v>
      </c>
      <c r="C487" s="1" t="s">
        <v>27</v>
      </c>
      <c r="D487" s="1" t="s">
        <v>24173</v>
      </c>
      <c r="E487" s="1"/>
      <c r="F487" s="9"/>
    </row>
    <row r="488" spans="1:6" x14ac:dyDescent="0.25">
      <c r="A488" s="8" t="s">
        <v>24116</v>
      </c>
      <c r="B488" s="1" t="s">
        <v>5926</v>
      </c>
      <c r="C488" s="1" t="s">
        <v>27</v>
      </c>
      <c r="D488" s="1" t="s">
        <v>24173</v>
      </c>
      <c r="E488" s="1"/>
      <c r="F488" s="9"/>
    </row>
    <row r="489" spans="1:6" x14ac:dyDescent="0.25">
      <c r="A489" s="8" t="s">
        <v>24117</v>
      </c>
      <c r="B489" s="1" t="s">
        <v>6120</v>
      </c>
      <c r="C489" s="1" t="s">
        <v>27</v>
      </c>
      <c r="D489" s="1" t="s">
        <v>24173</v>
      </c>
      <c r="E489" s="1"/>
      <c r="F489" s="9"/>
    </row>
    <row r="490" spans="1:6" x14ac:dyDescent="0.25">
      <c r="A490" s="8" t="s">
        <v>24118</v>
      </c>
      <c r="B490" s="1" t="s">
        <v>7414</v>
      </c>
      <c r="C490" s="1" t="s">
        <v>27</v>
      </c>
      <c r="D490" s="1" t="s">
        <v>24173</v>
      </c>
      <c r="E490" s="1"/>
      <c r="F490" s="9"/>
    </row>
    <row r="491" spans="1:6" x14ac:dyDescent="0.25">
      <c r="A491" s="8" t="s">
        <v>24119</v>
      </c>
      <c r="B491" s="1" t="s">
        <v>24120</v>
      </c>
      <c r="C491" s="1" t="s">
        <v>27</v>
      </c>
      <c r="D491" s="1" t="s">
        <v>24173</v>
      </c>
      <c r="E491" s="1"/>
      <c r="F491" s="9"/>
    </row>
    <row r="492" spans="1:6" x14ac:dyDescent="0.25">
      <c r="A492" s="8" t="s">
        <v>24121</v>
      </c>
      <c r="B492" s="1" t="s">
        <v>5206</v>
      </c>
      <c r="C492" s="1" t="s">
        <v>27</v>
      </c>
      <c r="D492" s="1" t="s">
        <v>24173</v>
      </c>
      <c r="E492" s="1"/>
      <c r="F492" s="9"/>
    </row>
    <row r="493" spans="1:6" x14ac:dyDescent="0.25">
      <c r="A493" s="8" t="s">
        <v>24122</v>
      </c>
      <c r="B493" s="1" t="s">
        <v>7646</v>
      </c>
      <c r="C493" s="1" t="s">
        <v>27</v>
      </c>
      <c r="D493" s="1" t="s">
        <v>24173</v>
      </c>
      <c r="E493" s="1"/>
      <c r="F493" s="9"/>
    </row>
    <row r="494" spans="1:6" x14ac:dyDescent="0.25">
      <c r="A494" s="8" t="s">
        <v>24123</v>
      </c>
      <c r="B494" s="1" t="s">
        <v>889</v>
      </c>
      <c r="C494" s="1" t="s">
        <v>27</v>
      </c>
      <c r="D494" s="1" t="s">
        <v>24173</v>
      </c>
      <c r="E494" s="1"/>
      <c r="F494" s="9"/>
    </row>
    <row r="495" spans="1:6" x14ac:dyDescent="0.25">
      <c r="A495" s="8" t="s">
        <v>24124</v>
      </c>
      <c r="B495" s="1" t="s">
        <v>6252</v>
      </c>
      <c r="C495" s="1" t="s">
        <v>27</v>
      </c>
      <c r="D495" s="1" t="s">
        <v>24173</v>
      </c>
      <c r="E495" s="1"/>
      <c r="F495" s="9"/>
    </row>
    <row r="496" spans="1:6" x14ac:dyDescent="0.25">
      <c r="A496" s="8" t="s">
        <v>24125</v>
      </c>
      <c r="B496" s="1" t="s">
        <v>24126</v>
      </c>
      <c r="C496" s="1" t="s">
        <v>27</v>
      </c>
      <c r="D496" s="1" t="s">
        <v>24173</v>
      </c>
      <c r="E496" s="1"/>
      <c r="F496" s="9"/>
    </row>
    <row r="497" spans="1:6" x14ac:dyDescent="0.25">
      <c r="A497" s="8" t="s">
        <v>24127</v>
      </c>
      <c r="B497" s="1" t="s">
        <v>3460</v>
      </c>
      <c r="C497" s="1" t="s">
        <v>27</v>
      </c>
      <c r="D497" s="1" t="s">
        <v>24173</v>
      </c>
      <c r="E497" s="1"/>
      <c r="F497" s="9"/>
    </row>
    <row r="498" spans="1:6" x14ac:dyDescent="0.25">
      <c r="A498" s="8" t="s">
        <v>24128</v>
      </c>
      <c r="B498" s="1" t="s">
        <v>3710</v>
      </c>
      <c r="C498" s="1" t="s">
        <v>27</v>
      </c>
      <c r="D498" s="1" t="s">
        <v>24173</v>
      </c>
      <c r="E498" s="1"/>
      <c r="F498" s="9"/>
    </row>
    <row r="499" spans="1:6" x14ac:dyDescent="0.25">
      <c r="A499" s="8" t="s">
        <v>24129</v>
      </c>
      <c r="B499" s="1" t="s">
        <v>5280</v>
      </c>
      <c r="C499" s="1" t="s">
        <v>27</v>
      </c>
      <c r="D499" s="1" t="s">
        <v>24173</v>
      </c>
      <c r="E499" s="1"/>
      <c r="F499" s="9"/>
    </row>
    <row r="500" spans="1:6" x14ac:dyDescent="0.25">
      <c r="A500" s="8" t="s">
        <v>24130</v>
      </c>
      <c r="B500" s="1" t="s">
        <v>6090</v>
      </c>
      <c r="C500" s="1" t="s">
        <v>27</v>
      </c>
      <c r="D500" s="1" t="s">
        <v>24173</v>
      </c>
      <c r="E500" s="1"/>
      <c r="F500" s="9"/>
    </row>
    <row r="501" spans="1:6" x14ac:dyDescent="0.25">
      <c r="A501" s="8" t="s">
        <v>24131</v>
      </c>
      <c r="B501" s="1" t="s">
        <v>24132</v>
      </c>
      <c r="C501" s="1" t="s">
        <v>27</v>
      </c>
      <c r="D501" s="1" t="s">
        <v>24173</v>
      </c>
      <c r="E501" s="1"/>
      <c r="F501" s="9"/>
    </row>
    <row r="502" spans="1:6" x14ac:dyDescent="0.25">
      <c r="A502" s="8" t="s">
        <v>24110</v>
      </c>
      <c r="B502" s="1" t="s">
        <v>3602</v>
      </c>
      <c r="C502" s="1" t="s">
        <v>27</v>
      </c>
      <c r="D502" s="1" t="s">
        <v>24177</v>
      </c>
      <c r="E502" s="1"/>
      <c r="F502" s="9"/>
    </row>
    <row r="503" spans="1:6" x14ac:dyDescent="0.25">
      <c r="A503" s="8" t="s">
        <v>24111</v>
      </c>
      <c r="B503" s="1" t="s">
        <v>941</v>
      </c>
      <c r="C503" s="1" t="s">
        <v>27</v>
      </c>
      <c r="D503" s="1" t="s">
        <v>24177</v>
      </c>
      <c r="E503" s="1"/>
      <c r="F503" s="9"/>
    </row>
    <row r="504" spans="1:6" x14ac:dyDescent="0.25">
      <c r="A504" s="8" t="s">
        <v>24112</v>
      </c>
      <c r="B504" s="1" t="s">
        <v>4687</v>
      </c>
      <c r="C504" s="1" t="s">
        <v>27</v>
      </c>
      <c r="D504" s="1" t="s">
        <v>24177</v>
      </c>
      <c r="E504" s="1"/>
      <c r="F504" s="9"/>
    </row>
    <row r="505" spans="1:6" x14ac:dyDescent="0.25">
      <c r="A505" s="8" t="s">
        <v>24113</v>
      </c>
      <c r="B505" s="1" t="s">
        <v>4912</v>
      </c>
      <c r="C505" s="1" t="s">
        <v>27</v>
      </c>
      <c r="D505" s="1" t="s">
        <v>24177</v>
      </c>
      <c r="E505" s="1"/>
      <c r="F505" s="9"/>
    </row>
    <row r="506" spans="1:6" x14ac:dyDescent="0.25">
      <c r="A506" s="8" t="s">
        <v>24114</v>
      </c>
      <c r="B506" s="1" t="s">
        <v>5120</v>
      </c>
      <c r="C506" s="1" t="s">
        <v>27</v>
      </c>
      <c r="D506" s="1" t="s">
        <v>24177</v>
      </c>
      <c r="E506" s="1"/>
      <c r="F506" s="9"/>
    </row>
    <row r="507" spans="1:6" x14ac:dyDescent="0.25">
      <c r="A507" s="8" t="s">
        <v>24115</v>
      </c>
      <c r="B507" s="1" t="s">
        <v>18575</v>
      </c>
      <c r="C507" s="1" t="s">
        <v>27</v>
      </c>
      <c r="D507" s="1" t="s">
        <v>24177</v>
      </c>
      <c r="E507" s="1"/>
      <c r="F507" s="9"/>
    </row>
    <row r="508" spans="1:6" x14ac:dyDescent="0.25">
      <c r="A508" s="8" t="s">
        <v>24116</v>
      </c>
      <c r="B508" s="1" t="s">
        <v>5926</v>
      </c>
      <c r="C508" s="1" t="s">
        <v>27</v>
      </c>
      <c r="D508" s="1" t="s">
        <v>24177</v>
      </c>
      <c r="E508" s="1"/>
      <c r="F508" s="9"/>
    </row>
    <row r="509" spans="1:6" x14ac:dyDescent="0.25">
      <c r="A509" s="8" t="s">
        <v>24117</v>
      </c>
      <c r="B509" s="1" t="s">
        <v>6120</v>
      </c>
      <c r="C509" s="1" t="s">
        <v>27</v>
      </c>
      <c r="D509" s="1" t="s">
        <v>24177</v>
      </c>
      <c r="E509" s="1"/>
      <c r="F509" s="9"/>
    </row>
    <row r="510" spans="1:6" x14ac:dyDescent="0.25">
      <c r="A510" s="8" t="s">
        <v>24118</v>
      </c>
      <c r="B510" s="1" t="s">
        <v>7414</v>
      </c>
      <c r="C510" s="1" t="s">
        <v>27</v>
      </c>
      <c r="D510" s="1" t="s">
        <v>24177</v>
      </c>
      <c r="E510" s="1"/>
      <c r="F510" s="9"/>
    </row>
    <row r="511" spans="1:6" x14ac:dyDescent="0.25">
      <c r="A511" s="8" t="s">
        <v>24119</v>
      </c>
      <c r="B511" s="1" t="s">
        <v>24120</v>
      </c>
      <c r="C511" s="1" t="s">
        <v>27</v>
      </c>
      <c r="D511" s="1" t="s">
        <v>24177</v>
      </c>
      <c r="E511" s="1"/>
      <c r="F511" s="9"/>
    </row>
    <row r="512" spans="1:6" x14ac:dyDescent="0.25">
      <c r="A512" s="8" t="s">
        <v>24121</v>
      </c>
      <c r="B512" s="1" t="s">
        <v>5206</v>
      </c>
      <c r="C512" s="1" t="s">
        <v>27</v>
      </c>
      <c r="D512" s="1" t="s">
        <v>24177</v>
      </c>
      <c r="E512" s="1"/>
      <c r="F512" s="9"/>
    </row>
    <row r="513" spans="1:6" x14ac:dyDescent="0.25">
      <c r="A513" s="8" t="s">
        <v>24122</v>
      </c>
      <c r="B513" s="1" t="s">
        <v>7646</v>
      </c>
      <c r="C513" s="1" t="s">
        <v>27</v>
      </c>
      <c r="D513" s="1" t="s">
        <v>24177</v>
      </c>
      <c r="E513" s="1"/>
      <c r="F513" s="9"/>
    </row>
    <row r="514" spans="1:6" x14ac:dyDescent="0.25">
      <c r="A514" s="8" t="s">
        <v>24123</v>
      </c>
      <c r="B514" s="1" t="s">
        <v>889</v>
      </c>
      <c r="C514" s="1" t="s">
        <v>27</v>
      </c>
      <c r="D514" s="1" t="s">
        <v>24177</v>
      </c>
      <c r="E514" s="1"/>
      <c r="F514" s="9"/>
    </row>
    <row r="515" spans="1:6" x14ac:dyDescent="0.25">
      <c r="A515" s="8" t="s">
        <v>24124</v>
      </c>
      <c r="B515" s="1" t="s">
        <v>6252</v>
      </c>
      <c r="C515" s="1" t="s">
        <v>27</v>
      </c>
      <c r="D515" s="1" t="s">
        <v>24177</v>
      </c>
      <c r="E515" s="1"/>
      <c r="F515" s="9"/>
    </row>
    <row r="516" spans="1:6" x14ac:dyDescent="0.25">
      <c r="A516" s="8" t="s">
        <v>24125</v>
      </c>
      <c r="B516" s="1" t="s">
        <v>24126</v>
      </c>
      <c r="C516" s="1" t="s">
        <v>27</v>
      </c>
      <c r="D516" s="1" t="s">
        <v>24177</v>
      </c>
      <c r="E516" s="1"/>
      <c r="F516" s="9"/>
    </row>
    <row r="517" spans="1:6" x14ac:dyDescent="0.25">
      <c r="A517" s="8" t="s">
        <v>24127</v>
      </c>
      <c r="B517" s="1" t="s">
        <v>3460</v>
      </c>
      <c r="C517" s="1" t="s">
        <v>27</v>
      </c>
      <c r="D517" s="1" t="s">
        <v>24177</v>
      </c>
      <c r="E517" s="1"/>
      <c r="F517" s="9"/>
    </row>
    <row r="518" spans="1:6" x14ac:dyDescent="0.25">
      <c r="A518" s="8" t="s">
        <v>24128</v>
      </c>
      <c r="B518" s="1" t="s">
        <v>3710</v>
      </c>
      <c r="C518" s="1" t="s">
        <v>27</v>
      </c>
      <c r="D518" s="1" t="s">
        <v>24177</v>
      </c>
      <c r="E518" s="1"/>
      <c r="F518" s="9"/>
    </row>
    <row r="519" spans="1:6" x14ac:dyDescent="0.25">
      <c r="A519" s="8" t="s">
        <v>24129</v>
      </c>
      <c r="B519" s="1" t="s">
        <v>5280</v>
      </c>
      <c r="C519" s="1" t="s">
        <v>27</v>
      </c>
      <c r="D519" s="1" t="s">
        <v>24177</v>
      </c>
      <c r="E519" s="1"/>
      <c r="F519" s="9"/>
    </row>
    <row r="520" spans="1:6" x14ac:dyDescent="0.25">
      <c r="A520" s="8" t="s">
        <v>24130</v>
      </c>
      <c r="B520" s="1" t="s">
        <v>6090</v>
      </c>
      <c r="C520" s="1" t="s">
        <v>27</v>
      </c>
      <c r="D520" s="1" t="s">
        <v>24177</v>
      </c>
      <c r="E520" s="1"/>
      <c r="F520" s="9"/>
    </row>
    <row r="521" spans="1:6" x14ac:dyDescent="0.25">
      <c r="A521" s="8" t="s">
        <v>24131</v>
      </c>
      <c r="B521" s="1" t="s">
        <v>24132</v>
      </c>
      <c r="C521" s="1" t="s">
        <v>27</v>
      </c>
      <c r="D521" s="1" t="s">
        <v>24177</v>
      </c>
      <c r="E521" s="1"/>
      <c r="F521" s="9"/>
    </row>
    <row r="522" spans="1:6" x14ac:dyDescent="0.25">
      <c r="A522" s="8" t="s">
        <v>24110</v>
      </c>
      <c r="B522" s="1" t="s">
        <v>3602</v>
      </c>
      <c r="C522" s="1" t="s">
        <v>27</v>
      </c>
      <c r="D522" s="1" t="s">
        <v>24176</v>
      </c>
      <c r="E522" s="1"/>
      <c r="F522" s="9"/>
    </row>
    <row r="523" spans="1:6" x14ac:dyDescent="0.25">
      <c r="A523" s="8" t="s">
        <v>24111</v>
      </c>
      <c r="B523" s="1" t="s">
        <v>941</v>
      </c>
      <c r="C523" s="1" t="s">
        <v>27</v>
      </c>
      <c r="D523" s="1" t="s">
        <v>24176</v>
      </c>
      <c r="E523" s="1"/>
      <c r="F523" s="9"/>
    </row>
    <row r="524" spans="1:6" x14ac:dyDescent="0.25">
      <c r="A524" s="8" t="s">
        <v>24112</v>
      </c>
      <c r="B524" s="1" t="s">
        <v>4687</v>
      </c>
      <c r="C524" s="1" t="s">
        <v>27</v>
      </c>
      <c r="D524" s="1" t="s">
        <v>24176</v>
      </c>
      <c r="E524" s="1"/>
      <c r="F524" s="9"/>
    </row>
    <row r="525" spans="1:6" x14ac:dyDescent="0.25">
      <c r="A525" s="8" t="s">
        <v>24113</v>
      </c>
      <c r="B525" s="1" t="s">
        <v>4912</v>
      </c>
      <c r="C525" s="1" t="s">
        <v>27</v>
      </c>
      <c r="D525" s="1" t="s">
        <v>24176</v>
      </c>
      <c r="E525" s="1"/>
      <c r="F525" s="9"/>
    </row>
    <row r="526" spans="1:6" x14ac:dyDescent="0.25">
      <c r="A526" s="8" t="s">
        <v>24114</v>
      </c>
      <c r="B526" s="1" t="s">
        <v>5120</v>
      </c>
      <c r="C526" s="1" t="s">
        <v>27</v>
      </c>
      <c r="D526" s="1" t="s">
        <v>24176</v>
      </c>
      <c r="E526" s="1"/>
      <c r="F526" s="9"/>
    </row>
    <row r="527" spans="1:6" x14ac:dyDescent="0.25">
      <c r="A527" s="8" t="s">
        <v>24115</v>
      </c>
      <c r="B527" s="1" t="s">
        <v>18575</v>
      </c>
      <c r="C527" s="1" t="s">
        <v>27</v>
      </c>
      <c r="D527" s="1" t="s">
        <v>24176</v>
      </c>
      <c r="E527" s="1"/>
      <c r="F527" s="9"/>
    </row>
    <row r="528" spans="1:6" x14ac:dyDescent="0.25">
      <c r="A528" s="8" t="s">
        <v>24116</v>
      </c>
      <c r="B528" s="1" t="s">
        <v>5926</v>
      </c>
      <c r="C528" s="1" t="s">
        <v>27</v>
      </c>
      <c r="D528" s="1" t="s">
        <v>24176</v>
      </c>
      <c r="E528" s="1"/>
      <c r="F528" s="9"/>
    </row>
    <row r="529" spans="1:6" x14ac:dyDescent="0.25">
      <c r="A529" s="8" t="s">
        <v>24117</v>
      </c>
      <c r="B529" s="1" t="s">
        <v>6120</v>
      </c>
      <c r="C529" s="1" t="s">
        <v>27</v>
      </c>
      <c r="D529" s="1" t="s">
        <v>24176</v>
      </c>
      <c r="E529" s="1"/>
      <c r="F529" s="9"/>
    </row>
    <row r="530" spans="1:6" x14ac:dyDescent="0.25">
      <c r="A530" s="8" t="s">
        <v>24118</v>
      </c>
      <c r="B530" s="1" t="s">
        <v>7414</v>
      </c>
      <c r="C530" s="1" t="s">
        <v>27</v>
      </c>
      <c r="D530" s="1" t="s">
        <v>24176</v>
      </c>
      <c r="E530" s="1"/>
      <c r="F530" s="9"/>
    </row>
    <row r="531" spans="1:6" x14ac:dyDescent="0.25">
      <c r="A531" s="8" t="s">
        <v>24119</v>
      </c>
      <c r="B531" s="1" t="s">
        <v>24120</v>
      </c>
      <c r="C531" s="1" t="s">
        <v>27</v>
      </c>
      <c r="D531" s="1" t="s">
        <v>24176</v>
      </c>
      <c r="E531" s="1"/>
      <c r="F531" s="9"/>
    </row>
    <row r="532" spans="1:6" x14ac:dyDescent="0.25">
      <c r="A532" s="8" t="s">
        <v>24121</v>
      </c>
      <c r="B532" s="1" t="s">
        <v>5206</v>
      </c>
      <c r="C532" s="1" t="s">
        <v>27</v>
      </c>
      <c r="D532" s="1" t="s">
        <v>24176</v>
      </c>
      <c r="E532" s="1"/>
      <c r="F532" s="9"/>
    </row>
    <row r="533" spans="1:6" x14ac:dyDescent="0.25">
      <c r="A533" s="8" t="s">
        <v>24122</v>
      </c>
      <c r="B533" s="1" t="s">
        <v>7646</v>
      </c>
      <c r="C533" s="1" t="s">
        <v>27</v>
      </c>
      <c r="D533" s="1" t="s">
        <v>24176</v>
      </c>
      <c r="E533" s="1"/>
      <c r="F533" s="9"/>
    </row>
    <row r="534" spans="1:6" x14ac:dyDescent="0.25">
      <c r="A534" s="8" t="s">
        <v>24123</v>
      </c>
      <c r="B534" s="1" t="s">
        <v>889</v>
      </c>
      <c r="C534" s="1" t="s">
        <v>27</v>
      </c>
      <c r="D534" s="1" t="s">
        <v>24176</v>
      </c>
      <c r="E534" s="1"/>
      <c r="F534" s="9"/>
    </row>
    <row r="535" spans="1:6" x14ac:dyDescent="0.25">
      <c r="A535" s="8" t="s">
        <v>24124</v>
      </c>
      <c r="B535" s="1" t="s">
        <v>6252</v>
      </c>
      <c r="C535" s="1" t="s">
        <v>27</v>
      </c>
      <c r="D535" s="1" t="s">
        <v>24176</v>
      </c>
      <c r="E535" s="1"/>
      <c r="F535" s="9"/>
    </row>
    <row r="536" spans="1:6" x14ac:dyDescent="0.25">
      <c r="A536" s="8" t="s">
        <v>24125</v>
      </c>
      <c r="B536" s="1" t="s">
        <v>24126</v>
      </c>
      <c r="C536" s="1" t="s">
        <v>27</v>
      </c>
      <c r="D536" s="1" t="s">
        <v>24176</v>
      </c>
      <c r="E536" s="1"/>
      <c r="F536" s="9"/>
    </row>
    <row r="537" spans="1:6" x14ac:dyDescent="0.25">
      <c r="A537" s="8" t="s">
        <v>24127</v>
      </c>
      <c r="B537" s="1" t="s">
        <v>3460</v>
      </c>
      <c r="C537" s="1" t="s">
        <v>27</v>
      </c>
      <c r="D537" s="1" t="s">
        <v>24176</v>
      </c>
      <c r="E537" s="1"/>
      <c r="F537" s="9"/>
    </row>
    <row r="538" spans="1:6" x14ac:dyDescent="0.25">
      <c r="A538" s="8" t="s">
        <v>24128</v>
      </c>
      <c r="B538" s="1" t="s">
        <v>3710</v>
      </c>
      <c r="C538" s="1" t="s">
        <v>27</v>
      </c>
      <c r="D538" s="1" t="s">
        <v>24176</v>
      </c>
      <c r="E538" s="1"/>
      <c r="F538" s="9"/>
    </row>
    <row r="539" spans="1:6" x14ac:dyDescent="0.25">
      <c r="A539" s="8" t="s">
        <v>24129</v>
      </c>
      <c r="B539" s="1" t="s">
        <v>5280</v>
      </c>
      <c r="C539" s="1" t="s">
        <v>27</v>
      </c>
      <c r="D539" s="1" t="s">
        <v>24176</v>
      </c>
      <c r="E539" s="1"/>
      <c r="F539" s="9"/>
    </row>
    <row r="540" spans="1:6" x14ac:dyDescent="0.25">
      <c r="A540" s="8" t="s">
        <v>24130</v>
      </c>
      <c r="B540" s="1" t="s">
        <v>6090</v>
      </c>
      <c r="C540" s="1" t="s">
        <v>27</v>
      </c>
      <c r="D540" s="1" t="s">
        <v>24176</v>
      </c>
      <c r="E540" s="1"/>
      <c r="F540" s="9"/>
    </row>
    <row r="541" spans="1:6" x14ac:dyDescent="0.25">
      <c r="A541" s="8" t="s">
        <v>24131</v>
      </c>
      <c r="B541" s="1" t="s">
        <v>24132</v>
      </c>
      <c r="C541" s="1" t="s">
        <v>27</v>
      </c>
      <c r="D541" s="1" t="s">
        <v>24176</v>
      </c>
      <c r="E541" s="1"/>
      <c r="F541" s="9"/>
    </row>
    <row r="542" spans="1:6" x14ac:dyDescent="0.25">
      <c r="A542" s="8" t="s">
        <v>24110</v>
      </c>
      <c r="B542" s="1" t="s">
        <v>3602</v>
      </c>
      <c r="C542" s="1" t="s">
        <v>27</v>
      </c>
      <c r="D542" s="1" t="s">
        <v>24178</v>
      </c>
      <c r="E542" s="1"/>
      <c r="F542" s="9"/>
    </row>
    <row r="543" spans="1:6" x14ac:dyDescent="0.25">
      <c r="A543" s="8" t="s">
        <v>24111</v>
      </c>
      <c r="B543" s="1" t="s">
        <v>941</v>
      </c>
      <c r="C543" s="1" t="s">
        <v>27</v>
      </c>
      <c r="D543" s="1" t="s">
        <v>24178</v>
      </c>
      <c r="E543" s="1"/>
      <c r="F543" s="9"/>
    </row>
    <row r="544" spans="1:6" x14ac:dyDescent="0.25">
      <c r="A544" s="8" t="s">
        <v>24112</v>
      </c>
      <c r="B544" s="1" t="s">
        <v>4687</v>
      </c>
      <c r="C544" s="1" t="s">
        <v>27</v>
      </c>
      <c r="D544" s="1" t="s">
        <v>24178</v>
      </c>
      <c r="E544" s="1"/>
      <c r="F544" s="9"/>
    </row>
    <row r="545" spans="1:6" x14ac:dyDescent="0.25">
      <c r="A545" s="8" t="s">
        <v>24113</v>
      </c>
      <c r="B545" s="1" t="s">
        <v>4912</v>
      </c>
      <c r="C545" s="1" t="s">
        <v>27</v>
      </c>
      <c r="D545" s="1" t="s">
        <v>24178</v>
      </c>
      <c r="E545" s="1"/>
      <c r="F545" s="9"/>
    </row>
    <row r="546" spans="1:6" x14ac:dyDescent="0.25">
      <c r="A546" s="8" t="s">
        <v>24114</v>
      </c>
      <c r="B546" s="1" t="s">
        <v>5120</v>
      </c>
      <c r="C546" s="1" t="s">
        <v>27</v>
      </c>
      <c r="D546" s="1" t="s">
        <v>24178</v>
      </c>
      <c r="E546" s="1"/>
      <c r="F546" s="9"/>
    </row>
    <row r="547" spans="1:6" x14ac:dyDescent="0.25">
      <c r="A547" s="8" t="s">
        <v>24115</v>
      </c>
      <c r="B547" s="1" t="s">
        <v>18575</v>
      </c>
      <c r="C547" s="1" t="s">
        <v>27</v>
      </c>
      <c r="D547" s="1" t="s">
        <v>24178</v>
      </c>
      <c r="E547" s="1"/>
      <c r="F547" s="9"/>
    </row>
    <row r="548" spans="1:6" x14ac:dyDescent="0.25">
      <c r="A548" s="8" t="s">
        <v>24116</v>
      </c>
      <c r="B548" s="1" t="s">
        <v>5926</v>
      </c>
      <c r="C548" s="1" t="s">
        <v>27</v>
      </c>
      <c r="D548" s="1" t="s">
        <v>24178</v>
      </c>
      <c r="E548" s="1"/>
      <c r="F548" s="9"/>
    </row>
    <row r="549" spans="1:6" x14ac:dyDescent="0.25">
      <c r="A549" s="8" t="s">
        <v>24117</v>
      </c>
      <c r="B549" s="1" t="s">
        <v>6120</v>
      </c>
      <c r="C549" s="1" t="s">
        <v>27</v>
      </c>
      <c r="D549" s="1" t="s">
        <v>24178</v>
      </c>
      <c r="E549" s="1"/>
      <c r="F549" s="9"/>
    </row>
    <row r="550" spans="1:6" x14ac:dyDescent="0.25">
      <c r="A550" s="8" t="s">
        <v>24118</v>
      </c>
      <c r="B550" s="1" t="s">
        <v>7414</v>
      </c>
      <c r="C550" s="1" t="s">
        <v>27</v>
      </c>
      <c r="D550" s="1" t="s">
        <v>24178</v>
      </c>
      <c r="E550" s="1"/>
      <c r="F550" s="9"/>
    </row>
    <row r="551" spans="1:6" x14ac:dyDescent="0.25">
      <c r="A551" s="8" t="s">
        <v>24119</v>
      </c>
      <c r="B551" s="1" t="s">
        <v>24120</v>
      </c>
      <c r="C551" s="1" t="s">
        <v>27</v>
      </c>
      <c r="D551" s="1" t="s">
        <v>24178</v>
      </c>
      <c r="E551" s="1"/>
      <c r="F551" s="9"/>
    </row>
    <row r="552" spans="1:6" x14ac:dyDescent="0.25">
      <c r="A552" s="8" t="s">
        <v>24121</v>
      </c>
      <c r="B552" s="1" t="s">
        <v>5206</v>
      </c>
      <c r="C552" s="1" t="s">
        <v>27</v>
      </c>
      <c r="D552" s="1" t="s">
        <v>24178</v>
      </c>
      <c r="E552" s="1"/>
      <c r="F552" s="9"/>
    </row>
    <row r="553" spans="1:6" x14ac:dyDescent="0.25">
      <c r="A553" s="8" t="s">
        <v>24122</v>
      </c>
      <c r="B553" s="1" t="s">
        <v>7646</v>
      </c>
      <c r="C553" s="1" t="s">
        <v>27</v>
      </c>
      <c r="D553" s="1" t="s">
        <v>24178</v>
      </c>
      <c r="E553" s="1"/>
      <c r="F553" s="9"/>
    </row>
    <row r="554" spans="1:6" x14ac:dyDescent="0.25">
      <c r="A554" s="8" t="s">
        <v>24123</v>
      </c>
      <c r="B554" s="1" t="s">
        <v>889</v>
      </c>
      <c r="C554" s="1" t="s">
        <v>27</v>
      </c>
      <c r="D554" s="1" t="s">
        <v>24178</v>
      </c>
      <c r="E554" s="1"/>
      <c r="F554" s="9"/>
    </row>
    <row r="555" spans="1:6" x14ac:dyDescent="0.25">
      <c r="A555" s="8" t="s">
        <v>24124</v>
      </c>
      <c r="B555" s="1" t="s">
        <v>6252</v>
      </c>
      <c r="C555" s="1" t="s">
        <v>27</v>
      </c>
      <c r="D555" s="1" t="s">
        <v>24178</v>
      </c>
      <c r="E555" s="1"/>
      <c r="F555" s="9"/>
    </row>
    <row r="556" spans="1:6" x14ac:dyDescent="0.25">
      <c r="A556" s="8" t="s">
        <v>24125</v>
      </c>
      <c r="B556" s="1" t="s">
        <v>24126</v>
      </c>
      <c r="C556" s="1" t="s">
        <v>27</v>
      </c>
      <c r="D556" s="1" t="s">
        <v>24178</v>
      </c>
      <c r="E556" s="1"/>
      <c r="F556" s="9"/>
    </row>
    <row r="557" spans="1:6" x14ac:dyDescent="0.25">
      <c r="A557" s="8" t="s">
        <v>24127</v>
      </c>
      <c r="B557" s="1" t="s">
        <v>3460</v>
      </c>
      <c r="C557" s="1" t="s">
        <v>27</v>
      </c>
      <c r="D557" s="1" t="s">
        <v>24178</v>
      </c>
      <c r="E557" s="1"/>
      <c r="F557" s="9"/>
    </row>
    <row r="558" spans="1:6" x14ac:dyDescent="0.25">
      <c r="A558" s="8" t="s">
        <v>24128</v>
      </c>
      <c r="B558" s="1" t="s">
        <v>3710</v>
      </c>
      <c r="C558" s="1" t="s">
        <v>27</v>
      </c>
      <c r="D558" s="1" t="s">
        <v>24178</v>
      </c>
      <c r="E558" s="1"/>
      <c r="F558" s="9"/>
    </row>
    <row r="559" spans="1:6" x14ac:dyDescent="0.25">
      <c r="A559" s="8" t="s">
        <v>24129</v>
      </c>
      <c r="B559" s="1" t="s">
        <v>5280</v>
      </c>
      <c r="C559" s="1" t="s">
        <v>27</v>
      </c>
      <c r="D559" s="1" t="s">
        <v>24178</v>
      </c>
      <c r="E559" s="1"/>
      <c r="F559" s="9"/>
    </row>
    <row r="560" spans="1:6" x14ac:dyDescent="0.25">
      <c r="A560" s="8" t="s">
        <v>24130</v>
      </c>
      <c r="B560" s="1" t="s">
        <v>6090</v>
      </c>
      <c r="C560" s="1" t="s">
        <v>27</v>
      </c>
      <c r="D560" s="1" t="s">
        <v>24178</v>
      </c>
      <c r="E560" s="1"/>
      <c r="F560" s="9"/>
    </row>
    <row r="561" spans="1:6" ht="15.75" thickBot="1" x14ac:dyDescent="0.3">
      <c r="A561" s="10" t="s">
        <v>24131</v>
      </c>
      <c r="B561" s="11" t="s">
        <v>24132</v>
      </c>
      <c r="C561" s="11" t="s">
        <v>27</v>
      </c>
      <c r="D561" s="11" t="s">
        <v>24178</v>
      </c>
      <c r="E561" s="11"/>
      <c r="F561" s="12"/>
    </row>
    <row r="562" spans="1:6" x14ac:dyDescent="0.25">
      <c r="A562" s="8" t="s">
        <v>24133</v>
      </c>
      <c r="B562" s="1" t="s">
        <v>18901</v>
      </c>
      <c r="C562" s="1" t="s">
        <v>27</v>
      </c>
      <c r="D562" s="2" t="s">
        <v>24173</v>
      </c>
      <c r="E562" s="1"/>
      <c r="F562" s="9"/>
    </row>
    <row r="563" spans="1:6" x14ac:dyDescent="0.25">
      <c r="A563" s="8" t="s">
        <v>24134</v>
      </c>
      <c r="B563" s="1" t="s">
        <v>2632</v>
      </c>
      <c r="C563" s="1" t="s">
        <v>27</v>
      </c>
      <c r="D563" s="1" t="s">
        <v>24173</v>
      </c>
      <c r="E563" s="1"/>
      <c r="F563" s="9"/>
    </row>
    <row r="564" spans="1:6" x14ac:dyDescent="0.25">
      <c r="A564" s="8" t="s">
        <v>24135</v>
      </c>
      <c r="B564" s="1" t="s">
        <v>14261</v>
      </c>
      <c r="C564" s="1" t="s">
        <v>27</v>
      </c>
      <c r="D564" s="1" t="s">
        <v>24173</v>
      </c>
      <c r="E564" s="1"/>
      <c r="F564" s="9"/>
    </row>
    <row r="565" spans="1:6" x14ac:dyDescent="0.25">
      <c r="A565" s="8" t="s">
        <v>24136</v>
      </c>
      <c r="B565" s="1" t="s">
        <v>4888</v>
      </c>
      <c r="C565" s="1" t="s">
        <v>27</v>
      </c>
      <c r="D565" s="1" t="s">
        <v>24173</v>
      </c>
      <c r="E565" s="1"/>
      <c r="F565" s="9"/>
    </row>
    <row r="566" spans="1:6" x14ac:dyDescent="0.25">
      <c r="A566" s="8" t="s">
        <v>24137</v>
      </c>
      <c r="B566" s="1" t="s">
        <v>13024</v>
      </c>
      <c r="C566" s="1" t="s">
        <v>27</v>
      </c>
      <c r="D566" s="1" t="s">
        <v>24173</v>
      </c>
      <c r="E566" s="1"/>
      <c r="F566" s="9"/>
    </row>
    <row r="567" spans="1:6" x14ac:dyDescent="0.25">
      <c r="A567" s="8" t="s">
        <v>24138</v>
      </c>
      <c r="B567" s="1" t="s">
        <v>5329</v>
      </c>
      <c r="C567" s="1" t="s">
        <v>27</v>
      </c>
      <c r="D567" s="1" t="s">
        <v>24173</v>
      </c>
      <c r="E567" s="1"/>
      <c r="F567" s="9"/>
    </row>
    <row r="568" spans="1:6" x14ac:dyDescent="0.25">
      <c r="A568" s="8" t="s">
        <v>24139</v>
      </c>
      <c r="B568" s="1" t="s">
        <v>5343</v>
      </c>
      <c r="C568" s="1" t="s">
        <v>27</v>
      </c>
      <c r="D568" s="1" t="s">
        <v>24173</v>
      </c>
      <c r="E568" s="1"/>
      <c r="F568" s="9"/>
    </row>
    <row r="569" spans="1:6" x14ac:dyDescent="0.25">
      <c r="A569" s="8" t="s">
        <v>24140</v>
      </c>
      <c r="B569" s="1" t="s">
        <v>5942</v>
      </c>
      <c r="C569" s="1" t="s">
        <v>27</v>
      </c>
      <c r="D569" s="1" t="s">
        <v>24173</v>
      </c>
      <c r="E569" s="1"/>
      <c r="F569" s="9"/>
    </row>
    <row r="570" spans="1:6" x14ac:dyDescent="0.25">
      <c r="A570" s="8" t="s">
        <v>24141</v>
      </c>
      <c r="B570" s="1" t="s">
        <v>6822</v>
      </c>
      <c r="C570" s="1" t="s">
        <v>27</v>
      </c>
      <c r="D570" s="1" t="s">
        <v>24173</v>
      </c>
      <c r="E570" s="1"/>
      <c r="F570" s="9"/>
    </row>
    <row r="571" spans="1:6" x14ac:dyDescent="0.25">
      <c r="A571" s="8" t="s">
        <v>24142</v>
      </c>
      <c r="B571" s="1" t="s">
        <v>3178</v>
      </c>
      <c r="C571" s="1" t="s">
        <v>27</v>
      </c>
      <c r="D571" s="1" t="s">
        <v>24173</v>
      </c>
      <c r="E571" s="1"/>
      <c r="F571" s="9"/>
    </row>
    <row r="572" spans="1:6" x14ac:dyDescent="0.25">
      <c r="A572" s="8" t="s">
        <v>24143</v>
      </c>
      <c r="B572" s="1" t="s">
        <v>19817</v>
      </c>
      <c r="C572" s="1" t="s">
        <v>27</v>
      </c>
      <c r="D572" s="1" t="s">
        <v>24173</v>
      </c>
      <c r="E572" s="1"/>
      <c r="F572" s="9"/>
    </row>
    <row r="573" spans="1:6" x14ac:dyDescent="0.25">
      <c r="A573" s="8" t="s">
        <v>24144</v>
      </c>
      <c r="B573" s="1" t="s">
        <v>8470</v>
      </c>
      <c r="C573" s="1" t="s">
        <v>27</v>
      </c>
      <c r="D573" s="1" t="s">
        <v>24173</v>
      </c>
      <c r="E573" s="1"/>
      <c r="F573" s="9"/>
    </row>
    <row r="574" spans="1:6" x14ac:dyDescent="0.25">
      <c r="A574" s="8" t="s">
        <v>24145</v>
      </c>
      <c r="B574" s="1" t="s">
        <v>13305</v>
      </c>
      <c r="C574" s="1" t="s">
        <v>27</v>
      </c>
      <c r="D574" s="1" t="s">
        <v>24173</v>
      </c>
      <c r="E574" s="1"/>
      <c r="F574" s="9"/>
    </row>
    <row r="575" spans="1:6" x14ac:dyDescent="0.25">
      <c r="A575" s="8" t="s">
        <v>24146</v>
      </c>
      <c r="B575" s="1" t="s">
        <v>11909</v>
      </c>
      <c r="C575" s="1" t="s">
        <v>27</v>
      </c>
      <c r="D575" s="1" t="s">
        <v>24173</v>
      </c>
      <c r="E575" s="1"/>
      <c r="F575" s="9"/>
    </row>
    <row r="576" spans="1:6" x14ac:dyDescent="0.25">
      <c r="A576" s="8" t="s">
        <v>24147</v>
      </c>
      <c r="B576" s="1" t="s">
        <v>11919</v>
      </c>
      <c r="C576" s="1" t="s">
        <v>27</v>
      </c>
      <c r="D576" s="1" t="s">
        <v>24173</v>
      </c>
      <c r="E576" s="1"/>
      <c r="F576" s="9"/>
    </row>
    <row r="577" spans="1:6" x14ac:dyDescent="0.25">
      <c r="A577" s="8" t="s">
        <v>24148</v>
      </c>
      <c r="B577" s="1" t="s">
        <v>2033</v>
      </c>
      <c r="C577" s="1" t="s">
        <v>27</v>
      </c>
      <c r="D577" s="1" t="s">
        <v>24173</v>
      </c>
      <c r="E577" s="1"/>
      <c r="F577" s="9"/>
    </row>
    <row r="578" spans="1:6" x14ac:dyDescent="0.25">
      <c r="A578" s="8" t="s">
        <v>24149</v>
      </c>
      <c r="B578" s="1" t="s">
        <v>4239</v>
      </c>
      <c r="C578" s="1" t="s">
        <v>27</v>
      </c>
      <c r="D578" s="1" t="s">
        <v>24173</v>
      </c>
      <c r="E578" s="1"/>
      <c r="F578" s="9"/>
    </row>
    <row r="579" spans="1:6" x14ac:dyDescent="0.25">
      <c r="A579" s="8" t="s">
        <v>24150</v>
      </c>
      <c r="B579" s="1" t="s">
        <v>4870</v>
      </c>
      <c r="C579" s="1" t="s">
        <v>27</v>
      </c>
      <c r="D579" s="1" t="s">
        <v>24173</v>
      </c>
      <c r="E579" s="1"/>
      <c r="F579" s="9"/>
    </row>
    <row r="580" spans="1:6" x14ac:dyDescent="0.25">
      <c r="A580" s="8" t="s">
        <v>24151</v>
      </c>
      <c r="B580" s="1" t="s">
        <v>5663</v>
      </c>
      <c r="C580" s="1" t="s">
        <v>27</v>
      </c>
      <c r="D580" s="1" t="s">
        <v>24173</v>
      </c>
      <c r="E580" s="1"/>
      <c r="F580" s="9"/>
    </row>
    <row r="581" spans="1:6" x14ac:dyDescent="0.25">
      <c r="A581" s="8" t="s">
        <v>24152</v>
      </c>
      <c r="B581" s="1" t="s">
        <v>13206</v>
      </c>
      <c r="C581" s="1" t="s">
        <v>27</v>
      </c>
      <c r="D581" s="1" t="s">
        <v>24173</v>
      </c>
      <c r="E581" s="1"/>
      <c r="F581" s="9"/>
    </row>
    <row r="582" spans="1:6" x14ac:dyDescent="0.25">
      <c r="A582" s="8" t="s">
        <v>24133</v>
      </c>
      <c r="B582" s="1" t="s">
        <v>18901</v>
      </c>
      <c r="C582" s="1" t="s">
        <v>27</v>
      </c>
      <c r="D582" s="1" t="s">
        <v>24177</v>
      </c>
      <c r="E582" s="1"/>
      <c r="F582" s="9"/>
    </row>
    <row r="583" spans="1:6" x14ac:dyDescent="0.25">
      <c r="A583" s="8" t="s">
        <v>24134</v>
      </c>
      <c r="B583" s="1" t="s">
        <v>2632</v>
      </c>
      <c r="C583" s="1" t="s">
        <v>27</v>
      </c>
      <c r="D583" s="1" t="s">
        <v>24177</v>
      </c>
      <c r="E583" s="1"/>
      <c r="F583" s="9"/>
    </row>
    <row r="584" spans="1:6" x14ac:dyDescent="0.25">
      <c r="A584" s="8" t="s">
        <v>24135</v>
      </c>
      <c r="B584" s="1" t="s">
        <v>14261</v>
      </c>
      <c r="C584" s="1" t="s">
        <v>27</v>
      </c>
      <c r="D584" s="1" t="s">
        <v>24177</v>
      </c>
      <c r="E584" s="1"/>
      <c r="F584" s="9"/>
    </row>
    <row r="585" spans="1:6" x14ac:dyDescent="0.25">
      <c r="A585" s="8" t="s">
        <v>24136</v>
      </c>
      <c r="B585" s="1" t="s">
        <v>4888</v>
      </c>
      <c r="C585" s="1" t="s">
        <v>27</v>
      </c>
      <c r="D585" s="1" t="s">
        <v>24177</v>
      </c>
      <c r="E585" s="1"/>
      <c r="F585" s="9"/>
    </row>
    <row r="586" spans="1:6" x14ac:dyDescent="0.25">
      <c r="A586" s="8" t="s">
        <v>24137</v>
      </c>
      <c r="B586" s="1" t="s">
        <v>13024</v>
      </c>
      <c r="C586" s="1" t="s">
        <v>27</v>
      </c>
      <c r="D586" s="1" t="s">
        <v>24177</v>
      </c>
      <c r="E586" s="1"/>
      <c r="F586" s="9"/>
    </row>
    <row r="587" spans="1:6" x14ac:dyDescent="0.25">
      <c r="A587" s="8" t="s">
        <v>24138</v>
      </c>
      <c r="B587" s="1" t="s">
        <v>5329</v>
      </c>
      <c r="C587" s="1" t="s">
        <v>27</v>
      </c>
      <c r="D587" s="1" t="s">
        <v>24177</v>
      </c>
      <c r="E587" s="1"/>
      <c r="F587" s="9"/>
    </row>
    <row r="588" spans="1:6" x14ac:dyDescent="0.25">
      <c r="A588" s="8" t="s">
        <v>24139</v>
      </c>
      <c r="B588" s="1" t="s">
        <v>5343</v>
      </c>
      <c r="C588" s="1" t="s">
        <v>27</v>
      </c>
      <c r="D588" s="1" t="s">
        <v>24177</v>
      </c>
      <c r="E588" s="1"/>
      <c r="F588" s="9"/>
    </row>
    <row r="589" spans="1:6" x14ac:dyDescent="0.25">
      <c r="A589" s="8" t="s">
        <v>24140</v>
      </c>
      <c r="B589" s="1" t="s">
        <v>5942</v>
      </c>
      <c r="C589" s="1" t="s">
        <v>27</v>
      </c>
      <c r="D589" s="1" t="s">
        <v>24177</v>
      </c>
      <c r="E589" s="1"/>
      <c r="F589" s="9"/>
    </row>
    <row r="590" spans="1:6" x14ac:dyDescent="0.25">
      <c r="A590" s="8" t="s">
        <v>24141</v>
      </c>
      <c r="B590" s="1" t="s">
        <v>6822</v>
      </c>
      <c r="C590" s="1" t="s">
        <v>27</v>
      </c>
      <c r="D590" s="1" t="s">
        <v>24177</v>
      </c>
      <c r="E590" s="1"/>
      <c r="F590" s="9"/>
    </row>
    <row r="591" spans="1:6" x14ac:dyDescent="0.25">
      <c r="A591" s="8" t="s">
        <v>24142</v>
      </c>
      <c r="B591" s="1" t="s">
        <v>3178</v>
      </c>
      <c r="C591" s="1" t="s">
        <v>27</v>
      </c>
      <c r="D591" s="1" t="s">
        <v>24177</v>
      </c>
      <c r="E591" s="1"/>
      <c r="F591" s="9"/>
    </row>
    <row r="592" spans="1:6" x14ac:dyDescent="0.25">
      <c r="A592" s="8" t="s">
        <v>24143</v>
      </c>
      <c r="B592" s="1" t="s">
        <v>19817</v>
      </c>
      <c r="C592" s="1" t="s">
        <v>27</v>
      </c>
      <c r="D592" s="1" t="s">
        <v>24177</v>
      </c>
      <c r="E592" s="1"/>
      <c r="F592" s="9"/>
    </row>
    <row r="593" spans="1:6" x14ac:dyDescent="0.25">
      <c r="A593" s="8" t="s">
        <v>24144</v>
      </c>
      <c r="B593" s="1" t="s">
        <v>8470</v>
      </c>
      <c r="C593" s="1" t="s">
        <v>27</v>
      </c>
      <c r="D593" s="1" t="s">
        <v>24177</v>
      </c>
      <c r="E593" s="1"/>
      <c r="F593" s="9"/>
    </row>
    <row r="594" spans="1:6" x14ac:dyDescent="0.25">
      <c r="A594" s="8" t="s">
        <v>24145</v>
      </c>
      <c r="B594" s="1" t="s">
        <v>13305</v>
      </c>
      <c r="C594" s="1" t="s">
        <v>27</v>
      </c>
      <c r="D594" s="1" t="s">
        <v>24177</v>
      </c>
      <c r="E594" s="1"/>
      <c r="F594" s="9"/>
    </row>
    <row r="595" spans="1:6" x14ac:dyDescent="0.25">
      <c r="A595" s="8" t="s">
        <v>24146</v>
      </c>
      <c r="B595" s="1" t="s">
        <v>11909</v>
      </c>
      <c r="C595" s="1" t="s">
        <v>27</v>
      </c>
      <c r="D595" s="1" t="s">
        <v>24177</v>
      </c>
      <c r="E595" s="1"/>
      <c r="F595" s="9"/>
    </row>
    <row r="596" spans="1:6" x14ac:dyDescent="0.25">
      <c r="A596" s="8" t="s">
        <v>24147</v>
      </c>
      <c r="B596" s="1" t="s">
        <v>11919</v>
      </c>
      <c r="C596" s="1" t="s">
        <v>27</v>
      </c>
      <c r="D596" s="1" t="s">
        <v>24177</v>
      </c>
      <c r="E596" s="1"/>
      <c r="F596" s="9"/>
    </row>
    <row r="597" spans="1:6" x14ac:dyDescent="0.25">
      <c r="A597" s="8" t="s">
        <v>24148</v>
      </c>
      <c r="B597" s="1" t="s">
        <v>2033</v>
      </c>
      <c r="C597" s="1" t="s">
        <v>27</v>
      </c>
      <c r="D597" s="1" t="s">
        <v>24177</v>
      </c>
      <c r="E597" s="1"/>
      <c r="F597" s="9"/>
    </row>
    <row r="598" spans="1:6" x14ac:dyDescent="0.25">
      <c r="A598" s="8" t="s">
        <v>24149</v>
      </c>
      <c r="B598" s="1" t="s">
        <v>4239</v>
      </c>
      <c r="C598" s="1" t="s">
        <v>27</v>
      </c>
      <c r="D598" s="1" t="s">
        <v>24177</v>
      </c>
      <c r="E598" s="1"/>
      <c r="F598" s="9"/>
    </row>
    <row r="599" spans="1:6" x14ac:dyDescent="0.25">
      <c r="A599" s="8" t="s">
        <v>24150</v>
      </c>
      <c r="B599" s="1" t="s">
        <v>4870</v>
      </c>
      <c r="C599" s="1" t="s">
        <v>27</v>
      </c>
      <c r="D599" s="1" t="s">
        <v>24177</v>
      </c>
      <c r="E599" s="1"/>
      <c r="F599" s="9"/>
    </row>
    <row r="600" spans="1:6" x14ac:dyDescent="0.25">
      <c r="A600" s="8" t="s">
        <v>24151</v>
      </c>
      <c r="B600" s="1" t="s">
        <v>5663</v>
      </c>
      <c r="C600" s="1" t="s">
        <v>27</v>
      </c>
      <c r="D600" s="1" t="s">
        <v>24177</v>
      </c>
      <c r="E600" s="1"/>
      <c r="F600" s="9"/>
    </row>
    <row r="601" spans="1:6" x14ac:dyDescent="0.25">
      <c r="A601" s="8" t="s">
        <v>24152</v>
      </c>
      <c r="B601" s="1" t="s">
        <v>13206</v>
      </c>
      <c r="C601" s="1" t="s">
        <v>27</v>
      </c>
      <c r="D601" s="1" t="s">
        <v>24177</v>
      </c>
      <c r="E601" s="1"/>
      <c r="F601" s="9"/>
    </row>
    <row r="602" spans="1:6" x14ac:dyDescent="0.25">
      <c r="A602" s="8" t="s">
        <v>24133</v>
      </c>
      <c r="B602" s="1" t="s">
        <v>18901</v>
      </c>
      <c r="C602" s="1" t="s">
        <v>27</v>
      </c>
      <c r="D602" s="1" t="s">
        <v>24176</v>
      </c>
      <c r="E602" s="1"/>
      <c r="F602" s="9"/>
    </row>
    <row r="603" spans="1:6" x14ac:dyDescent="0.25">
      <c r="A603" s="8" t="s">
        <v>24134</v>
      </c>
      <c r="B603" s="1" t="s">
        <v>2632</v>
      </c>
      <c r="C603" s="1" t="s">
        <v>27</v>
      </c>
      <c r="D603" s="1" t="s">
        <v>24176</v>
      </c>
      <c r="E603" s="1"/>
      <c r="F603" s="9"/>
    </row>
    <row r="604" spans="1:6" x14ac:dyDescent="0.25">
      <c r="A604" s="8" t="s">
        <v>24135</v>
      </c>
      <c r="B604" s="1" t="s">
        <v>14261</v>
      </c>
      <c r="C604" s="1" t="s">
        <v>27</v>
      </c>
      <c r="D604" s="1" t="s">
        <v>24176</v>
      </c>
      <c r="E604" s="1"/>
      <c r="F604" s="9"/>
    </row>
    <row r="605" spans="1:6" x14ac:dyDescent="0.25">
      <c r="A605" s="8" t="s">
        <v>24136</v>
      </c>
      <c r="B605" s="1" t="s">
        <v>4888</v>
      </c>
      <c r="C605" s="1" t="s">
        <v>27</v>
      </c>
      <c r="D605" s="1" t="s">
        <v>24176</v>
      </c>
      <c r="E605" s="1"/>
      <c r="F605" s="9"/>
    </row>
    <row r="606" spans="1:6" x14ac:dyDescent="0.25">
      <c r="A606" s="8" t="s">
        <v>24137</v>
      </c>
      <c r="B606" s="1" t="s">
        <v>13024</v>
      </c>
      <c r="C606" s="1" t="s">
        <v>27</v>
      </c>
      <c r="D606" s="1" t="s">
        <v>24176</v>
      </c>
      <c r="E606" s="1"/>
      <c r="F606" s="9"/>
    </row>
    <row r="607" spans="1:6" x14ac:dyDescent="0.25">
      <c r="A607" s="8" t="s">
        <v>24138</v>
      </c>
      <c r="B607" s="1" t="s">
        <v>5329</v>
      </c>
      <c r="C607" s="1" t="s">
        <v>27</v>
      </c>
      <c r="D607" s="1" t="s">
        <v>24176</v>
      </c>
      <c r="E607" s="1"/>
      <c r="F607" s="9"/>
    </row>
    <row r="608" spans="1:6" x14ac:dyDescent="0.25">
      <c r="A608" s="8" t="s">
        <v>24139</v>
      </c>
      <c r="B608" s="1" t="s">
        <v>5343</v>
      </c>
      <c r="C608" s="1" t="s">
        <v>27</v>
      </c>
      <c r="D608" s="1" t="s">
        <v>24176</v>
      </c>
      <c r="E608" s="1"/>
      <c r="F608" s="9"/>
    </row>
    <row r="609" spans="1:6" x14ac:dyDescent="0.25">
      <c r="A609" s="8" t="s">
        <v>24140</v>
      </c>
      <c r="B609" s="1" t="s">
        <v>5942</v>
      </c>
      <c r="C609" s="1" t="s">
        <v>27</v>
      </c>
      <c r="D609" s="1" t="s">
        <v>24176</v>
      </c>
      <c r="E609" s="1"/>
      <c r="F609" s="9"/>
    </row>
    <row r="610" spans="1:6" x14ac:dyDescent="0.25">
      <c r="A610" s="8" t="s">
        <v>24141</v>
      </c>
      <c r="B610" s="1" t="s">
        <v>6822</v>
      </c>
      <c r="C610" s="1" t="s">
        <v>27</v>
      </c>
      <c r="D610" s="1" t="s">
        <v>24176</v>
      </c>
      <c r="E610" s="1"/>
      <c r="F610" s="9"/>
    </row>
    <row r="611" spans="1:6" x14ac:dyDescent="0.25">
      <c r="A611" s="8" t="s">
        <v>24142</v>
      </c>
      <c r="B611" s="1" t="s">
        <v>3178</v>
      </c>
      <c r="C611" s="1" t="s">
        <v>27</v>
      </c>
      <c r="D611" s="1" t="s">
        <v>24176</v>
      </c>
      <c r="E611" s="1"/>
      <c r="F611" s="9"/>
    </row>
    <row r="612" spans="1:6" x14ac:dyDescent="0.25">
      <c r="A612" s="8" t="s">
        <v>24143</v>
      </c>
      <c r="B612" s="1" t="s">
        <v>19817</v>
      </c>
      <c r="C612" s="1" t="s">
        <v>27</v>
      </c>
      <c r="D612" s="1" t="s">
        <v>24176</v>
      </c>
      <c r="E612" s="1"/>
      <c r="F612" s="9"/>
    </row>
    <row r="613" spans="1:6" x14ac:dyDescent="0.25">
      <c r="A613" s="8" t="s">
        <v>24144</v>
      </c>
      <c r="B613" s="1" t="s">
        <v>8470</v>
      </c>
      <c r="C613" s="1" t="s">
        <v>27</v>
      </c>
      <c r="D613" s="1" t="s">
        <v>24176</v>
      </c>
      <c r="E613" s="1"/>
      <c r="F613" s="9"/>
    </row>
    <row r="614" spans="1:6" x14ac:dyDescent="0.25">
      <c r="A614" s="8" t="s">
        <v>24145</v>
      </c>
      <c r="B614" s="1" t="s">
        <v>13305</v>
      </c>
      <c r="C614" s="1" t="s">
        <v>27</v>
      </c>
      <c r="D614" s="1" t="s">
        <v>24176</v>
      </c>
      <c r="E614" s="1"/>
      <c r="F614" s="9"/>
    </row>
    <row r="615" spans="1:6" x14ac:dyDescent="0.25">
      <c r="A615" s="8" t="s">
        <v>24146</v>
      </c>
      <c r="B615" s="1" t="s">
        <v>11909</v>
      </c>
      <c r="C615" s="1" t="s">
        <v>27</v>
      </c>
      <c r="D615" s="1" t="s">
        <v>24176</v>
      </c>
      <c r="E615" s="1"/>
      <c r="F615" s="9"/>
    </row>
    <row r="616" spans="1:6" x14ac:dyDescent="0.25">
      <c r="A616" s="8" t="s">
        <v>24147</v>
      </c>
      <c r="B616" s="1" t="s">
        <v>11919</v>
      </c>
      <c r="C616" s="1" t="s">
        <v>27</v>
      </c>
      <c r="D616" s="1" t="s">
        <v>24176</v>
      </c>
      <c r="E616" s="1"/>
      <c r="F616" s="9"/>
    </row>
    <row r="617" spans="1:6" x14ac:dyDescent="0.25">
      <c r="A617" s="8" t="s">
        <v>24148</v>
      </c>
      <c r="B617" s="1" t="s">
        <v>2033</v>
      </c>
      <c r="C617" s="1" t="s">
        <v>27</v>
      </c>
      <c r="D617" s="1" t="s">
        <v>24176</v>
      </c>
      <c r="E617" s="1"/>
      <c r="F617" s="9"/>
    </row>
    <row r="618" spans="1:6" x14ac:dyDescent="0.25">
      <c r="A618" s="8" t="s">
        <v>24149</v>
      </c>
      <c r="B618" s="1" t="s">
        <v>4239</v>
      </c>
      <c r="C618" s="1" t="s">
        <v>27</v>
      </c>
      <c r="D618" s="1" t="s">
        <v>24176</v>
      </c>
      <c r="E618" s="1"/>
      <c r="F618" s="9"/>
    </row>
    <row r="619" spans="1:6" x14ac:dyDescent="0.25">
      <c r="A619" s="8" t="s">
        <v>24150</v>
      </c>
      <c r="B619" s="1" t="s">
        <v>4870</v>
      </c>
      <c r="C619" s="1" t="s">
        <v>27</v>
      </c>
      <c r="D619" s="1" t="s">
        <v>24176</v>
      </c>
      <c r="E619" s="1"/>
      <c r="F619" s="9"/>
    </row>
    <row r="620" spans="1:6" x14ac:dyDescent="0.25">
      <c r="A620" s="8" t="s">
        <v>24151</v>
      </c>
      <c r="B620" s="1" t="s">
        <v>5663</v>
      </c>
      <c r="C620" s="1" t="s">
        <v>27</v>
      </c>
      <c r="D620" s="1" t="s">
        <v>24176</v>
      </c>
      <c r="E620" s="1"/>
      <c r="F620" s="9"/>
    </row>
    <row r="621" spans="1:6" x14ac:dyDescent="0.25">
      <c r="A621" s="8" t="s">
        <v>24152</v>
      </c>
      <c r="B621" s="1" t="s">
        <v>13206</v>
      </c>
      <c r="C621" s="1" t="s">
        <v>27</v>
      </c>
      <c r="D621" s="1" t="s">
        <v>24176</v>
      </c>
      <c r="E621" s="1"/>
      <c r="F621" s="9"/>
    </row>
    <row r="622" spans="1:6" x14ac:dyDescent="0.25">
      <c r="A622" s="8" t="s">
        <v>24133</v>
      </c>
      <c r="B622" s="1" t="s">
        <v>18901</v>
      </c>
      <c r="C622" s="1" t="s">
        <v>27</v>
      </c>
      <c r="D622" s="1" t="s">
        <v>24178</v>
      </c>
      <c r="E622" s="1"/>
      <c r="F622" s="9"/>
    </row>
    <row r="623" spans="1:6" x14ac:dyDescent="0.25">
      <c r="A623" s="8" t="s">
        <v>24134</v>
      </c>
      <c r="B623" s="1" t="s">
        <v>2632</v>
      </c>
      <c r="C623" s="1" t="s">
        <v>27</v>
      </c>
      <c r="D623" s="1" t="s">
        <v>24178</v>
      </c>
      <c r="E623" s="1"/>
      <c r="F623" s="9"/>
    </row>
    <row r="624" spans="1:6" x14ac:dyDescent="0.25">
      <c r="A624" s="8" t="s">
        <v>24135</v>
      </c>
      <c r="B624" s="1" t="s">
        <v>14261</v>
      </c>
      <c r="C624" s="1" t="s">
        <v>27</v>
      </c>
      <c r="D624" s="1" t="s">
        <v>24178</v>
      </c>
      <c r="E624" s="1"/>
      <c r="F624" s="9"/>
    </row>
    <row r="625" spans="1:6" x14ac:dyDescent="0.25">
      <c r="A625" s="8" t="s">
        <v>24136</v>
      </c>
      <c r="B625" s="1" t="s">
        <v>4888</v>
      </c>
      <c r="C625" s="1" t="s">
        <v>27</v>
      </c>
      <c r="D625" s="1" t="s">
        <v>24178</v>
      </c>
      <c r="E625" s="1"/>
      <c r="F625" s="9"/>
    </row>
    <row r="626" spans="1:6" x14ac:dyDescent="0.25">
      <c r="A626" s="8" t="s">
        <v>24137</v>
      </c>
      <c r="B626" s="1" t="s">
        <v>13024</v>
      </c>
      <c r="C626" s="1" t="s">
        <v>27</v>
      </c>
      <c r="D626" s="1" t="s">
        <v>24178</v>
      </c>
      <c r="E626" s="1"/>
      <c r="F626" s="9"/>
    </row>
    <row r="627" spans="1:6" x14ac:dyDescent="0.25">
      <c r="A627" s="8" t="s">
        <v>24138</v>
      </c>
      <c r="B627" s="1" t="s">
        <v>5329</v>
      </c>
      <c r="C627" s="1" t="s">
        <v>27</v>
      </c>
      <c r="D627" s="1" t="s">
        <v>24178</v>
      </c>
      <c r="E627" s="1"/>
      <c r="F627" s="9"/>
    </row>
    <row r="628" spans="1:6" x14ac:dyDescent="0.25">
      <c r="A628" s="8" t="s">
        <v>24139</v>
      </c>
      <c r="B628" s="1" t="s">
        <v>5343</v>
      </c>
      <c r="C628" s="1" t="s">
        <v>27</v>
      </c>
      <c r="D628" s="1" t="s">
        <v>24178</v>
      </c>
      <c r="E628" s="1"/>
      <c r="F628" s="9"/>
    </row>
    <row r="629" spans="1:6" x14ac:dyDescent="0.25">
      <c r="A629" s="8" t="s">
        <v>24140</v>
      </c>
      <c r="B629" s="1" t="s">
        <v>5942</v>
      </c>
      <c r="C629" s="1" t="s">
        <v>27</v>
      </c>
      <c r="D629" s="1" t="s">
        <v>24178</v>
      </c>
      <c r="E629" s="1"/>
      <c r="F629" s="9"/>
    </row>
    <row r="630" spans="1:6" x14ac:dyDescent="0.25">
      <c r="A630" s="8" t="s">
        <v>24141</v>
      </c>
      <c r="B630" s="1" t="s">
        <v>6822</v>
      </c>
      <c r="C630" s="1" t="s">
        <v>27</v>
      </c>
      <c r="D630" s="1" t="s">
        <v>24178</v>
      </c>
      <c r="E630" s="1"/>
      <c r="F630" s="9"/>
    </row>
    <row r="631" spans="1:6" x14ac:dyDescent="0.25">
      <c r="A631" s="8" t="s">
        <v>24142</v>
      </c>
      <c r="B631" s="1" t="s">
        <v>3178</v>
      </c>
      <c r="C631" s="1" t="s">
        <v>27</v>
      </c>
      <c r="D631" s="1" t="s">
        <v>24178</v>
      </c>
      <c r="E631" s="1"/>
      <c r="F631" s="9"/>
    </row>
    <row r="632" spans="1:6" x14ac:dyDescent="0.25">
      <c r="A632" s="8" t="s">
        <v>24143</v>
      </c>
      <c r="B632" s="1" t="s">
        <v>19817</v>
      </c>
      <c r="C632" s="1" t="s">
        <v>27</v>
      </c>
      <c r="D632" s="1" t="s">
        <v>24178</v>
      </c>
      <c r="E632" s="1"/>
      <c r="F632" s="9"/>
    </row>
    <row r="633" spans="1:6" x14ac:dyDescent="0.25">
      <c r="A633" s="8" t="s">
        <v>24144</v>
      </c>
      <c r="B633" s="1" t="s">
        <v>8470</v>
      </c>
      <c r="C633" s="1" t="s">
        <v>27</v>
      </c>
      <c r="D633" s="1" t="s">
        <v>24178</v>
      </c>
      <c r="E633" s="1"/>
      <c r="F633" s="9"/>
    </row>
    <row r="634" spans="1:6" x14ac:dyDescent="0.25">
      <c r="A634" s="8" t="s">
        <v>24145</v>
      </c>
      <c r="B634" s="1" t="s">
        <v>13305</v>
      </c>
      <c r="C634" s="1" t="s">
        <v>27</v>
      </c>
      <c r="D634" s="1" t="s">
        <v>24178</v>
      </c>
      <c r="E634" s="1"/>
      <c r="F634" s="9"/>
    </row>
    <row r="635" spans="1:6" x14ac:dyDescent="0.25">
      <c r="A635" s="8" t="s">
        <v>24146</v>
      </c>
      <c r="B635" s="1" t="s">
        <v>11909</v>
      </c>
      <c r="C635" s="1" t="s">
        <v>27</v>
      </c>
      <c r="D635" s="1" t="s">
        <v>24178</v>
      </c>
      <c r="E635" s="1"/>
      <c r="F635" s="9"/>
    </row>
    <row r="636" spans="1:6" x14ac:dyDescent="0.25">
      <c r="A636" s="8" t="s">
        <v>24147</v>
      </c>
      <c r="B636" s="1" t="s">
        <v>11919</v>
      </c>
      <c r="C636" s="1" t="s">
        <v>27</v>
      </c>
      <c r="D636" s="1" t="s">
        <v>24178</v>
      </c>
      <c r="E636" s="1"/>
      <c r="F636" s="9"/>
    </row>
    <row r="637" spans="1:6" x14ac:dyDescent="0.25">
      <c r="A637" s="8" t="s">
        <v>24148</v>
      </c>
      <c r="B637" s="1" t="s">
        <v>2033</v>
      </c>
      <c r="C637" s="1" t="s">
        <v>27</v>
      </c>
      <c r="D637" s="1" t="s">
        <v>24178</v>
      </c>
      <c r="E637" s="1"/>
      <c r="F637" s="9"/>
    </row>
    <row r="638" spans="1:6" x14ac:dyDescent="0.25">
      <c r="A638" s="8" t="s">
        <v>24149</v>
      </c>
      <c r="B638" s="1" t="s">
        <v>4239</v>
      </c>
      <c r="C638" s="1" t="s">
        <v>27</v>
      </c>
      <c r="D638" s="1" t="s">
        <v>24178</v>
      </c>
      <c r="E638" s="1"/>
      <c r="F638" s="9"/>
    </row>
    <row r="639" spans="1:6" x14ac:dyDescent="0.25">
      <c r="A639" s="8" t="s">
        <v>24150</v>
      </c>
      <c r="B639" s="1" t="s">
        <v>4870</v>
      </c>
      <c r="C639" s="1" t="s">
        <v>27</v>
      </c>
      <c r="D639" s="1" t="s">
        <v>24178</v>
      </c>
      <c r="E639" s="1"/>
      <c r="F639" s="9"/>
    </row>
    <row r="640" spans="1:6" x14ac:dyDescent="0.25">
      <c r="A640" s="8" t="s">
        <v>24151</v>
      </c>
      <c r="B640" s="1" t="s">
        <v>5663</v>
      </c>
      <c r="C640" s="1" t="s">
        <v>27</v>
      </c>
      <c r="D640" s="1" t="s">
        <v>24178</v>
      </c>
      <c r="E640" s="1"/>
      <c r="F640" s="9"/>
    </row>
    <row r="641" spans="1:6" ht="15.75" thickBot="1" x14ac:dyDescent="0.3">
      <c r="A641" s="10" t="s">
        <v>24152</v>
      </c>
      <c r="B641" s="11" t="s">
        <v>13206</v>
      </c>
      <c r="C641" s="11" t="s">
        <v>27</v>
      </c>
      <c r="D641" s="11" t="s">
        <v>24178</v>
      </c>
      <c r="E641" s="11"/>
      <c r="F641" s="12"/>
    </row>
    <row r="642" spans="1:6" x14ac:dyDescent="0.25">
      <c r="A642" s="13" t="s">
        <v>24153</v>
      </c>
      <c r="B642" s="2" t="s">
        <v>362</v>
      </c>
      <c r="C642" s="2" t="s">
        <v>27</v>
      </c>
      <c r="D642" s="2" t="s">
        <v>24173</v>
      </c>
      <c r="E642" s="2"/>
      <c r="F642" s="14"/>
    </row>
    <row r="643" spans="1:6" x14ac:dyDescent="0.25">
      <c r="A643" s="8" t="s">
        <v>24154</v>
      </c>
      <c r="B643" s="1" t="s">
        <v>11669</v>
      </c>
      <c r="C643" s="1" t="s">
        <v>27</v>
      </c>
      <c r="D643" s="1" t="s">
        <v>24173</v>
      </c>
      <c r="E643" s="1"/>
      <c r="F643" s="9"/>
    </row>
    <row r="644" spans="1:6" x14ac:dyDescent="0.25">
      <c r="A644" s="8" t="s">
        <v>24155</v>
      </c>
      <c r="B644" s="1" t="s">
        <v>2860</v>
      </c>
      <c r="C644" s="1" t="s">
        <v>27</v>
      </c>
      <c r="D644" s="1" t="s">
        <v>24173</v>
      </c>
      <c r="E644" s="1"/>
      <c r="F644" s="9"/>
    </row>
    <row r="645" spans="1:6" x14ac:dyDescent="0.25">
      <c r="A645" s="8" t="s">
        <v>24156</v>
      </c>
      <c r="B645" s="1" t="s">
        <v>2994</v>
      </c>
      <c r="C645" s="1" t="s">
        <v>27</v>
      </c>
      <c r="D645" s="1" t="s">
        <v>24173</v>
      </c>
      <c r="E645" s="1"/>
      <c r="F645" s="9"/>
    </row>
    <row r="646" spans="1:6" x14ac:dyDescent="0.25">
      <c r="A646" s="8" t="s">
        <v>24157</v>
      </c>
      <c r="B646" s="1" t="s">
        <v>6338</v>
      </c>
      <c r="C646" s="1" t="s">
        <v>27</v>
      </c>
      <c r="D646" s="1" t="s">
        <v>24173</v>
      </c>
      <c r="E646" s="1"/>
      <c r="F646" s="9"/>
    </row>
    <row r="647" spans="1:6" x14ac:dyDescent="0.25">
      <c r="A647" s="8" t="s">
        <v>24158</v>
      </c>
      <c r="B647" s="1" t="s">
        <v>13174</v>
      </c>
      <c r="C647" s="1" t="s">
        <v>27</v>
      </c>
      <c r="D647" s="1" t="s">
        <v>24173</v>
      </c>
      <c r="E647" s="1"/>
      <c r="F647" s="9"/>
    </row>
    <row r="648" spans="1:6" x14ac:dyDescent="0.25">
      <c r="A648" s="8" t="s">
        <v>24159</v>
      </c>
      <c r="B648" s="1" t="s">
        <v>8219</v>
      </c>
      <c r="C648" s="1" t="s">
        <v>27</v>
      </c>
      <c r="D648" s="1" t="s">
        <v>24173</v>
      </c>
      <c r="E648" s="1"/>
      <c r="F648" s="9"/>
    </row>
    <row r="649" spans="1:6" x14ac:dyDescent="0.25">
      <c r="A649" s="8" t="s">
        <v>24160</v>
      </c>
      <c r="B649" s="1" t="s">
        <v>8623</v>
      </c>
      <c r="C649" s="1" t="s">
        <v>27</v>
      </c>
      <c r="D649" s="1" t="s">
        <v>24173</v>
      </c>
      <c r="E649" s="1"/>
      <c r="F649" s="9"/>
    </row>
    <row r="650" spans="1:6" x14ac:dyDescent="0.25">
      <c r="A650" s="8" t="s">
        <v>24161</v>
      </c>
      <c r="B650" s="1" t="s">
        <v>8625</v>
      </c>
      <c r="C650" s="1" t="s">
        <v>27</v>
      </c>
      <c r="D650" s="1" t="s">
        <v>24173</v>
      </c>
      <c r="E650" s="1"/>
      <c r="F650" s="9"/>
    </row>
    <row r="651" spans="1:6" x14ac:dyDescent="0.25">
      <c r="A651" s="8" t="s">
        <v>24162</v>
      </c>
      <c r="B651" s="1" t="s">
        <v>7325</v>
      </c>
      <c r="C651" s="1" t="s">
        <v>27</v>
      </c>
      <c r="D651" s="1" t="s">
        <v>24173</v>
      </c>
      <c r="E651" s="1"/>
      <c r="F651" s="9"/>
    </row>
    <row r="652" spans="1:6" x14ac:dyDescent="0.25">
      <c r="A652" s="8" t="s">
        <v>24163</v>
      </c>
      <c r="B652" s="1" t="s">
        <v>6745</v>
      </c>
      <c r="C652" s="1" t="s">
        <v>27</v>
      </c>
      <c r="D652" s="1" t="s">
        <v>24173</v>
      </c>
      <c r="E652" s="1"/>
      <c r="F652" s="9"/>
    </row>
    <row r="653" spans="1:6" x14ac:dyDescent="0.25">
      <c r="A653" s="8" t="s">
        <v>24164</v>
      </c>
      <c r="B653" s="1" t="s">
        <v>5238</v>
      </c>
      <c r="C653" s="1" t="s">
        <v>27</v>
      </c>
      <c r="D653" s="1" t="s">
        <v>24173</v>
      </c>
      <c r="E653" s="1"/>
      <c r="F653" s="9"/>
    </row>
    <row r="654" spans="1:6" x14ac:dyDescent="0.25">
      <c r="A654" s="8" t="s">
        <v>24165</v>
      </c>
      <c r="B654" s="1" t="s">
        <v>7662</v>
      </c>
      <c r="C654" s="1" t="s">
        <v>27</v>
      </c>
      <c r="D654" s="1" t="s">
        <v>24173</v>
      </c>
      <c r="E654" s="1"/>
      <c r="F654" s="9"/>
    </row>
    <row r="655" spans="1:6" x14ac:dyDescent="0.25">
      <c r="A655" s="8" t="s">
        <v>24166</v>
      </c>
      <c r="B655" s="1" t="s">
        <v>8691</v>
      </c>
      <c r="C655" s="1" t="s">
        <v>27</v>
      </c>
      <c r="D655" s="1" t="s">
        <v>24173</v>
      </c>
      <c r="E655" s="1"/>
      <c r="F655" s="9"/>
    </row>
    <row r="656" spans="1:6" x14ac:dyDescent="0.25">
      <c r="A656" s="8" t="s">
        <v>24167</v>
      </c>
      <c r="B656" s="1" t="s">
        <v>813</v>
      </c>
      <c r="C656" s="1" t="s">
        <v>27</v>
      </c>
      <c r="D656" s="1" t="s">
        <v>24173</v>
      </c>
      <c r="E656" s="1"/>
      <c r="F656" s="9"/>
    </row>
    <row r="657" spans="1:6" x14ac:dyDescent="0.25">
      <c r="A657" s="8" t="s">
        <v>24168</v>
      </c>
      <c r="B657" s="1" t="s">
        <v>1021</v>
      </c>
      <c r="C657" s="1" t="s">
        <v>27</v>
      </c>
      <c r="D657" s="1" t="s">
        <v>24173</v>
      </c>
      <c r="E657" s="1"/>
      <c r="F657" s="9"/>
    </row>
    <row r="658" spans="1:6" x14ac:dyDescent="0.25">
      <c r="A658" s="8" t="s">
        <v>24169</v>
      </c>
      <c r="B658" s="1" t="s">
        <v>3712</v>
      </c>
      <c r="C658" s="1" t="s">
        <v>27</v>
      </c>
      <c r="D658" s="1" t="s">
        <v>24173</v>
      </c>
      <c r="E658" s="1"/>
      <c r="F658" s="9"/>
    </row>
    <row r="659" spans="1:6" x14ac:dyDescent="0.25">
      <c r="A659" s="8" t="s">
        <v>24170</v>
      </c>
      <c r="B659" s="1" t="s">
        <v>15750</v>
      </c>
      <c r="C659" s="1" t="s">
        <v>27</v>
      </c>
      <c r="D659" s="1" t="s">
        <v>24173</v>
      </c>
      <c r="E659" s="1"/>
      <c r="F659" s="9"/>
    </row>
    <row r="660" spans="1:6" x14ac:dyDescent="0.25">
      <c r="A660" s="8" t="s">
        <v>24171</v>
      </c>
      <c r="B660" s="1" t="s">
        <v>6698</v>
      </c>
      <c r="C660" s="1" t="s">
        <v>27</v>
      </c>
      <c r="D660" s="1" t="s">
        <v>24173</v>
      </c>
      <c r="E660" s="1"/>
      <c r="F660" s="9"/>
    </row>
    <row r="661" spans="1:6" x14ac:dyDescent="0.25">
      <c r="A661" s="8" t="s">
        <v>24172</v>
      </c>
      <c r="B661" s="1" t="s">
        <v>8715</v>
      </c>
      <c r="C661" s="1" t="s">
        <v>27</v>
      </c>
      <c r="D661" s="1" t="s">
        <v>24173</v>
      </c>
      <c r="E661" s="1"/>
      <c r="F661" s="9"/>
    </row>
    <row r="662" spans="1:6" x14ac:dyDescent="0.25">
      <c r="A662" s="8" t="s">
        <v>24153</v>
      </c>
      <c r="B662" s="1" t="s">
        <v>362</v>
      </c>
      <c r="C662" s="1" t="s">
        <v>27</v>
      </c>
      <c r="D662" s="1" t="s">
        <v>24177</v>
      </c>
      <c r="E662" s="1"/>
      <c r="F662" s="9"/>
    </row>
    <row r="663" spans="1:6" x14ac:dyDescent="0.25">
      <c r="A663" s="8" t="s">
        <v>24154</v>
      </c>
      <c r="B663" s="1" t="s">
        <v>11669</v>
      </c>
      <c r="C663" s="1" t="s">
        <v>27</v>
      </c>
      <c r="D663" s="1" t="s">
        <v>24177</v>
      </c>
      <c r="E663" s="1"/>
      <c r="F663" s="9"/>
    </row>
    <row r="664" spans="1:6" x14ac:dyDescent="0.25">
      <c r="A664" s="8" t="s">
        <v>24155</v>
      </c>
      <c r="B664" s="1" t="s">
        <v>2860</v>
      </c>
      <c r="C664" s="1" t="s">
        <v>27</v>
      </c>
      <c r="D664" s="1" t="s">
        <v>24177</v>
      </c>
      <c r="E664" s="1"/>
      <c r="F664" s="9"/>
    </row>
    <row r="665" spans="1:6" x14ac:dyDescent="0.25">
      <c r="A665" s="8" t="s">
        <v>24156</v>
      </c>
      <c r="B665" s="1" t="s">
        <v>2994</v>
      </c>
      <c r="C665" s="1" t="s">
        <v>27</v>
      </c>
      <c r="D665" s="1" t="s">
        <v>24177</v>
      </c>
      <c r="E665" s="1"/>
      <c r="F665" s="9"/>
    </row>
    <row r="666" spans="1:6" x14ac:dyDescent="0.25">
      <c r="A666" s="8" t="s">
        <v>24157</v>
      </c>
      <c r="B666" s="1" t="s">
        <v>6338</v>
      </c>
      <c r="C666" s="1" t="s">
        <v>27</v>
      </c>
      <c r="D666" s="1" t="s">
        <v>24177</v>
      </c>
      <c r="E666" s="1"/>
      <c r="F666" s="9"/>
    </row>
    <row r="667" spans="1:6" x14ac:dyDescent="0.25">
      <c r="A667" s="8" t="s">
        <v>24158</v>
      </c>
      <c r="B667" s="1" t="s">
        <v>13174</v>
      </c>
      <c r="C667" s="1" t="s">
        <v>27</v>
      </c>
      <c r="D667" s="1" t="s">
        <v>24177</v>
      </c>
      <c r="E667" s="1"/>
      <c r="F667" s="9"/>
    </row>
    <row r="668" spans="1:6" x14ac:dyDescent="0.25">
      <c r="A668" s="8" t="s">
        <v>24159</v>
      </c>
      <c r="B668" s="1" t="s">
        <v>8219</v>
      </c>
      <c r="C668" s="1" t="s">
        <v>27</v>
      </c>
      <c r="D668" s="1" t="s">
        <v>24177</v>
      </c>
      <c r="E668" s="1"/>
      <c r="F668" s="9"/>
    </row>
    <row r="669" spans="1:6" x14ac:dyDescent="0.25">
      <c r="A669" s="8" t="s">
        <v>24160</v>
      </c>
      <c r="B669" s="1" t="s">
        <v>8623</v>
      </c>
      <c r="C669" s="1" t="s">
        <v>27</v>
      </c>
      <c r="D669" s="1" t="s">
        <v>24177</v>
      </c>
      <c r="E669" s="1"/>
      <c r="F669" s="9"/>
    </row>
    <row r="670" spans="1:6" x14ac:dyDescent="0.25">
      <c r="A670" s="8" t="s">
        <v>24161</v>
      </c>
      <c r="B670" s="1" t="s">
        <v>8625</v>
      </c>
      <c r="C670" s="1" t="s">
        <v>27</v>
      </c>
      <c r="D670" s="1" t="s">
        <v>24177</v>
      </c>
      <c r="E670" s="1"/>
      <c r="F670" s="9"/>
    </row>
    <row r="671" spans="1:6" x14ac:dyDescent="0.25">
      <c r="A671" s="8" t="s">
        <v>24162</v>
      </c>
      <c r="B671" s="1" t="s">
        <v>7325</v>
      </c>
      <c r="C671" s="1" t="s">
        <v>27</v>
      </c>
      <c r="D671" s="1" t="s">
        <v>24177</v>
      </c>
      <c r="E671" s="1"/>
      <c r="F671" s="9"/>
    </row>
    <row r="672" spans="1:6" x14ac:dyDescent="0.25">
      <c r="A672" s="8" t="s">
        <v>24163</v>
      </c>
      <c r="B672" s="1" t="s">
        <v>6745</v>
      </c>
      <c r="C672" s="1" t="s">
        <v>27</v>
      </c>
      <c r="D672" s="1" t="s">
        <v>24177</v>
      </c>
      <c r="E672" s="1"/>
      <c r="F672" s="9"/>
    </row>
    <row r="673" spans="1:6" x14ac:dyDescent="0.25">
      <c r="A673" s="8" t="s">
        <v>24164</v>
      </c>
      <c r="B673" s="1" t="s">
        <v>5238</v>
      </c>
      <c r="C673" s="1" t="s">
        <v>27</v>
      </c>
      <c r="D673" s="1" t="s">
        <v>24177</v>
      </c>
      <c r="E673" s="1"/>
      <c r="F673" s="9"/>
    </row>
    <row r="674" spans="1:6" x14ac:dyDescent="0.25">
      <c r="A674" s="8" t="s">
        <v>24165</v>
      </c>
      <c r="B674" s="1" t="s">
        <v>7662</v>
      </c>
      <c r="C674" s="1" t="s">
        <v>27</v>
      </c>
      <c r="D674" s="1" t="s">
        <v>24177</v>
      </c>
      <c r="E674" s="1"/>
      <c r="F674" s="9"/>
    </row>
    <row r="675" spans="1:6" x14ac:dyDescent="0.25">
      <c r="A675" s="8" t="s">
        <v>24166</v>
      </c>
      <c r="B675" s="1" t="s">
        <v>8691</v>
      </c>
      <c r="C675" s="1" t="s">
        <v>27</v>
      </c>
      <c r="D675" s="1" t="s">
        <v>24177</v>
      </c>
      <c r="E675" s="1"/>
      <c r="F675" s="9"/>
    </row>
    <row r="676" spans="1:6" x14ac:dyDescent="0.25">
      <c r="A676" s="8" t="s">
        <v>24167</v>
      </c>
      <c r="B676" s="1" t="s">
        <v>813</v>
      </c>
      <c r="C676" s="1" t="s">
        <v>27</v>
      </c>
      <c r="D676" s="1" t="s">
        <v>24177</v>
      </c>
      <c r="E676" s="1"/>
      <c r="F676" s="9"/>
    </row>
    <row r="677" spans="1:6" x14ac:dyDescent="0.25">
      <c r="A677" s="8" t="s">
        <v>24168</v>
      </c>
      <c r="B677" s="1" t="s">
        <v>1021</v>
      </c>
      <c r="C677" s="1" t="s">
        <v>27</v>
      </c>
      <c r="D677" s="1" t="s">
        <v>24177</v>
      </c>
      <c r="E677" s="1"/>
      <c r="F677" s="9"/>
    </row>
    <row r="678" spans="1:6" x14ac:dyDescent="0.25">
      <c r="A678" s="8" t="s">
        <v>24169</v>
      </c>
      <c r="B678" s="1" t="s">
        <v>3712</v>
      </c>
      <c r="C678" s="1" t="s">
        <v>27</v>
      </c>
      <c r="D678" s="1" t="s">
        <v>24177</v>
      </c>
      <c r="E678" s="1"/>
      <c r="F678" s="9"/>
    </row>
    <row r="679" spans="1:6" x14ac:dyDescent="0.25">
      <c r="A679" s="8" t="s">
        <v>24170</v>
      </c>
      <c r="B679" s="1" t="s">
        <v>15750</v>
      </c>
      <c r="C679" s="1" t="s">
        <v>27</v>
      </c>
      <c r="D679" s="1" t="s">
        <v>24177</v>
      </c>
      <c r="E679" s="1"/>
      <c r="F679" s="9"/>
    </row>
    <row r="680" spans="1:6" x14ac:dyDescent="0.25">
      <c r="A680" s="8" t="s">
        <v>24171</v>
      </c>
      <c r="B680" s="1" t="s">
        <v>6698</v>
      </c>
      <c r="C680" s="1" t="s">
        <v>27</v>
      </c>
      <c r="D680" s="1" t="s">
        <v>24177</v>
      </c>
      <c r="E680" s="1"/>
      <c r="F680" s="9"/>
    </row>
    <row r="681" spans="1:6" x14ac:dyDescent="0.25">
      <c r="A681" s="8" t="s">
        <v>24172</v>
      </c>
      <c r="B681" s="1" t="s">
        <v>8715</v>
      </c>
      <c r="C681" s="1" t="s">
        <v>27</v>
      </c>
      <c r="D681" s="1" t="s">
        <v>24177</v>
      </c>
      <c r="E681" s="1"/>
      <c r="F681" s="9"/>
    </row>
    <row r="682" spans="1:6" x14ac:dyDescent="0.25">
      <c r="A682" s="8" t="s">
        <v>24153</v>
      </c>
      <c r="B682" s="1" t="s">
        <v>362</v>
      </c>
      <c r="C682" s="1" t="s">
        <v>27</v>
      </c>
      <c r="D682" s="1" t="s">
        <v>24176</v>
      </c>
      <c r="E682" s="1"/>
      <c r="F682" s="9"/>
    </row>
    <row r="683" spans="1:6" x14ac:dyDescent="0.25">
      <c r="A683" s="8" t="s">
        <v>24154</v>
      </c>
      <c r="B683" s="1" t="s">
        <v>11669</v>
      </c>
      <c r="C683" s="1" t="s">
        <v>27</v>
      </c>
      <c r="D683" s="1" t="s">
        <v>24176</v>
      </c>
      <c r="E683" s="1"/>
      <c r="F683" s="9"/>
    </row>
    <row r="684" spans="1:6" x14ac:dyDescent="0.25">
      <c r="A684" s="8" t="s">
        <v>24155</v>
      </c>
      <c r="B684" s="1" t="s">
        <v>2860</v>
      </c>
      <c r="C684" s="1" t="s">
        <v>27</v>
      </c>
      <c r="D684" s="1" t="s">
        <v>24176</v>
      </c>
      <c r="E684" s="1"/>
      <c r="F684" s="9"/>
    </row>
    <row r="685" spans="1:6" x14ac:dyDescent="0.25">
      <c r="A685" s="8" t="s">
        <v>24156</v>
      </c>
      <c r="B685" s="1" t="s">
        <v>2994</v>
      </c>
      <c r="C685" s="1" t="s">
        <v>27</v>
      </c>
      <c r="D685" s="1" t="s">
        <v>24176</v>
      </c>
      <c r="E685" s="1"/>
      <c r="F685" s="9"/>
    </row>
    <row r="686" spans="1:6" x14ac:dyDescent="0.25">
      <c r="A686" s="8" t="s">
        <v>24157</v>
      </c>
      <c r="B686" s="1" t="s">
        <v>6338</v>
      </c>
      <c r="C686" s="1" t="s">
        <v>27</v>
      </c>
      <c r="D686" s="1" t="s">
        <v>24176</v>
      </c>
      <c r="E686" s="1"/>
      <c r="F686" s="9"/>
    </row>
    <row r="687" spans="1:6" x14ac:dyDescent="0.25">
      <c r="A687" s="8" t="s">
        <v>24158</v>
      </c>
      <c r="B687" s="1" t="s">
        <v>13174</v>
      </c>
      <c r="C687" s="1" t="s">
        <v>27</v>
      </c>
      <c r="D687" s="1" t="s">
        <v>24176</v>
      </c>
      <c r="E687" s="1"/>
      <c r="F687" s="9"/>
    </row>
    <row r="688" spans="1:6" x14ac:dyDescent="0.25">
      <c r="A688" s="8" t="s">
        <v>24159</v>
      </c>
      <c r="B688" s="1" t="s">
        <v>8219</v>
      </c>
      <c r="C688" s="1" t="s">
        <v>27</v>
      </c>
      <c r="D688" s="1" t="s">
        <v>24176</v>
      </c>
      <c r="E688" s="1"/>
      <c r="F688" s="9"/>
    </row>
    <row r="689" spans="1:6" x14ac:dyDescent="0.25">
      <c r="A689" s="8" t="s">
        <v>24160</v>
      </c>
      <c r="B689" s="1" t="s">
        <v>8623</v>
      </c>
      <c r="C689" s="1" t="s">
        <v>27</v>
      </c>
      <c r="D689" s="1" t="s">
        <v>24176</v>
      </c>
      <c r="E689" s="1"/>
      <c r="F689" s="9"/>
    </row>
    <row r="690" spans="1:6" x14ac:dyDescent="0.25">
      <c r="A690" s="8" t="s">
        <v>24161</v>
      </c>
      <c r="B690" s="1" t="s">
        <v>8625</v>
      </c>
      <c r="C690" s="1" t="s">
        <v>27</v>
      </c>
      <c r="D690" s="1" t="s">
        <v>24176</v>
      </c>
      <c r="E690" s="1"/>
      <c r="F690" s="9"/>
    </row>
    <row r="691" spans="1:6" x14ac:dyDescent="0.25">
      <c r="A691" s="8" t="s">
        <v>24162</v>
      </c>
      <c r="B691" s="1" t="s">
        <v>7325</v>
      </c>
      <c r="C691" s="1" t="s">
        <v>27</v>
      </c>
      <c r="D691" s="1" t="s">
        <v>24176</v>
      </c>
      <c r="E691" s="1"/>
      <c r="F691" s="9"/>
    </row>
    <row r="692" spans="1:6" x14ac:dyDescent="0.25">
      <c r="A692" s="8" t="s">
        <v>24163</v>
      </c>
      <c r="B692" s="1" t="s">
        <v>6745</v>
      </c>
      <c r="C692" s="1" t="s">
        <v>27</v>
      </c>
      <c r="D692" s="1" t="s">
        <v>24176</v>
      </c>
      <c r="E692" s="1"/>
      <c r="F692" s="9"/>
    </row>
    <row r="693" spans="1:6" x14ac:dyDescent="0.25">
      <c r="A693" s="8" t="s">
        <v>24164</v>
      </c>
      <c r="B693" s="1" t="s">
        <v>5238</v>
      </c>
      <c r="C693" s="1" t="s">
        <v>27</v>
      </c>
      <c r="D693" s="1" t="s">
        <v>24176</v>
      </c>
      <c r="E693" s="1"/>
      <c r="F693" s="9"/>
    </row>
    <row r="694" spans="1:6" x14ac:dyDescent="0.25">
      <c r="A694" s="8" t="s">
        <v>24165</v>
      </c>
      <c r="B694" s="1" t="s">
        <v>7662</v>
      </c>
      <c r="C694" s="1" t="s">
        <v>27</v>
      </c>
      <c r="D694" s="1" t="s">
        <v>24176</v>
      </c>
      <c r="E694" s="1"/>
      <c r="F694" s="9"/>
    </row>
    <row r="695" spans="1:6" x14ac:dyDescent="0.25">
      <c r="A695" s="8" t="s">
        <v>24166</v>
      </c>
      <c r="B695" s="1" t="s">
        <v>8691</v>
      </c>
      <c r="C695" s="1" t="s">
        <v>27</v>
      </c>
      <c r="D695" s="1" t="s">
        <v>24176</v>
      </c>
      <c r="E695" s="1"/>
      <c r="F695" s="9"/>
    </row>
    <row r="696" spans="1:6" x14ac:dyDescent="0.25">
      <c r="A696" s="8" t="s">
        <v>24167</v>
      </c>
      <c r="B696" s="1" t="s">
        <v>813</v>
      </c>
      <c r="C696" s="1" t="s">
        <v>27</v>
      </c>
      <c r="D696" s="1" t="s">
        <v>24176</v>
      </c>
      <c r="E696" s="1"/>
      <c r="F696" s="9"/>
    </row>
    <row r="697" spans="1:6" x14ac:dyDescent="0.25">
      <c r="A697" s="8" t="s">
        <v>24168</v>
      </c>
      <c r="B697" s="1" t="s">
        <v>1021</v>
      </c>
      <c r="C697" s="1" t="s">
        <v>27</v>
      </c>
      <c r="D697" s="1" t="s">
        <v>24176</v>
      </c>
      <c r="E697" s="1"/>
      <c r="F697" s="9"/>
    </row>
    <row r="698" spans="1:6" x14ac:dyDescent="0.25">
      <c r="A698" s="8" t="s">
        <v>24169</v>
      </c>
      <c r="B698" s="1" t="s">
        <v>3712</v>
      </c>
      <c r="C698" s="1" t="s">
        <v>27</v>
      </c>
      <c r="D698" s="1" t="s">
        <v>24176</v>
      </c>
      <c r="E698" s="1"/>
      <c r="F698" s="9"/>
    </row>
    <row r="699" spans="1:6" x14ac:dyDescent="0.25">
      <c r="A699" s="8" t="s">
        <v>24170</v>
      </c>
      <c r="B699" s="1" t="s">
        <v>15750</v>
      </c>
      <c r="C699" s="1" t="s">
        <v>27</v>
      </c>
      <c r="D699" s="1" t="s">
        <v>24176</v>
      </c>
      <c r="E699" s="1"/>
      <c r="F699" s="9"/>
    </row>
    <row r="700" spans="1:6" x14ac:dyDescent="0.25">
      <c r="A700" s="8" t="s">
        <v>24171</v>
      </c>
      <c r="B700" s="1" t="s">
        <v>6698</v>
      </c>
      <c r="C700" s="1" t="s">
        <v>27</v>
      </c>
      <c r="D700" s="1" t="s">
        <v>24176</v>
      </c>
      <c r="E700" s="1"/>
      <c r="F700" s="9"/>
    </row>
    <row r="701" spans="1:6" x14ac:dyDescent="0.25">
      <c r="A701" s="8" t="s">
        <v>24172</v>
      </c>
      <c r="B701" s="1" t="s">
        <v>8715</v>
      </c>
      <c r="C701" s="1" t="s">
        <v>27</v>
      </c>
      <c r="D701" s="1" t="s">
        <v>24176</v>
      </c>
      <c r="E701" s="1"/>
      <c r="F701" s="9"/>
    </row>
    <row r="702" spans="1:6" x14ac:dyDescent="0.25">
      <c r="A702" s="8" t="s">
        <v>24153</v>
      </c>
      <c r="B702" s="1" t="s">
        <v>362</v>
      </c>
      <c r="C702" s="1" t="s">
        <v>27</v>
      </c>
      <c r="D702" s="1" t="s">
        <v>24178</v>
      </c>
      <c r="E702" s="1"/>
      <c r="F702" s="9"/>
    </row>
    <row r="703" spans="1:6" x14ac:dyDescent="0.25">
      <c r="A703" s="8" t="s">
        <v>24154</v>
      </c>
      <c r="B703" s="1" t="s">
        <v>11669</v>
      </c>
      <c r="C703" s="1" t="s">
        <v>27</v>
      </c>
      <c r="D703" s="1" t="s">
        <v>24178</v>
      </c>
      <c r="E703" s="1"/>
      <c r="F703" s="9"/>
    </row>
    <row r="704" spans="1:6" x14ac:dyDescent="0.25">
      <c r="A704" s="8" t="s">
        <v>24155</v>
      </c>
      <c r="B704" s="1" t="s">
        <v>2860</v>
      </c>
      <c r="C704" s="1" t="s">
        <v>27</v>
      </c>
      <c r="D704" s="1" t="s">
        <v>24178</v>
      </c>
      <c r="E704" s="1"/>
      <c r="F704" s="9"/>
    </row>
    <row r="705" spans="1:6" x14ac:dyDescent="0.25">
      <c r="A705" s="8" t="s">
        <v>24156</v>
      </c>
      <c r="B705" s="1" t="s">
        <v>2994</v>
      </c>
      <c r="C705" s="1" t="s">
        <v>27</v>
      </c>
      <c r="D705" s="1" t="s">
        <v>24178</v>
      </c>
      <c r="E705" s="1"/>
      <c r="F705" s="9"/>
    </row>
    <row r="706" spans="1:6" x14ac:dyDescent="0.25">
      <c r="A706" s="8" t="s">
        <v>24157</v>
      </c>
      <c r="B706" s="1" t="s">
        <v>6338</v>
      </c>
      <c r="C706" s="1" t="s">
        <v>27</v>
      </c>
      <c r="D706" s="1" t="s">
        <v>24178</v>
      </c>
      <c r="E706" s="1"/>
      <c r="F706" s="9"/>
    </row>
    <row r="707" spans="1:6" x14ac:dyDescent="0.25">
      <c r="A707" s="8" t="s">
        <v>24158</v>
      </c>
      <c r="B707" s="1" t="s">
        <v>13174</v>
      </c>
      <c r="C707" s="1" t="s">
        <v>27</v>
      </c>
      <c r="D707" s="1" t="s">
        <v>24178</v>
      </c>
      <c r="E707" s="1"/>
      <c r="F707" s="9"/>
    </row>
    <row r="708" spans="1:6" x14ac:dyDescent="0.25">
      <c r="A708" s="8" t="s">
        <v>24159</v>
      </c>
      <c r="B708" s="1" t="s">
        <v>8219</v>
      </c>
      <c r="C708" s="1" t="s">
        <v>27</v>
      </c>
      <c r="D708" s="1" t="s">
        <v>24178</v>
      </c>
      <c r="E708" s="1"/>
      <c r="F708" s="9"/>
    </row>
    <row r="709" spans="1:6" x14ac:dyDescent="0.25">
      <c r="A709" s="8" t="s">
        <v>24160</v>
      </c>
      <c r="B709" s="1" t="s">
        <v>8623</v>
      </c>
      <c r="C709" s="1" t="s">
        <v>27</v>
      </c>
      <c r="D709" s="1" t="s">
        <v>24178</v>
      </c>
      <c r="E709" s="1"/>
      <c r="F709" s="9"/>
    </row>
    <row r="710" spans="1:6" x14ac:dyDescent="0.25">
      <c r="A710" s="8" t="s">
        <v>24161</v>
      </c>
      <c r="B710" s="1" t="s">
        <v>8625</v>
      </c>
      <c r="C710" s="1" t="s">
        <v>27</v>
      </c>
      <c r="D710" s="1" t="s">
        <v>24178</v>
      </c>
      <c r="E710" s="1"/>
      <c r="F710" s="9"/>
    </row>
    <row r="711" spans="1:6" x14ac:dyDescent="0.25">
      <c r="A711" s="8" t="s">
        <v>24162</v>
      </c>
      <c r="B711" s="1" t="s">
        <v>7325</v>
      </c>
      <c r="C711" s="1" t="s">
        <v>27</v>
      </c>
      <c r="D711" s="1" t="s">
        <v>24178</v>
      </c>
      <c r="E711" s="1"/>
      <c r="F711" s="9"/>
    </row>
    <row r="712" spans="1:6" x14ac:dyDescent="0.25">
      <c r="A712" s="8" t="s">
        <v>24163</v>
      </c>
      <c r="B712" s="1" t="s">
        <v>6745</v>
      </c>
      <c r="C712" s="1" t="s">
        <v>27</v>
      </c>
      <c r="D712" s="1" t="s">
        <v>24178</v>
      </c>
      <c r="E712" s="1"/>
      <c r="F712" s="9"/>
    </row>
    <row r="713" spans="1:6" x14ac:dyDescent="0.25">
      <c r="A713" s="8" t="s">
        <v>24164</v>
      </c>
      <c r="B713" s="1" t="s">
        <v>5238</v>
      </c>
      <c r="C713" s="1" t="s">
        <v>27</v>
      </c>
      <c r="D713" s="1" t="s">
        <v>24178</v>
      </c>
      <c r="E713" s="1"/>
      <c r="F713" s="9"/>
    </row>
    <row r="714" spans="1:6" x14ac:dyDescent="0.25">
      <c r="A714" s="8" t="s">
        <v>24165</v>
      </c>
      <c r="B714" s="1" t="s">
        <v>7662</v>
      </c>
      <c r="C714" s="1" t="s">
        <v>27</v>
      </c>
      <c r="D714" s="1" t="s">
        <v>24178</v>
      </c>
      <c r="E714" s="1"/>
      <c r="F714" s="9"/>
    </row>
    <row r="715" spans="1:6" x14ac:dyDescent="0.25">
      <c r="A715" s="8" t="s">
        <v>24166</v>
      </c>
      <c r="B715" s="1" t="s">
        <v>8691</v>
      </c>
      <c r="C715" s="1" t="s">
        <v>27</v>
      </c>
      <c r="D715" s="1" t="s">
        <v>24178</v>
      </c>
      <c r="E715" s="1"/>
      <c r="F715" s="9"/>
    </row>
    <row r="716" spans="1:6" x14ac:dyDescent="0.25">
      <c r="A716" s="8" t="s">
        <v>24167</v>
      </c>
      <c r="B716" s="1" t="s">
        <v>813</v>
      </c>
      <c r="C716" s="1" t="s">
        <v>27</v>
      </c>
      <c r="D716" s="1" t="s">
        <v>24178</v>
      </c>
      <c r="E716" s="1"/>
      <c r="F716" s="9"/>
    </row>
    <row r="717" spans="1:6" x14ac:dyDescent="0.25">
      <c r="A717" s="8" t="s">
        <v>24168</v>
      </c>
      <c r="B717" s="1" t="s">
        <v>1021</v>
      </c>
      <c r="C717" s="1" t="s">
        <v>27</v>
      </c>
      <c r="D717" s="1" t="s">
        <v>24178</v>
      </c>
      <c r="E717" s="1"/>
      <c r="F717" s="9"/>
    </row>
    <row r="718" spans="1:6" x14ac:dyDescent="0.25">
      <c r="A718" s="8" t="s">
        <v>24169</v>
      </c>
      <c r="B718" s="1" t="s">
        <v>3712</v>
      </c>
      <c r="C718" s="1" t="s">
        <v>27</v>
      </c>
      <c r="D718" s="1" t="s">
        <v>24178</v>
      </c>
      <c r="E718" s="1"/>
      <c r="F718" s="9"/>
    </row>
    <row r="719" spans="1:6" x14ac:dyDescent="0.25">
      <c r="A719" s="8" t="s">
        <v>24170</v>
      </c>
      <c r="B719" s="1" t="s">
        <v>15750</v>
      </c>
      <c r="C719" s="1" t="s">
        <v>27</v>
      </c>
      <c r="D719" s="1" t="s">
        <v>24178</v>
      </c>
      <c r="E719" s="1"/>
      <c r="F719" s="9"/>
    </row>
    <row r="720" spans="1:6" x14ac:dyDescent="0.25">
      <c r="A720" s="8" t="s">
        <v>24171</v>
      </c>
      <c r="B720" s="1" t="s">
        <v>6698</v>
      </c>
      <c r="C720" s="1" t="s">
        <v>27</v>
      </c>
      <c r="D720" s="1" t="s">
        <v>24178</v>
      </c>
      <c r="E720" s="1"/>
      <c r="F720" s="9"/>
    </row>
    <row r="721" spans="1:6" ht="15.75" thickBot="1" x14ac:dyDescent="0.3">
      <c r="A721" s="10" t="s">
        <v>24172</v>
      </c>
      <c r="B721" s="11" t="s">
        <v>8715</v>
      </c>
      <c r="C721" s="11" t="s">
        <v>27</v>
      </c>
      <c r="D721" s="11" t="s">
        <v>24178</v>
      </c>
      <c r="E721" s="11"/>
      <c r="F721" s="12"/>
    </row>
  </sheetData>
  <autoFilter ref="A1:F1"/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6.28515625" bestFit="1" customWidth="1"/>
    <col min="3" max="3" width="13.5703125" bestFit="1" customWidth="1"/>
    <col min="4" max="4" width="13.5703125" hidden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731</v>
      </c>
    </row>
    <row r="2" spans="1:8" x14ac:dyDescent="0.25">
      <c r="A2" s="5" t="s">
        <v>16747</v>
      </c>
      <c r="B2" s="6" t="s">
        <v>10832</v>
      </c>
      <c r="C2" s="6" t="s">
        <v>16748</v>
      </c>
      <c r="D2" s="6"/>
      <c r="E2" s="6"/>
      <c r="F2" s="7"/>
    </row>
    <row r="3" spans="1:8" x14ac:dyDescent="0.25">
      <c r="A3" s="13" t="s">
        <v>16749</v>
      </c>
      <c r="B3" s="2" t="s">
        <v>10840</v>
      </c>
      <c r="C3" s="2" t="s">
        <v>16748</v>
      </c>
      <c r="D3" s="2"/>
      <c r="E3" s="2"/>
      <c r="F3" s="14"/>
    </row>
    <row r="4" spans="1:8" x14ac:dyDescent="0.25">
      <c r="A4" s="8" t="s">
        <v>16750</v>
      </c>
      <c r="B4" s="1" t="s">
        <v>10882</v>
      </c>
      <c r="C4" s="1" t="s">
        <v>16748</v>
      </c>
      <c r="D4" s="1"/>
      <c r="E4" s="1"/>
      <c r="F4" s="9"/>
    </row>
    <row r="5" spans="1:8" x14ac:dyDescent="0.25">
      <c r="A5" s="8" t="s">
        <v>16751</v>
      </c>
      <c r="B5" s="1" t="s">
        <v>16752</v>
      </c>
      <c r="C5" s="1" t="s">
        <v>16748</v>
      </c>
      <c r="D5" s="1"/>
      <c r="E5" s="1"/>
      <c r="F5" s="9"/>
    </row>
    <row r="6" spans="1:8" x14ac:dyDescent="0.25">
      <c r="A6" s="8" t="s">
        <v>16753</v>
      </c>
      <c r="B6" s="1" t="s">
        <v>16754</v>
      </c>
      <c r="C6" s="1" t="s">
        <v>16748</v>
      </c>
      <c r="D6" s="1"/>
      <c r="E6" s="1"/>
      <c r="F6" s="9"/>
    </row>
    <row r="7" spans="1:8" x14ac:dyDescent="0.25">
      <c r="A7" s="8" t="s">
        <v>16755</v>
      </c>
      <c r="B7" s="1" t="s">
        <v>861</v>
      </c>
      <c r="C7" s="1" t="s">
        <v>16748</v>
      </c>
      <c r="D7" s="1"/>
      <c r="E7" s="1"/>
      <c r="F7" s="9"/>
    </row>
    <row r="8" spans="1:8" x14ac:dyDescent="0.25">
      <c r="A8" s="8" t="s">
        <v>16756</v>
      </c>
      <c r="B8" s="1" t="s">
        <v>354</v>
      </c>
      <c r="C8" s="1" t="s">
        <v>16748</v>
      </c>
      <c r="D8" s="1"/>
      <c r="E8" s="1"/>
      <c r="F8" s="9"/>
    </row>
    <row r="9" spans="1:8" x14ac:dyDescent="0.25">
      <c r="A9" s="8" t="s">
        <v>16757</v>
      </c>
      <c r="B9" s="1" t="s">
        <v>13617</v>
      </c>
      <c r="C9" s="1" t="s">
        <v>16748</v>
      </c>
      <c r="D9" s="1"/>
      <c r="E9" s="1"/>
      <c r="F9" s="9"/>
    </row>
    <row r="10" spans="1:8" x14ac:dyDescent="0.25">
      <c r="A10" s="8" t="s">
        <v>16758</v>
      </c>
      <c r="B10" s="1" t="s">
        <v>3136</v>
      </c>
      <c r="C10" s="1" t="s">
        <v>16748</v>
      </c>
      <c r="D10" s="1"/>
      <c r="E10" s="1"/>
      <c r="F10" s="9"/>
    </row>
    <row r="11" spans="1:8" x14ac:dyDescent="0.25">
      <c r="A11" s="8" t="s">
        <v>16759</v>
      </c>
      <c r="B11" s="1" t="s">
        <v>16760</v>
      </c>
      <c r="C11" s="1" t="s">
        <v>16748</v>
      </c>
      <c r="D11" s="1"/>
      <c r="E11" s="1"/>
      <c r="F11" s="9"/>
    </row>
    <row r="12" spans="1:8" x14ac:dyDescent="0.25">
      <c r="A12" s="8" t="s">
        <v>16761</v>
      </c>
      <c r="B12" s="1" t="s">
        <v>10659</v>
      </c>
      <c r="C12" s="1" t="s">
        <v>16748</v>
      </c>
      <c r="D12" s="1"/>
      <c r="E12" s="1"/>
      <c r="F12" s="9"/>
    </row>
    <row r="13" spans="1:8" x14ac:dyDescent="0.25">
      <c r="A13" s="8" t="s">
        <v>16762</v>
      </c>
      <c r="B13" s="1" t="s">
        <v>10816</v>
      </c>
      <c r="C13" s="1" t="s">
        <v>16748</v>
      </c>
      <c r="D13" s="1"/>
      <c r="E13" s="1"/>
      <c r="F13" s="9"/>
    </row>
    <row r="14" spans="1:8" x14ac:dyDescent="0.25">
      <c r="A14" s="8" t="s">
        <v>16763</v>
      </c>
      <c r="B14" s="1" t="s">
        <v>16764</v>
      </c>
      <c r="C14" s="1" t="s">
        <v>16748</v>
      </c>
      <c r="D14" s="1"/>
      <c r="E14" s="1"/>
      <c r="F14" s="9"/>
    </row>
    <row r="15" spans="1:8" x14ac:dyDescent="0.25">
      <c r="A15" s="8" t="s">
        <v>16765</v>
      </c>
      <c r="B15" s="1" t="s">
        <v>16766</v>
      </c>
      <c r="C15" s="1" t="s">
        <v>16748</v>
      </c>
      <c r="D15" s="1"/>
      <c r="E15" s="1"/>
      <c r="F15" s="9"/>
    </row>
    <row r="16" spans="1:8" x14ac:dyDescent="0.25">
      <c r="A16" s="8" t="s">
        <v>16767</v>
      </c>
      <c r="B16" s="1" t="s">
        <v>16768</v>
      </c>
      <c r="C16" s="1" t="s">
        <v>16748</v>
      </c>
      <c r="D16" s="1"/>
      <c r="E16" s="1"/>
      <c r="F16" s="9"/>
    </row>
    <row r="17" spans="1:6" x14ac:dyDescent="0.25">
      <c r="A17" s="8" t="s">
        <v>16769</v>
      </c>
      <c r="B17" s="1" t="s">
        <v>10788</v>
      </c>
      <c r="C17" s="1" t="s">
        <v>16748</v>
      </c>
      <c r="D17" s="1"/>
      <c r="E17" s="1"/>
      <c r="F17" s="9"/>
    </row>
    <row r="18" spans="1:6" x14ac:dyDescent="0.25">
      <c r="A18" s="8" t="s">
        <v>16770</v>
      </c>
      <c r="B18" s="1" t="s">
        <v>11057</v>
      </c>
      <c r="C18" s="1" t="s">
        <v>16748</v>
      </c>
      <c r="D18" s="1"/>
      <c r="E18" s="1"/>
      <c r="F18" s="9"/>
    </row>
    <row r="19" spans="1:6" x14ac:dyDescent="0.25">
      <c r="A19" s="8" t="s">
        <v>16771</v>
      </c>
      <c r="B19" s="1" t="s">
        <v>13388</v>
      </c>
      <c r="C19" s="1" t="s">
        <v>16748</v>
      </c>
      <c r="D19" s="1"/>
      <c r="E19" s="1"/>
      <c r="F19" s="9"/>
    </row>
    <row r="20" spans="1:6" x14ac:dyDescent="0.25">
      <c r="A20" s="8" t="s">
        <v>16772</v>
      </c>
      <c r="B20" s="1" t="s">
        <v>16773</v>
      </c>
      <c r="C20" s="1" t="s">
        <v>16748</v>
      </c>
      <c r="D20" s="1"/>
      <c r="E20" s="1"/>
      <c r="F20" s="9"/>
    </row>
    <row r="21" spans="1:6" x14ac:dyDescent="0.25">
      <c r="A21" s="8" t="s">
        <v>16774</v>
      </c>
      <c r="B21" s="1" t="s">
        <v>16775</v>
      </c>
      <c r="C21" s="1" t="s">
        <v>16748</v>
      </c>
      <c r="D21" s="1"/>
      <c r="E21" s="1"/>
      <c r="F21" s="9"/>
    </row>
    <row r="22" spans="1:6" x14ac:dyDescent="0.25">
      <c r="A22" s="8" t="s">
        <v>16776</v>
      </c>
      <c r="B22" s="1" t="s">
        <v>16777</v>
      </c>
      <c r="C22" s="1" t="s">
        <v>16748</v>
      </c>
      <c r="D22" s="1"/>
      <c r="E22" s="1"/>
      <c r="F22" s="9"/>
    </row>
    <row r="23" spans="1:6" x14ac:dyDescent="0.25">
      <c r="A23" s="8" t="s">
        <v>16778</v>
      </c>
      <c r="B23" s="1" t="s">
        <v>16779</v>
      </c>
      <c r="C23" s="1" t="s">
        <v>16748</v>
      </c>
      <c r="D23" s="1"/>
      <c r="E23" s="1"/>
      <c r="F23" s="9"/>
    </row>
    <row r="24" spans="1:6" x14ac:dyDescent="0.25">
      <c r="A24" s="8" t="s">
        <v>16780</v>
      </c>
      <c r="B24" s="1" t="s">
        <v>16781</v>
      </c>
      <c r="C24" s="1" t="s">
        <v>16748</v>
      </c>
      <c r="D24" s="1"/>
      <c r="E24" s="1"/>
      <c r="F24" s="9"/>
    </row>
    <row r="25" spans="1:6" x14ac:dyDescent="0.25">
      <c r="A25" s="8" t="s">
        <v>16782</v>
      </c>
      <c r="B25" s="1" t="s">
        <v>16783</v>
      </c>
      <c r="C25" s="1" t="s">
        <v>16748</v>
      </c>
      <c r="D25" s="1"/>
      <c r="E25" s="1"/>
      <c r="F25" s="9"/>
    </row>
    <row r="26" spans="1:6" x14ac:dyDescent="0.25">
      <c r="A26" s="8" t="s">
        <v>16784</v>
      </c>
      <c r="B26" s="1" t="s">
        <v>16785</v>
      </c>
      <c r="C26" s="1" t="s">
        <v>16748</v>
      </c>
      <c r="D26" s="1"/>
      <c r="E26" s="1"/>
      <c r="F26" s="9"/>
    </row>
    <row r="27" spans="1:6" x14ac:dyDescent="0.25">
      <c r="A27" s="8" t="s">
        <v>16786</v>
      </c>
      <c r="B27" s="1" t="s">
        <v>16787</v>
      </c>
      <c r="C27" s="1" t="s">
        <v>16748</v>
      </c>
      <c r="D27" s="1"/>
      <c r="E27" s="1"/>
      <c r="F27" s="9"/>
    </row>
    <row r="28" spans="1:6" x14ac:dyDescent="0.25">
      <c r="A28" s="8" t="s">
        <v>16788</v>
      </c>
      <c r="B28" s="1" t="s">
        <v>16789</v>
      </c>
      <c r="C28" s="1" t="s">
        <v>16748</v>
      </c>
      <c r="D28" s="1"/>
      <c r="E28" s="1"/>
      <c r="F28" s="9"/>
    </row>
    <row r="29" spans="1:6" x14ac:dyDescent="0.25">
      <c r="A29" s="8" t="s">
        <v>16790</v>
      </c>
      <c r="B29" s="1" t="s">
        <v>13896</v>
      </c>
      <c r="C29" s="1" t="s">
        <v>16748</v>
      </c>
      <c r="D29" s="1"/>
      <c r="E29" s="1"/>
      <c r="F29" s="9"/>
    </row>
    <row r="30" spans="1:6" x14ac:dyDescent="0.25">
      <c r="A30" s="8" t="s">
        <v>16791</v>
      </c>
      <c r="B30" s="1" t="s">
        <v>16792</v>
      </c>
      <c r="C30" s="1" t="s">
        <v>16748</v>
      </c>
      <c r="D30" s="1"/>
      <c r="E30" s="1"/>
      <c r="F30" s="9"/>
    </row>
    <row r="31" spans="1:6" x14ac:dyDescent="0.25">
      <c r="A31" s="8" t="s">
        <v>16793</v>
      </c>
      <c r="B31" s="1" t="s">
        <v>16794</v>
      </c>
      <c r="C31" s="1" t="s">
        <v>16748</v>
      </c>
      <c r="D31" s="1"/>
      <c r="E31" s="1"/>
      <c r="F31" s="9"/>
    </row>
    <row r="32" spans="1:6" ht="15.75" thickBot="1" x14ac:dyDescent="0.3">
      <c r="A32" s="16" t="s">
        <v>16795</v>
      </c>
      <c r="B32" s="15" t="s">
        <v>16796</v>
      </c>
      <c r="C32" s="15" t="s">
        <v>16748</v>
      </c>
      <c r="D32" s="15"/>
      <c r="E32" s="15"/>
      <c r="F32" s="17"/>
    </row>
    <row r="33" spans="1:6" x14ac:dyDescent="0.25">
      <c r="A33" s="5" t="s">
        <v>17927</v>
      </c>
      <c r="B33" s="6" t="s">
        <v>10832</v>
      </c>
      <c r="C33" s="6" t="s">
        <v>16748</v>
      </c>
      <c r="D33" s="6"/>
      <c r="E33" s="6"/>
      <c r="F33" s="7"/>
    </row>
    <row r="34" spans="1:6" x14ac:dyDescent="0.25">
      <c r="A34" s="8" t="s">
        <v>17928</v>
      </c>
      <c r="B34" s="1" t="s">
        <v>10840</v>
      </c>
      <c r="C34" s="1" t="s">
        <v>16748</v>
      </c>
      <c r="D34" s="1"/>
      <c r="E34" s="1"/>
      <c r="F34" s="9"/>
    </row>
    <row r="35" spans="1:6" x14ac:dyDescent="0.25">
      <c r="A35" s="8" t="s">
        <v>17929</v>
      </c>
      <c r="B35" s="1" t="s">
        <v>10882</v>
      </c>
      <c r="C35" s="1" t="s">
        <v>16748</v>
      </c>
      <c r="D35" s="1"/>
      <c r="E35" s="1"/>
      <c r="F35" s="9"/>
    </row>
    <row r="36" spans="1:6" x14ac:dyDescent="0.25">
      <c r="A36" s="8" t="s">
        <v>17930</v>
      </c>
      <c r="B36" s="1" t="s">
        <v>16752</v>
      </c>
      <c r="C36" s="1" t="s">
        <v>16748</v>
      </c>
      <c r="D36" s="1"/>
      <c r="E36" s="1"/>
      <c r="F36" s="9"/>
    </row>
    <row r="37" spans="1:6" x14ac:dyDescent="0.25">
      <c r="A37" s="8" t="s">
        <v>17931</v>
      </c>
      <c r="B37" s="1" t="s">
        <v>16754</v>
      </c>
      <c r="C37" s="1" t="s">
        <v>16748</v>
      </c>
      <c r="D37" s="1"/>
      <c r="E37" s="1"/>
      <c r="F37" s="9"/>
    </row>
    <row r="38" spans="1:6" x14ac:dyDescent="0.25">
      <c r="A38" s="8" t="s">
        <v>17932</v>
      </c>
      <c r="B38" s="1" t="s">
        <v>861</v>
      </c>
      <c r="C38" s="1" t="s">
        <v>16748</v>
      </c>
      <c r="D38" s="1"/>
      <c r="E38" s="1"/>
      <c r="F38" s="9"/>
    </row>
    <row r="39" spans="1:6" x14ac:dyDescent="0.25">
      <c r="A39" s="8" t="s">
        <v>17933</v>
      </c>
      <c r="B39" s="1" t="s">
        <v>354</v>
      </c>
      <c r="C39" s="1" t="s">
        <v>16748</v>
      </c>
      <c r="D39" s="1"/>
      <c r="E39" s="1"/>
      <c r="F39" s="9"/>
    </row>
    <row r="40" spans="1:6" x14ac:dyDescent="0.25">
      <c r="A40" s="8" t="s">
        <v>17934</v>
      </c>
      <c r="B40" s="1" t="s">
        <v>13617</v>
      </c>
      <c r="C40" s="1" t="s">
        <v>16748</v>
      </c>
      <c r="D40" s="1"/>
      <c r="E40" s="1"/>
      <c r="F40" s="9"/>
    </row>
    <row r="41" spans="1:6" x14ac:dyDescent="0.25">
      <c r="A41" s="8" t="s">
        <v>17935</v>
      </c>
      <c r="B41" s="1" t="s">
        <v>3136</v>
      </c>
      <c r="C41" s="1" t="s">
        <v>16748</v>
      </c>
      <c r="D41" s="1"/>
      <c r="E41" s="1"/>
      <c r="F41" s="9"/>
    </row>
    <row r="42" spans="1:6" x14ac:dyDescent="0.25">
      <c r="A42" s="8" t="s">
        <v>17936</v>
      </c>
      <c r="B42" s="1" t="s">
        <v>17937</v>
      </c>
      <c r="C42" s="1" t="s">
        <v>16748</v>
      </c>
      <c r="D42" s="1"/>
      <c r="E42" s="1"/>
      <c r="F42" s="9"/>
    </row>
    <row r="43" spans="1:6" x14ac:dyDescent="0.25">
      <c r="A43" s="8" t="s">
        <v>17938</v>
      </c>
      <c r="B43" s="1" t="s">
        <v>17939</v>
      </c>
      <c r="C43" s="1" t="s">
        <v>16748</v>
      </c>
      <c r="D43" s="1"/>
      <c r="E43" s="1"/>
      <c r="F43" s="9"/>
    </row>
    <row r="44" spans="1:6" x14ac:dyDescent="0.25">
      <c r="A44" s="8" t="s">
        <v>17940</v>
      </c>
      <c r="B44" s="1" t="s">
        <v>17941</v>
      </c>
      <c r="C44" s="1" t="s">
        <v>16748</v>
      </c>
      <c r="D44" s="1"/>
      <c r="E44" s="1"/>
      <c r="F44" s="9"/>
    </row>
    <row r="45" spans="1:6" x14ac:dyDescent="0.25">
      <c r="A45" s="8" t="s">
        <v>17942</v>
      </c>
      <c r="B45" s="1" t="s">
        <v>17943</v>
      </c>
      <c r="C45" s="1" t="s">
        <v>16748</v>
      </c>
      <c r="D45" s="1"/>
      <c r="E45" s="1"/>
      <c r="F45" s="9"/>
    </row>
    <row r="46" spans="1:6" x14ac:dyDescent="0.25">
      <c r="A46" s="8" t="s">
        <v>17944</v>
      </c>
      <c r="B46" s="1" t="s">
        <v>17945</v>
      </c>
      <c r="C46" s="1" t="s">
        <v>16748</v>
      </c>
      <c r="D46" s="1"/>
      <c r="E46" s="1"/>
      <c r="F46" s="9"/>
    </row>
    <row r="47" spans="1:6" x14ac:dyDescent="0.25">
      <c r="A47" s="8" t="s">
        <v>17946</v>
      </c>
      <c r="B47" s="1" t="s">
        <v>17947</v>
      </c>
      <c r="C47" s="1" t="s">
        <v>16748</v>
      </c>
      <c r="D47" s="1"/>
      <c r="E47" s="1"/>
      <c r="F47" s="9"/>
    </row>
    <row r="48" spans="1:6" x14ac:dyDescent="0.25">
      <c r="A48" s="8" t="s">
        <v>17948</v>
      </c>
      <c r="B48" s="1" t="s">
        <v>17949</v>
      </c>
      <c r="C48" s="1" t="s">
        <v>16748</v>
      </c>
      <c r="D48" s="1"/>
      <c r="E48" s="1"/>
      <c r="F48" s="9"/>
    </row>
    <row r="49" spans="1:6" x14ac:dyDescent="0.25">
      <c r="A49" s="8" t="s">
        <v>17950</v>
      </c>
      <c r="B49" s="1" t="s">
        <v>17951</v>
      </c>
      <c r="C49" s="1" t="s">
        <v>16748</v>
      </c>
      <c r="D49" s="1"/>
      <c r="E49" s="1"/>
      <c r="F49" s="9"/>
    </row>
    <row r="50" spans="1:6" x14ac:dyDescent="0.25">
      <c r="A50" s="8" t="s">
        <v>17952</v>
      </c>
      <c r="B50" s="1" t="s">
        <v>17953</v>
      </c>
      <c r="C50" s="1" t="s">
        <v>16748</v>
      </c>
      <c r="D50" s="1"/>
      <c r="E50" s="1"/>
      <c r="F50" s="9"/>
    </row>
    <row r="51" spans="1:6" x14ac:dyDescent="0.25">
      <c r="A51" s="8" t="s">
        <v>17954</v>
      </c>
      <c r="B51" s="1" t="s">
        <v>17955</v>
      </c>
      <c r="C51" s="1" t="s">
        <v>16748</v>
      </c>
      <c r="D51" s="1"/>
      <c r="E51" s="1"/>
      <c r="F51" s="9"/>
    </row>
    <row r="52" spans="1:6" x14ac:dyDescent="0.25">
      <c r="A52" s="8" t="s">
        <v>17956</v>
      </c>
      <c r="B52" s="1" t="s">
        <v>17957</v>
      </c>
      <c r="C52" s="1" t="s">
        <v>16748</v>
      </c>
      <c r="D52" s="1"/>
      <c r="E52" s="1"/>
      <c r="F52" s="9"/>
    </row>
    <row r="53" spans="1:6" x14ac:dyDescent="0.25">
      <c r="A53" s="8" t="s">
        <v>17958</v>
      </c>
      <c r="B53" s="1" t="s">
        <v>17959</v>
      </c>
      <c r="C53" s="1" t="s">
        <v>16748</v>
      </c>
      <c r="D53" s="1"/>
      <c r="E53" s="1"/>
      <c r="F53" s="9"/>
    </row>
    <row r="54" spans="1:6" x14ac:dyDescent="0.25">
      <c r="A54" s="8" t="s">
        <v>17960</v>
      </c>
      <c r="B54" s="1" t="s">
        <v>17961</v>
      </c>
      <c r="C54" s="1" t="s">
        <v>16748</v>
      </c>
      <c r="D54" s="1"/>
      <c r="E54" s="1"/>
      <c r="F54" s="9"/>
    </row>
    <row r="55" spans="1:6" x14ac:dyDescent="0.25">
      <c r="A55" s="8" t="s">
        <v>17962</v>
      </c>
      <c r="B55" s="1" t="s">
        <v>17963</v>
      </c>
      <c r="C55" s="1" t="s">
        <v>16748</v>
      </c>
      <c r="D55" s="1"/>
      <c r="E55" s="1"/>
      <c r="F55" s="9"/>
    </row>
    <row r="56" spans="1:6" x14ac:dyDescent="0.25">
      <c r="A56" s="8" t="s">
        <v>17964</v>
      </c>
      <c r="B56" s="1" t="s">
        <v>17965</v>
      </c>
      <c r="C56" s="1" t="s">
        <v>16748</v>
      </c>
      <c r="D56" s="1"/>
      <c r="E56" s="1"/>
      <c r="F56" s="9"/>
    </row>
    <row r="57" spans="1:6" x14ac:dyDescent="0.25">
      <c r="A57" s="8" t="s">
        <v>17966</v>
      </c>
      <c r="B57" s="1" t="s">
        <v>17967</v>
      </c>
      <c r="C57" s="1" t="s">
        <v>16748</v>
      </c>
      <c r="D57" s="1"/>
      <c r="E57" s="1"/>
      <c r="F57" s="9"/>
    </row>
    <row r="58" spans="1:6" x14ac:dyDescent="0.25">
      <c r="A58" s="8" t="s">
        <v>17968</v>
      </c>
      <c r="B58" s="1" t="s">
        <v>17969</v>
      </c>
      <c r="C58" s="1" t="s">
        <v>16748</v>
      </c>
      <c r="D58" s="1"/>
      <c r="E58" s="1"/>
      <c r="F58" s="9"/>
    </row>
    <row r="59" spans="1:6" x14ac:dyDescent="0.25">
      <c r="A59" s="8" t="s">
        <v>17970</v>
      </c>
      <c r="B59" s="1" t="s">
        <v>17971</v>
      </c>
      <c r="C59" s="1" t="s">
        <v>16748</v>
      </c>
      <c r="D59" s="1"/>
      <c r="E59" s="1"/>
      <c r="F59" s="9"/>
    </row>
    <row r="60" spans="1:6" x14ac:dyDescent="0.25">
      <c r="A60" s="8" t="s">
        <v>17972</v>
      </c>
      <c r="B60" s="1" t="s">
        <v>17973</v>
      </c>
      <c r="C60" s="1" t="s">
        <v>16748</v>
      </c>
      <c r="D60" s="1"/>
      <c r="E60" s="1"/>
      <c r="F60" s="9"/>
    </row>
    <row r="61" spans="1:6" x14ac:dyDescent="0.25">
      <c r="A61" s="8" t="s">
        <v>17974</v>
      </c>
      <c r="B61" s="1" t="s">
        <v>17975</v>
      </c>
      <c r="C61" s="1" t="s">
        <v>16748</v>
      </c>
      <c r="D61" s="1"/>
      <c r="E61" s="1"/>
      <c r="F61" s="9"/>
    </row>
    <row r="62" spans="1:6" x14ac:dyDescent="0.25">
      <c r="A62" s="8" t="s">
        <v>17976</v>
      </c>
      <c r="B62" s="1" t="s">
        <v>17977</v>
      </c>
      <c r="C62" s="1" t="s">
        <v>16748</v>
      </c>
      <c r="D62" s="1"/>
      <c r="E62" s="1"/>
      <c r="F62" s="9"/>
    </row>
    <row r="63" spans="1:6" x14ac:dyDescent="0.25">
      <c r="A63" s="8" t="s">
        <v>17978</v>
      </c>
      <c r="B63" s="1" t="s">
        <v>17979</v>
      </c>
      <c r="C63" s="1" t="s">
        <v>16748</v>
      </c>
      <c r="D63" s="1"/>
      <c r="E63" s="1"/>
      <c r="F63" s="9"/>
    </row>
    <row r="64" spans="1:6" x14ac:dyDescent="0.25">
      <c r="A64" s="8" t="s">
        <v>17980</v>
      </c>
      <c r="B64" s="1" t="s">
        <v>17981</v>
      </c>
      <c r="C64" s="1" t="s">
        <v>16748</v>
      </c>
      <c r="D64" s="1"/>
      <c r="E64" s="1"/>
      <c r="F64" s="9"/>
    </row>
    <row r="65" spans="1:6" x14ac:dyDescent="0.25">
      <c r="A65" s="8" t="s">
        <v>17982</v>
      </c>
      <c r="B65" s="1" t="s">
        <v>17983</v>
      </c>
      <c r="C65" s="1" t="s">
        <v>16748</v>
      </c>
      <c r="D65" s="1"/>
      <c r="E65" s="1"/>
      <c r="F65" s="9"/>
    </row>
    <row r="66" spans="1:6" x14ac:dyDescent="0.25">
      <c r="A66" s="8" t="s">
        <v>17984</v>
      </c>
      <c r="B66" s="1" t="s">
        <v>17985</v>
      </c>
      <c r="C66" s="1" t="s">
        <v>16748</v>
      </c>
      <c r="D66" s="1"/>
      <c r="E66" s="1"/>
      <c r="F66" s="9"/>
    </row>
    <row r="67" spans="1:6" x14ac:dyDescent="0.25">
      <c r="A67" s="8" t="s">
        <v>17986</v>
      </c>
      <c r="B67" s="1" t="s">
        <v>16796</v>
      </c>
      <c r="C67" s="1" t="s">
        <v>16748</v>
      </c>
      <c r="D67" s="1"/>
      <c r="E67" s="1"/>
      <c r="F67" s="9"/>
    </row>
    <row r="68" spans="1:6" x14ac:dyDescent="0.25">
      <c r="A68" s="8" t="s">
        <v>17987</v>
      </c>
      <c r="B68" s="1" t="s">
        <v>16760</v>
      </c>
      <c r="C68" s="1" t="s">
        <v>16748</v>
      </c>
      <c r="D68" s="1"/>
      <c r="E68" s="1"/>
      <c r="F68" s="9"/>
    </row>
    <row r="69" spans="1:6" x14ac:dyDescent="0.25">
      <c r="A69" s="8" t="s">
        <v>17988</v>
      </c>
      <c r="B69" s="1" t="s">
        <v>10659</v>
      </c>
      <c r="C69" s="1" t="s">
        <v>16748</v>
      </c>
      <c r="D69" s="1"/>
      <c r="E69" s="1"/>
      <c r="F69" s="9"/>
    </row>
    <row r="70" spans="1:6" x14ac:dyDescent="0.25">
      <c r="A70" s="8" t="s">
        <v>17989</v>
      </c>
      <c r="B70" s="1" t="s">
        <v>10816</v>
      </c>
      <c r="C70" s="1" t="s">
        <v>16748</v>
      </c>
      <c r="D70" s="1"/>
      <c r="E70" s="1"/>
      <c r="F70" s="9"/>
    </row>
    <row r="71" spans="1:6" x14ac:dyDescent="0.25">
      <c r="A71" s="8" t="s">
        <v>17990</v>
      </c>
      <c r="B71" s="1" t="s">
        <v>16764</v>
      </c>
      <c r="C71" s="1" t="s">
        <v>16748</v>
      </c>
      <c r="D71" s="1"/>
      <c r="E71" s="1"/>
      <c r="F71" s="9"/>
    </row>
    <row r="72" spans="1:6" x14ac:dyDescent="0.25">
      <c r="A72" s="8" t="s">
        <v>17991</v>
      </c>
      <c r="B72" s="1" t="s">
        <v>16766</v>
      </c>
      <c r="C72" s="1" t="s">
        <v>16748</v>
      </c>
      <c r="D72" s="1"/>
      <c r="E72" s="1"/>
      <c r="F72" s="9"/>
    </row>
    <row r="73" spans="1:6" x14ac:dyDescent="0.25">
      <c r="A73" s="8" t="s">
        <v>17992</v>
      </c>
      <c r="B73" s="1" t="s">
        <v>16768</v>
      </c>
      <c r="C73" s="1" t="s">
        <v>16748</v>
      </c>
      <c r="D73" s="1"/>
      <c r="E73" s="1"/>
      <c r="F73" s="9"/>
    </row>
    <row r="74" spans="1:6" x14ac:dyDescent="0.25">
      <c r="A74" s="8" t="s">
        <v>17993</v>
      </c>
      <c r="B74" s="1" t="s">
        <v>17994</v>
      </c>
      <c r="C74" s="1" t="s">
        <v>16748</v>
      </c>
      <c r="D74" s="1"/>
      <c r="E74" s="1"/>
      <c r="F74" s="9"/>
    </row>
    <row r="75" spans="1:6" x14ac:dyDescent="0.25">
      <c r="A75" s="8" t="s">
        <v>17995</v>
      </c>
      <c r="B75" s="1" t="s">
        <v>17996</v>
      </c>
      <c r="C75" s="1" t="s">
        <v>16748</v>
      </c>
      <c r="D75" s="1"/>
      <c r="E75" s="1"/>
      <c r="F75" s="9"/>
    </row>
    <row r="76" spans="1:6" x14ac:dyDescent="0.25">
      <c r="A76" s="8" t="s">
        <v>17997</v>
      </c>
      <c r="B76" s="1" t="s">
        <v>17998</v>
      </c>
      <c r="C76" s="1" t="s">
        <v>16748</v>
      </c>
      <c r="D76" s="1"/>
      <c r="E76" s="1"/>
      <c r="F76" s="9"/>
    </row>
    <row r="77" spans="1:6" x14ac:dyDescent="0.25">
      <c r="A77" s="8" t="s">
        <v>17999</v>
      </c>
      <c r="B77" s="1" t="s">
        <v>18000</v>
      </c>
      <c r="C77" s="1" t="s">
        <v>16748</v>
      </c>
      <c r="D77" s="1"/>
      <c r="E77" s="1"/>
      <c r="F77" s="9"/>
    </row>
    <row r="78" spans="1:6" x14ac:dyDescent="0.25">
      <c r="A78" s="8" t="s">
        <v>18001</v>
      </c>
      <c r="B78" s="1" t="s">
        <v>10788</v>
      </c>
      <c r="C78" s="1" t="s">
        <v>16748</v>
      </c>
      <c r="D78" s="1"/>
      <c r="E78" s="1"/>
      <c r="F78" s="9"/>
    </row>
    <row r="79" spans="1:6" x14ac:dyDescent="0.25">
      <c r="A79" s="8" t="s">
        <v>18002</v>
      </c>
      <c r="B79" s="1" t="s">
        <v>11057</v>
      </c>
      <c r="C79" s="1" t="s">
        <v>16748</v>
      </c>
      <c r="D79" s="1"/>
      <c r="E79" s="1"/>
      <c r="F79" s="9"/>
    </row>
    <row r="80" spans="1:6" x14ac:dyDescent="0.25">
      <c r="A80" s="8" t="s">
        <v>18003</v>
      </c>
      <c r="B80" s="1" t="s">
        <v>13388</v>
      </c>
      <c r="C80" s="1" t="s">
        <v>16748</v>
      </c>
      <c r="D80" s="1"/>
      <c r="E80" s="1"/>
      <c r="F80" s="9"/>
    </row>
    <row r="81" spans="1:6" x14ac:dyDescent="0.25">
      <c r="A81" s="8" t="s">
        <v>18004</v>
      </c>
      <c r="B81" s="1" t="s">
        <v>16773</v>
      </c>
      <c r="C81" s="1" t="s">
        <v>16748</v>
      </c>
      <c r="D81" s="1"/>
      <c r="E81" s="1"/>
      <c r="F81" s="9"/>
    </row>
    <row r="82" spans="1:6" x14ac:dyDescent="0.25">
      <c r="A82" s="8" t="s">
        <v>18005</v>
      </c>
      <c r="B82" s="1" t="s">
        <v>16775</v>
      </c>
      <c r="C82" s="1" t="s">
        <v>16748</v>
      </c>
      <c r="D82" s="1"/>
      <c r="E82" s="1"/>
      <c r="F82" s="9"/>
    </row>
    <row r="83" spans="1:6" x14ac:dyDescent="0.25">
      <c r="A83" s="8" t="s">
        <v>18006</v>
      </c>
      <c r="B83" s="1" t="s">
        <v>16777</v>
      </c>
      <c r="C83" s="1" t="s">
        <v>16748</v>
      </c>
      <c r="D83" s="1"/>
      <c r="E83" s="1"/>
      <c r="F83" s="9"/>
    </row>
    <row r="84" spans="1:6" x14ac:dyDescent="0.25">
      <c r="A84" s="8" t="s">
        <v>18007</v>
      </c>
      <c r="B84" s="1" t="s">
        <v>16779</v>
      </c>
      <c r="C84" s="1" t="s">
        <v>16748</v>
      </c>
      <c r="D84" s="1"/>
      <c r="E84" s="1"/>
      <c r="F84" s="9"/>
    </row>
    <row r="85" spans="1:6" x14ac:dyDescent="0.25">
      <c r="A85" s="8" t="s">
        <v>18008</v>
      </c>
      <c r="B85" s="1" t="s">
        <v>16781</v>
      </c>
      <c r="C85" s="1" t="s">
        <v>16748</v>
      </c>
      <c r="D85" s="1"/>
      <c r="E85" s="1"/>
      <c r="F85" s="9"/>
    </row>
    <row r="86" spans="1:6" x14ac:dyDescent="0.25">
      <c r="A86" s="8" t="s">
        <v>18009</v>
      </c>
      <c r="B86" s="1" t="s">
        <v>16783</v>
      </c>
      <c r="C86" s="1" t="s">
        <v>16748</v>
      </c>
      <c r="D86" s="1"/>
      <c r="E86" s="1"/>
      <c r="F86" s="9"/>
    </row>
    <row r="87" spans="1:6" x14ac:dyDescent="0.25">
      <c r="A87" s="8" t="s">
        <v>18010</v>
      </c>
      <c r="B87" s="1" t="s">
        <v>16785</v>
      </c>
      <c r="C87" s="1" t="s">
        <v>16748</v>
      </c>
      <c r="D87" s="1"/>
      <c r="E87" s="1"/>
      <c r="F87" s="9"/>
    </row>
    <row r="88" spans="1:6" x14ac:dyDescent="0.25">
      <c r="A88" s="8" t="s">
        <v>18011</v>
      </c>
      <c r="B88" s="1" t="s">
        <v>16787</v>
      </c>
      <c r="C88" s="1" t="s">
        <v>16748</v>
      </c>
      <c r="D88" s="1"/>
      <c r="E88" s="1"/>
      <c r="F88" s="9"/>
    </row>
    <row r="89" spans="1:6" x14ac:dyDescent="0.25">
      <c r="A89" s="8" t="s">
        <v>18012</v>
      </c>
      <c r="B89" s="1" t="s">
        <v>10918</v>
      </c>
      <c r="C89" s="1" t="s">
        <v>16748</v>
      </c>
      <c r="D89" s="1"/>
      <c r="E89" s="1"/>
      <c r="F89" s="9"/>
    </row>
    <row r="90" spans="1:6" x14ac:dyDescent="0.25">
      <c r="A90" s="8" t="s">
        <v>18013</v>
      </c>
      <c r="B90" s="1" t="s">
        <v>13896</v>
      </c>
      <c r="C90" s="1" t="s">
        <v>16748</v>
      </c>
      <c r="D90" s="1"/>
      <c r="E90" s="1"/>
      <c r="F90" s="9"/>
    </row>
    <row r="91" spans="1:6" x14ac:dyDescent="0.25">
      <c r="A91" s="8" t="s">
        <v>18014</v>
      </c>
      <c r="B91" s="1" t="s">
        <v>18015</v>
      </c>
      <c r="C91" s="1" t="s">
        <v>16748</v>
      </c>
      <c r="D91" s="1"/>
      <c r="E91" s="1"/>
      <c r="F91" s="9"/>
    </row>
    <row r="92" spans="1:6" x14ac:dyDescent="0.25">
      <c r="A92" s="8" t="s">
        <v>18016</v>
      </c>
      <c r="B92" s="1" t="s">
        <v>18017</v>
      </c>
      <c r="C92" s="1" t="s">
        <v>16748</v>
      </c>
      <c r="D92" s="1"/>
      <c r="E92" s="1"/>
      <c r="F92" s="9"/>
    </row>
    <row r="93" spans="1:6" x14ac:dyDescent="0.25">
      <c r="A93" s="8" t="s">
        <v>18018</v>
      </c>
      <c r="B93" s="1" t="s">
        <v>18019</v>
      </c>
      <c r="C93" s="1" t="s">
        <v>16748</v>
      </c>
      <c r="D93" s="1"/>
      <c r="E93" s="1"/>
      <c r="F93" s="9"/>
    </row>
    <row r="94" spans="1:6" x14ac:dyDescent="0.25">
      <c r="A94" s="8" t="s">
        <v>18020</v>
      </c>
      <c r="B94" s="1" t="s">
        <v>18021</v>
      </c>
      <c r="C94" s="1" t="s">
        <v>16748</v>
      </c>
      <c r="D94" s="1"/>
      <c r="E94" s="1"/>
      <c r="F94" s="9"/>
    </row>
    <row r="95" spans="1:6" x14ac:dyDescent="0.25">
      <c r="A95" s="8" t="s">
        <v>18022</v>
      </c>
      <c r="B95" s="1" t="s">
        <v>18023</v>
      </c>
      <c r="C95" s="1" t="s">
        <v>16748</v>
      </c>
      <c r="D95" s="1"/>
      <c r="E95" s="1"/>
      <c r="F95" s="9"/>
    </row>
    <row r="96" spans="1:6" x14ac:dyDescent="0.25">
      <c r="A96" s="8" t="s">
        <v>18024</v>
      </c>
      <c r="B96" s="1" t="s">
        <v>18025</v>
      </c>
      <c r="C96" s="1" t="s">
        <v>16748</v>
      </c>
      <c r="D96" s="1"/>
      <c r="E96" s="1"/>
      <c r="F96" s="9"/>
    </row>
    <row r="97" spans="1:6" x14ac:dyDescent="0.25">
      <c r="A97" s="8" t="s">
        <v>18026</v>
      </c>
      <c r="B97" s="1" t="s">
        <v>18027</v>
      </c>
      <c r="C97" s="1" t="s">
        <v>16748</v>
      </c>
      <c r="D97" s="1"/>
      <c r="E97" s="1"/>
      <c r="F97" s="9"/>
    </row>
    <row r="98" spans="1:6" x14ac:dyDescent="0.25">
      <c r="A98" s="8" t="s">
        <v>18028</v>
      </c>
      <c r="B98" s="1" t="s">
        <v>18029</v>
      </c>
      <c r="C98" s="1" t="s">
        <v>16748</v>
      </c>
      <c r="D98" s="1"/>
      <c r="E98" s="1"/>
      <c r="F98" s="9"/>
    </row>
    <row r="99" spans="1:6" x14ac:dyDescent="0.25">
      <c r="A99" s="8" t="s">
        <v>18030</v>
      </c>
      <c r="B99" s="1" t="s">
        <v>18031</v>
      </c>
      <c r="C99" s="1" t="s">
        <v>16748</v>
      </c>
      <c r="D99" s="1"/>
      <c r="E99" s="1"/>
      <c r="F99" s="9"/>
    </row>
    <row r="100" spans="1:6" x14ac:dyDescent="0.25">
      <c r="A100" s="8" t="s">
        <v>18032</v>
      </c>
      <c r="B100" s="1" t="s">
        <v>18033</v>
      </c>
      <c r="C100" s="1" t="s">
        <v>16748</v>
      </c>
      <c r="D100" s="1"/>
      <c r="E100" s="1"/>
      <c r="F100" s="9"/>
    </row>
    <row r="101" spans="1:6" x14ac:dyDescent="0.25">
      <c r="A101" s="8" t="s">
        <v>18034</v>
      </c>
      <c r="B101" s="1" t="s">
        <v>18035</v>
      </c>
      <c r="C101" s="1" t="s">
        <v>16748</v>
      </c>
      <c r="D101" s="1"/>
      <c r="E101" s="1"/>
      <c r="F101" s="9"/>
    </row>
    <row r="102" spans="1:6" x14ac:dyDescent="0.25">
      <c r="A102" s="8" t="s">
        <v>18036</v>
      </c>
      <c r="B102" s="1" t="s">
        <v>18037</v>
      </c>
      <c r="C102" s="1" t="s">
        <v>16748</v>
      </c>
      <c r="D102" s="1"/>
      <c r="E102" s="1"/>
      <c r="F102" s="9"/>
    </row>
    <row r="103" spans="1:6" x14ac:dyDescent="0.25">
      <c r="A103" s="8" t="s">
        <v>18038</v>
      </c>
      <c r="B103" s="1" t="s">
        <v>18039</v>
      </c>
      <c r="C103" s="1" t="s">
        <v>16748</v>
      </c>
      <c r="D103" s="1"/>
      <c r="E103" s="1"/>
      <c r="F103" s="9"/>
    </row>
    <row r="104" spans="1:6" x14ac:dyDescent="0.25">
      <c r="A104" s="8" t="s">
        <v>18040</v>
      </c>
      <c r="B104" s="1" t="s">
        <v>18041</v>
      </c>
      <c r="C104" s="1" t="s">
        <v>16748</v>
      </c>
      <c r="D104" s="1"/>
      <c r="E104" s="1"/>
      <c r="F104" s="9"/>
    </row>
    <row r="105" spans="1:6" x14ac:dyDescent="0.25">
      <c r="A105" s="8" t="s">
        <v>18042</v>
      </c>
      <c r="B105" s="1" t="s">
        <v>18043</v>
      </c>
      <c r="C105" s="1" t="s">
        <v>16748</v>
      </c>
      <c r="D105" s="1"/>
      <c r="E105" s="1"/>
      <c r="F105" s="9"/>
    </row>
    <row r="106" spans="1:6" x14ac:dyDescent="0.25">
      <c r="A106" s="8" t="s">
        <v>18044</v>
      </c>
      <c r="B106" s="1" t="s">
        <v>18045</v>
      </c>
      <c r="C106" s="1" t="s">
        <v>16748</v>
      </c>
      <c r="D106" s="1"/>
      <c r="E106" s="1"/>
      <c r="F106" s="9"/>
    </row>
    <row r="107" spans="1:6" x14ac:dyDescent="0.25">
      <c r="A107" s="8" t="s">
        <v>18046</v>
      </c>
      <c r="B107" s="1" t="s">
        <v>18047</v>
      </c>
      <c r="C107" s="1" t="s">
        <v>16748</v>
      </c>
      <c r="D107" s="1"/>
      <c r="E107" s="1"/>
      <c r="F107" s="9"/>
    </row>
    <row r="108" spans="1:6" x14ac:dyDescent="0.25">
      <c r="A108" s="8" t="s">
        <v>18048</v>
      </c>
      <c r="B108" s="1" t="s">
        <v>18049</v>
      </c>
      <c r="C108" s="1" t="s">
        <v>16748</v>
      </c>
      <c r="D108" s="1"/>
      <c r="E108" s="1"/>
      <c r="F108" s="9"/>
    </row>
    <row r="109" spans="1:6" x14ac:dyDescent="0.25">
      <c r="A109" s="8" t="s">
        <v>18050</v>
      </c>
      <c r="B109" s="1" t="s">
        <v>18051</v>
      </c>
      <c r="C109" s="1" t="s">
        <v>16748</v>
      </c>
      <c r="D109" s="1"/>
      <c r="E109" s="1"/>
      <c r="F109" s="9"/>
    </row>
    <row r="110" spans="1:6" x14ac:dyDescent="0.25">
      <c r="A110" s="8" t="s">
        <v>18052</v>
      </c>
      <c r="B110" s="1" t="s">
        <v>18053</v>
      </c>
      <c r="C110" s="1" t="s">
        <v>16748</v>
      </c>
      <c r="D110" s="1"/>
      <c r="E110" s="1"/>
      <c r="F110" s="9"/>
    </row>
    <row r="111" spans="1:6" x14ac:dyDescent="0.25">
      <c r="A111" s="8" t="s">
        <v>18054</v>
      </c>
      <c r="B111" s="1" t="s">
        <v>18055</v>
      </c>
      <c r="C111" s="1" t="s">
        <v>16748</v>
      </c>
      <c r="D111" s="1"/>
      <c r="E111" s="1"/>
      <c r="F111" s="9"/>
    </row>
    <row r="112" spans="1:6" x14ac:dyDescent="0.25">
      <c r="A112" s="8" t="s">
        <v>18056</v>
      </c>
      <c r="B112" s="1" t="s">
        <v>18057</v>
      </c>
      <c r="C112" s="1" t="s">
        <v>16748</v>
      </c>
      <c r="D112" s="1"/>
      <c r="E112" s="1"/>
      <c r="F112" s="9"/>
    </row>
    <row r="113" spans="1:6" x14ac:dyDescent="0.25">
      <c r="A113" s="8" t="s">
        <v>18058</v>
      </c>
      <c r="B113" s="1" t="s">
        <v>18059</v>
      </c>
      <c r="C113" s="1" t="s">
        <v>16748</v>
      </c>
      <c r="D113" s="1"/>
      <c r="E113" s="1"/>
      <c r="F113" s="9"/>
    </row>
    <row r="114" spans="1:6" x14ac:dyDescent="0.25">
      <c r="A114" s="8" t="s">
        <v>18060</v>
      </c>
      <c r="B114" s="1" t="s">
        <v>18061</v>
      </c>
      <c r="C114" s="1" t="s">
        <v>16748</v>
      </c>
      <c r="D114" s="1"/>
      <c r="E114" s="1"/>
      <c r="F114" s="9"/>
    </row>
    <row r="115" spans="1:6" x14ac:dyDescent="0.25">
      <c r="A115" s="8" t="s">
        <v>18062</v>
      </c>
      <c r="B115" s="1" t="s">
        <v>18063</v>
      </c>
      <c r="C115" s="1" t="s">
        <v>16748</v>
      </c>
      <c r="D115" s="1"/>
      <c r="E115" s="1"/>
      <c r="F115" s="9"/>
    </row>
    <row r="116" spans="1:6" x14ac:dyDescent="0.25">
      <c r="A116" s="8" t="s">
        <v>18064</v>
      </c>
      <c r="B116" s="1" t="s">
        <v>18065</v>
      </c>
      <c r="C116" s="1" t="s">
        <v>16748</v>
      </c>
      <c r="D116" s="1"/>
      <c r="E116" s="1"/>
      <c r="F116" s="9"/>
    </row>
    <row r="117" spans="1:6" x14ac:dyDescent="0.25">
      <c r="A117" s="8" t="s">
        <v>18066</v>
      </c>
      <c r="B117" s="1" t="s">
        <v>18067</v>
      </c>
      <c r="C117" s="1" t="s">
        <v>16748</v>
      </c>
      <c r="D117" s="1"/>
      <c r="E117" s="1"/>
      <c r="F117" s="9"/>
    </row>
    <row r="118" spans="1:6" x14ac:dyDescent="0.25">
      <c r="A118" s="8" t="s">
        <v>18068</v>
      </c>
      <c r="B118" s="1" t="s">
        <v>16792</v>
      </c>
      <c r="C118" s="1" t="s">
        <v>16748</v>
      </c>
      <c r="D118" s="1"/>
      <c r="E118" s="1"/>
      <c r="F118" s="9"/>
    </row>
    <row r="119" spans="1:6" x14ac:dyDescent="0.25">
      <c r="A119" s="8" t="s">
        <v>18069</v>
      </c>
      <c r="B119" s="1" t="s">
        <v>16794</v>
      </c>
      <c r="C119" s="1" t="s">
        <v>16748</v>
      </c>
      <c r="D119" s="1"/>
      <c r="E119" s="1"/>
      <c r="F119" s="9"/>
    </row>
    <row r="120" spans="1:6" x14ac:dyDescent="0.25">
      <c r="A120" s="8" t="s">
        <v>18070</v>
      </c>
      <c r="B120" s="1" t="s">
        <v>6533</v>
      </c>
      <c r="C120" s="1" t="s">
        <v>16748</v>
      </c>
      <c r="D120" s="1"/>
      <c r="E120" s="1"/>
      <c r="F120" s="9"/>
    </row>
    <row r="121" spans="1:6" x14ac:dyDescent="0.25">
      <c r="A121" s="8" t="s">
        <v>18071</v>
      </c>
      <c r="B121" s="1" t="s">
        <v>18072</v>
      </c>
      <c r="C121" s="1" t="s">
        <v>16748</v>
      </c>
      <c r="D121" s="1"/>
      <c r="E121" s="1"/>
      <c r="F121" s="9"/>
    </row>
    <row r="122" spans="1:6" x14ac:dyDescent="0.25">
      <c r="A122" s="8" t="s">
        <v>18073</v>
      </c>
      <c r="B122" s="1" t="s">
        <v>18074</v>
      </c>
      <c r="C122" s="1" t="s">
        <v>16748</v>
      </c>
      <c r="D122" s="1"/>
      <c r="E122" s="1"/>
      <c r="F122" s="9"/>
    </row>
    <row r="123" spans="1:6" x14ac:dyDescent="0.25">
      <c r="A123" s="8" t="s">
        <v>18075</v>
      </c>
      <c r="B123" s="1" t="s">
        <v>18076</v>
      </c>
      <c r="C123" s="1" t="s">
        <v>16748</v>
      </c>
      <c r="D123" s="1"/>
      <c r="E123" s="1"/>
      <c r="F123" s="9"/>
    </row>
    <row r="124" spans="1:6" x14ac:dyDescent="0.25">
      <c r="A124" s="8" t="s">
        <v>18077</v>
      </c>
      <c r="B124" s="1" t="s">
        <v>3474</v>
      </c>
      <c r="C124" s="1" t="s">
        <v>16748</v>
      </c>
      <c r="D124" s="1"/>
      <c r="E124" s="1"/>
      <c r="F124" s="9"/>
    </row>
    <row r="125" spans="1:6" x14ac:dyDescent="0.25">
      <c r="A125" s="8" t="s">
        <v>18078</v>
      </c>
      <c r="B125" s="1" t="s">
        <v>10706</v>
      </c>
      <c r="C125" s="1" t="s">
        <v>16748</v>
      </c>
      <c r="D125" s="1"/>
      <c r="E125" s="1"/>
      <c r="F125" s="9"/>
    </row>
    <row r="126" spans="1:6" x14ac:dyDescent="0.25">
      <c r="A126" s="8" t="s">
        <v>18079</v>
      </c>
      <c r="B126" s="1" t="s">
        <v>10655</v>
      </c>
      <c r="C126" s="1" t="s">
        <v>16748</v>
      </c>
      <c r="D126" s="1"/>
      <c r="E126" s="1"/>
      <c r="F126" s="9"/>
    </row>
    <row r="127" spans="1:6" x14ac:dyDescent="0.25">
      <c r="A127" s="8" t="s">
        <v>18080</v>
      </c>
      <c r="B127" s="1" t="s">
        <v>10979</v>
      </c>
      <c r="C127" s="1" t="s">
        <v>16748</v>
      </c>
      <c r="D127" s="1"/>
      <c r="E127" s="1"/>
      <c r="F127" s="9"/>
    </row>
    <row r="128" spans="1:6" x14ac:dyDescent="0.25">
      <c r="A128" s="8" t="s">
        <v>18081</v>
      </c>
      <c r="B128" s="1" t="s">
        <v>863</v>
      </c>
      <c r="C128" s="1" t="s">
        <v>16748</v>
      </c>
      <c r="D128" s="1"/>
      <c r="E128" s="1"/>
      <c r="F128" s="9"/>
    </row>
    <row r="129" spans="1:6" x14ac:dyDescent="0.25">
      <c r="A129" s="8" t="s">
        <v>18082</v>
      </c>
      <c r="B129" s="1" t="s">
        <v>11000</v>
      </c>
      <c r="C129" s="1" t="s">
        <v>16748</v>
      </c>
      <c r="D129" s="1"/>
      <c r="E129" s="1"/>
      <c r="F129" s="9"/>
    </row>
    <row r="130" spans="1:6" x14ac:dyDescent="0.25">
      <c r="A130" s="8" t="s">
        <v>18083</v>
      </c>
      <c r="B130" s="1" t="s">
        <v>1419</v>
      </c>
      <c r="C130" s="1" t="s">
        <v>16748</v>
      </c>
      <c r="D130" s="1"/>
      <c r="E130" s="1"/>
      <c r="F130" s="9"/>
    </row>
    <row r="131" spans="1:6" x14ac:dyDescent="0.25">
      <c r="A131" s="8" t="s">
        <v>18084</v>
      </c>
      <c r="B131" s="1" t="s">
        <v>13916</v>
      </c>
      <c r="C131" s="1" t="s">
        <v>16748</v>
      </c>
      <c r="D131" s="1"/>
      <c r="E131" s="1"/>
      <c r="F131" s="9"/>
    </row>
    <row r="132" spans="1:6" ht="15.75" thickBot="1" x14ac:dyDescent="0.3">
      <c r="A132" s="10" t="s">
        <v>18085</v>
      </c>
      <c r="B132" s="11" t="s">
        <v>18086</v>
      </c>
      <c r="C132" s="11" t="s">
        <v>16748</v>
      </c>
      <c r="D132" s="11"/>
      <c r="E132" s="11"/>
      <c r="F132" s="12"/>
    </row>
    <row r="133" spans="1:6" x14ac:dyDescent="0.25">
      <c r="A133" s="13" t="s">
        <v>16797</v>
      </c>
      <c r="B133" s="2" t="s">
        <v>16798</v>
      </c>
      <c r="C133" s="2" t="s">
        <v>16748</v>
      </c>
      <c r="D133" s="2"/>
      <c r="E133" s="2"/>
      <c r="F133" s="14"/>
    </row>
    <row r="134" spans="1:6" x14ac:dyDescent="0.25">
      <c r="A134" s="8" t="s">
        <v>16799</v>
      </c>
      <c r="B134" s="1" t="s">
        <v>16800</v>
      </c>
      <c r="C134" s="1" t="s">
        <v>16748</v>
      </c>
      <c r="D134" s="1"/>
      <c r="E134" s="1"/>
      <c r="F134" s="9"/>
    </row>
    <row r="135" spans="1:6" x14ac:dyDescent="0.25">
      <c r="A135" s="8" t="s">
        <v>16801</v>
      </c>
      <c r="B135" s="1" t="s">
        <v>16802</v>
      </c>
      <c r="C135" s="1" t="s">
        <v>16748</v>
      </c>
      <c r="D135" s="1"/>
      <c r="E135" s="1"/>
      <c r="F135" s="9"/>
    </row>
    <row r="136" spans="1:6" x14ac:dyDescent="0.25">
      <c r="A136" s="8" t="s">
        <v>16803</v>
      </c>
      <c r="B136" s="1" t="s">
        <v>16804</v>
      </c>
      <c r="C136" s="1" t="s">
        <v>16748</v>
      </c>
      <c r="D136" s="1"/>
      <c r="E136" s="1"/>
      <c r="F136" s="9"/>
    </row>
    <row r="137" spans="1:6" x14ac:dyDescent="0.25">
      <c r="A137" s="8" t="s">
        <v>16805</v>
      </c>
      <c r="B137" s="1" t="s">
        <v>13384</v>
      </c>
      <c r="C137" s="1" t="s">
        <v>16748</v>
      </c>
      <c r="D137" s="1"/>
      <c r="E137" s="1"/>
      <c r="F137" s="9"/>
    </row>
    <row r="138" spans="1:6" x14ac:dyDescent="0.25">
      <c r="A138" s="8" t="s">
        <v>16806</v>
      </c>
      <c r="B138" s="1" t="s">
        <v>3124</v>
      </c>
      <c r="C138" s="1" t="s">
        <v>16748</v>
      </c>
      <c r="D138" s="1"/>
      <c r="E138" s="1"/>
      <c r="F138" s="9"/>
    </row>
    <row r="139" spans="1:6" x14ac:dyDescent="0.25">
      <c r="A139" s="8" t="s">
        <v>16807</v>
      </c>
      <c r="B139" s="1" t="s">
        <v>16808</v>
      </c>
      <c r="C139" s="1" t="s">
        <v>16748</v>
      </c>
      <c r="D139" s="1"/>
      <c r="E139" s="1"/>
      <c r="F139" s="9"/>
    </row>
    <row r="140" spans="1:6" x14ac:dyDescent="0.25">
      <c r="A140" s="8" t="s">
        <v>16809</v>
      </c>
      <c r="B140" s="1" t="s">
        <v>16810</v>
      </c>
      <c r="C140" s="1" t="s">
        <v>16748</v>
      </c>
      <c r="D140" s="1"/>
      <c r="E140" s="1"/>
      <c r="F140" s="9"/>
    </row>
    <row r="141" spans="1:6" x14ac:dyDescent="0.25">
      <c r="A141" s="8" t="s">
        <v>16811</v>
      </c>
      <c r="B141" s="1" t="s">
        <v>16812</v>
      </c>
      <c r="C141" s="1" t="s">
        <v>16748</v>
      </c>
      <c r="D141" s="1"/>
      <c r="E141" s="1"/>
      <c r="F141" s="9"/>
    </row>
    <row r="142" spans="1:6" x14ac:dyDescent="0.25">
      <c r="A142" s="8" t="s">
        <v>16813</v>
      </c>
      <c r="B142" s="1" t="s">
        <v>16814</v>
      </c>
      <c r="C142" s="1" t="s">
        <v>16748</v>
      </c>
      <c r="D142" s="1"/>
      <c r="E142" s="1"/>
      <c r="F142" s="9"/>
    </row>
    <row r="143" spans="1:6" x14ac:dyDescent="0.25">
      <c r="A143" s="8" t="s">
        <v>16815</v>
      </c>
      <c r="B143" s="1" t="s">
        <v>16816</v>
      </c>
      <c r="C143" s="1" t="s">
        <v>16748</v>
      </c>
      <c r="D143" s="1"/>
      <c r="E143" s="1"/>
      <c r="F143" s="9"/>
    </row>
    <row r="144" spans="1:6" x14ac:dyDescent="0.25">
      <c r="A144" s="8" t="s">
        <v>16817</v>
      </c>
      <c r="B144" s="1" t="s">
        <v>16818</v>
      </c>
      <c r="C144" s="1" t="s">
        <v>16748</v>
      </c>
      <c r="D144" s="1"/>
      <c r="E144" s="1"/>
      <c r="F144" s="9"/>
    </row>
    <row r="145" spans="1:6" x14ac:dyDescent="0.25">
      <c r="A145" s="8" t="s">
        <v>16819</v>
      </c>
      <c r="B145" s="1" t="s">
        <v>16820</v>
      </c>
      <c r="C145" s="1" t="s">
        <v>16748</v>
      </c>
      <c r="D145" s="1"/>
      <c r="E145" s="1"/>
      <c r="F145" s="9"/>
    </row>
    <row r="146" spans="1:6" x14ac:dyDescent="0.25">
      <c r="A146" s="8" t="s">
        <v>16821</v>
      </c>
      <c r="B146" s="1" t="s">
        <v>16822</v>
      </c>
      <c r="C146" s="1" t="s">
        <v>16748</v>
      </c>
      <c r="D146" s="1"/>
      <c r="E146" s="1"/>
      <c r="F146" s="9"/>
    </row>
    <row r="147" spans="1:6" x14ac:dyDescent="0.25">
      <c r="A147" s="8" t="s">
        <v>16823</v>
      </c>
      <c r="B147" s="1" t="s">
        <v>16824</v>
      </c>
      <c r="C147" s="1" t="s">
        <v>16748</v>
      </c>
      <c r="D147" s="1"/>
      <c r="E147" s="1"/>
      <c r="F147" s="9"/>
    </row>
    <row r="148" spans="1:6" x14ac:dyDescent="0.25">
      <c r="A148" s="8" t="s">
        <v>16825</v>
      </c>
      <c r="B148" s="1" t="s">
        <v>16826</v>
      </c>
      <c r="C148" s="1" t="s">
        <v>16748</v>
      </c>
      <c r="D148" s="1"/>
      <c r="E148" s="1"/>
      <c r="F148" s="9"/>
    </row>
    <row r="149" spans="1:6" x14ac:dyDescent="0.25">
      <c r="A149" s="8" t="s">
        <v>16827</v>
      </c>
      <c r="B149" s="1" t="s">
        <v>16828</v>
      </c>
      <c r="C149" s="1" t="s">
        <v>16748</v>
      </c>
      <c r="D149" s="1"/>
      <c r="E149" s="1"/>
      <c r="F149" s="9"/>
    </row>
    <row r="150" spans="1:6" x14ac:dyDescent="0.25">
      <c r="A150" s="8" t="s">
        <v>16829</v>
      </c>
      <c r="B150" s="1" t="s">
        <v>16830</v>
      </c>
      <c r="C150" s="1" t="s">
        <v>16748</v>
      </c>
      <c r="D150" s="1"/>
      <c r="E150" s="1"/>
      <c r="F150" s="9"/>
    </row>
    <row r="151" spans="1:6" x14ac:dyDescent="0.25">
      <c r="A151" s="8" t="s">
        <v>16831</v>
      </c>
      <c r="B151" s="1" t="s">
        <v>16832</v>
      </c>
      <c r="C151" s="1" t="s">
        <v>16748</v>
      </c>
      <c r="D151" s="1"/>
      <c r="E151" s="1"/>
      <c r="F151" s="9"/>
    </row>
    <row r="152" spans="1:6" x14ac:dyDescent="0.25">
      <c r="A152" s="8" t="s">
        <v>16833</v>
      </c>
      <c r="B152" s="1" t="s">
        <v>16834</v>
      </c>
      <c r="C152" s="1" t="s">
        <v>16748</v>
      </c>
      <c r="D152" s="1"/>
      <c r="E152" s="1"/>
      <c r="F152" s="9"/>
    </row>
    <row r="153" spans="1:6" x14ac:dyDescent="0.25">
      <c r="A153" s="8" t="s">
        <v>16835</v>
      </c>
      <c r="B153" s="1" t="s">
        <v>16836</v>
      </c>
      <c r="C153" s="1" t="s">
        <v>16748</v>
      </c>
      <c r="D153" s="1"/>
      <c r="E153" s="1"/>
      <c r="F153" s="9"/>
    </row>
    <row r="154" spans="1:6" x14ac:dyDescent="0.25">
      <c r="A154" s="8" t="s">
        <v>16837</v>
      </c>
      <c r="B154" s="1" t="s">
        <v>16838</v>
      </c>
      <c r="C154" s="1" t="s">
        <v>16748</v>
      </c>
      <c r="D154" s="1"/>
      <c r="E154" s="1"/>
      <c r="F154" s="9"/>
    </row>
    <row r="155" spans="1:6" x14ac:dyDescent="0.25">
      <c r="A155" s="8" t="s">
        <v>16839</v>
      </c>
      <c r="B155" s="1" t="s">
        <v>16840</v>
      </c>
      <c r="C155" s="1" t="s">
        <v>16748</v>
      </c>
      <c r="D155" s="1"/>
      <c r="E155" s="1"/>
      <c r="F155" s="9"/>
    </row>
    <row r="156" spans="1:6" x14ac:dyDescent="0.25">
      <c r="A156" s="8" t="s">
        <v>16841</v>
      </c>
      <c r="B156" s="1" t="s">
        <v>16842</v>
      </c>
      <c r="C156" s="1" t="s">
        <v>16748</v>
      </c>
      <c r="D156" s="1"/>
      <c r="E156" s="1"/>
      <c r="F156" s="9"/>
    </row>
    <row r="157" spans="1:6" x14ac:dyDescent="0.25">
      <c r="A157" s="8" t="s">
        <v>16843</v>
      </c>
      <c r="B157" s="1" t="s">
        <v>16844</v>
      </c>
      <c r="C157" s="1" t="s">
        <v>16748</v>
      </c>
      <c r="D157" s="1"/>
      <c r="E157" s="1"/>
      <c r="F157" s="9"/>
    </row>
    <row r="158" spans="1:6" x14ac:dyDescent="0.25">
      <c r="A158" s="8" t="s">
        <v>16845</v>
      </c>
      <c r="B158" s="1" t="s">
        <v>16846</v>
      </c>
      <c r="C158" s="1" t="s">
        <v>16748</v>
      </c>
      <c r="D158" s="1"/>
      <c r="E158" s="1"/>
      <c r="F158" s="9"/>
    </row>
    <row r="159" spans="1:6" x14ac:dyDescent="0.25">
      <c r="A159" s="8" t="s">
        <v>16847</v>
      </c>
      <c r="B159" s="1" t="s">
        <v>16848</v>
      </c>
      <c r="C159" s="1" t="s">
        <v>16748</v>
      </c>
      <c r="D159" s="1"/>
      <c r="E159" s="1"/>
      <c r="F159" s="9"/>
    </row>
    <row r="160" spans="1:6" x14ac:dyDescent="0.25">
      <c r="A160" s="8" t="s">
        <v>16849</v>
      </c>
      <c r="B160" s="1" t="s">
        <v>16850</v>
      </c>
      <c r="C160" s="1" t="s">
        <v>16748</v>
      </c>
      <c r="D160" s="1"/>
      <c r="E160" s="1"/>
      <c r="F160" s="9"/>
    </row>
    <row r="161" spans="1:6" x14ac:dyDescent="0.25">
      <c r="A161" s="8" t="s">
        <v>16851</v>
      </c>
      <c r="B161" s="1" t="s">
        <v>16852</v>
      </c>
      <c r="C161" s="1" t="s">
        <v>16748</v>
      </c>
      <c r="D161" s="1"/>
      <c r="E161" s="1"/>
      <c r="F161" s="9"/>
    </row>
    <row r="162" spans="1:6" x14ac:dyDescent="0.25">
      <c r="A162" s="8" t="s">
        <v>16853</v>
      </c>
      <c r="B162" s="1" t="s">
        <v>16854</v>
      </c>
      <c r="C162" s="1" t="s">
        <v>16748</v>
      </c>
      <c r="D162" s="1"/>
      <c r="E162" s="1"/>
      <c r="F162" s="9"/>
    </row>
    <row r="163" spans="1:6" x14ac:dyDescent="0.25">
      <c r="A163" s="8" t="s">
        <v>16855</v>
      </c>
      <c r="B163" s="1" t="s">
        <v>16856</v>
      </c>
      <c r="C163" s="1" t="s">
        <v>16748</v>
      </c>
      <c r="D163" s="1"/>
      <c r="E163" s="1"/>
      <c r="F163" s="9"/>
    </row>
    <row r="164" spans="1:6" x14ac:dyDescent="0.25">
      <c r="A164" s="8" t="s">
        <v>16857</v>
      </c>
      <c r="B164" s="1" t="s">
        <v>16858</v>
      </c>
      <c r="C164" s="1" t="s">
        <v>16748</v>
      </c>
      <c r="D164" s="1"/>
      <c r="E164" s="1"/>
      <c r="F164" s="9"/>
    </row>
    <row r="165" spans="1:6" x14ac:dyDescent="0.25">
      <c r="A165" s="8" t="s">
        <v>16859</v>
      </c>
      <c r="B165" s="1" t="s">
        <v>16860</v>
      </c>
      <c r="C165" s="1" t="s">
        <v>16748</v>
      </c>
      <c r="D165" s="1"/>
      <c r="E165" s="1"/>
      <c r="F165" s="9"/>
    </row>
    <row r="166" spans="1:6" x14ac:dyDescent="0.25">
      <c r="A166" s="8" t="s">
        <v>16861</v>
      </c>
      <c r="B166" s="1" t="s">
        <v>16862</v>
      </c>
      <c r="C166" s="1" t="s">
        <v>16748</v>
      </c>
      <c r="D166" s="1"/>
      <c r="E166" s="1"/>
      <c r="F166" s="9"/>
    </row>
    <row r="167" spans="1:6" x14ac:dyDescent="0.25">
      <c r="A167" s="8" t="s">
        <v>16863</v>
      </c>
      <c r="B167" s="1" t="s">
        <v>16864</v>
      </c>
      <c r="C167" s="1" t="s">
        <v>16748</v>
      </c>
      <c r="D167" s="1"/>
      <c r="E167" s="1"/>
      <c r="F167" s="9"/>
    </row>
    <row r="168" spans="1:6" x14ac:dyDescent="0.25">
      <c r="A168" s="8" t="s">
        <v>16865</v>
      </c>
      <c r="B168" s="1" t="s">
        <v>16866</v>
      </c>
      <c r="C168" s="1" t="s">
        <v>16748</v>
      </c>
      <c r="D168" s="1"/>
      <c r="E168" s="1"/>
      <c r="F168" s="9"/>
    </row>
    <row r="169" spans="1:6" x14ac:dyDescent="0.25">
      <c r="A169" s="8" t="s">
        <v>16867</v>
      </c>
      <c r="B169" s="1" t="s">
        <v>16868</v>
      </c>
      <c r="C169" s="1" t="s">
        <v>16748</v>
      </c>
      <c r="D169" s="1"/>
      <c r="E169" s="1"/>
      <c r="F169" s="9"/>
    </row>
    <row r="170" spans="1:6" x14ac:dyDescent="0.25">
      <c r="A170" s="8" t="s">
        <v>16869</v>
      </c>
      <c r="B170" s="1" t="s">
        <v>16870</v>
      </c>
      <c r="C170" s="1" t="s">
        <v>16748</v>
      </c>
      <c r="D170" s="1"/>
      <c r="E170" s="1"/>
      <c r="F170" s="9"/>
    </row>
    <row r="171" spans="1:6" x14ac:dyDescent="0.25">
      <c r="A171" s="8" t="s">
        <v>16871</v>
      </c>
      <c r="B171" s="1" t="s">
        <v>16872</v>
      </c>
      <c r="C171" s="1" t="s">
        <v>16748</v>
      </c>
      <c r="D171" s="1"/>
      <c r="E171" s="1"/>
      <c r="F171" s="9"/>
    </row>
    <row r="172" spans="1:6" x14ac:dyDescent="0.25">
      <c r="A172" s="8" t="s">
        <v>16873</v>
      </c>
      <c r="B172" s="1" t="s">
        <v>16874</v>
      </c>
      <c r="C172" s="1" t="s">
        <v>16748</v>
      </c>
      <c r="D172" s="1"/>
      <c r="E172" s="1"/>
      <c r="F172" s="9"/>
    </row>
    <row r="173" spans="1:6" x14ac:dyDescent="0.25">
      <c r="A173" s="8" t="s">
        <v>16875</v>
      </c>
      <c r="B173" s="1" t="s">
        <v>16876</v>
      </c>
      <c r="C173" s="1" t="s">
        <v>16748</v>
      </c>
      <c r="D173" s="1"/>
      <c r="E173" s="1"/>
      <c r="F173" s="9"/>
    </row>
    <row r="174" spans="1:6" x14ac:dyDescent="0.25">
      <c r="A174" s="8" t="s">
        <v>16877</v>
      </c>
      <c r="B174" s="1" t="s">
        <v>16878</v>
      </c>
      <c r="C174" s="1" t="s">
        <v>16748</v>
      </c>
      <c r="D174" s="1"/>
      <c r="E174" s="1"/>
      <c r="F174" s="9"/>
    </row>
    <row r="175" spans="1:6" x14ac:dyDescent="0.25">
      <c r="A175" s="8" t="s">
        <v>16879</v>
      </c>
      <c r="B175" s="1" t="s">
        <v>16880</v>
      </c>
      <c r="C175" s="1" t="s">
        <v>16748</v>
      </c>
      <c r="D175" s="1"/>
      <c r="E175" s="1"/>
      <c r="F175" s="9"/>
    </row>
    <row r="176" spans="1:6" x14ac:dyDescent="0.25">
      <c r="A176" s="8" t="s">
        <v>16881</v>
      </c>
      <c r="B176" s="1" t="s">
        <v>16882</v>
      </c>
      <c r="C176" s="1" t="s">
        <v>16748</v>
      </c>
      <c r="D176" s="1"/>
      <c r="E176" s="1"/>
      <c r="F176" s="9"/>
    </row>
    <row r="177" spans="1:6" x14ac:dyDescent="0.25">
      <c r="A177" s="8" t="s">
        <v>16883</v>
      </c>
      <c r="B177" s="1" t="s">
        <v>16884</v>
      </c>
      <c r="C177" s="1" t="s">
        <v>16748</v>
      </c>
      <c r="D177" s="1"/>
      <c r="E177" s="1"/>
      <c r="F177" s="9"/>
    </row>
    <row r="178" spans="1:6" x14ac:dyDescent="0.25">
      <c r="A178" s="8" t="s">
        <v>16885</v>
      </c>
      <c r="B178" s="1" t="s">
        <v>16886</v>
      </c>
      <c r="C178" s="1" t="s">
        <v>16748</v>
      </c>
      <c r="D178" s="1"/>
      <c r="E178" s="1"/>
      <c r="F178" s="9"/>
    </row>
    <row r="179" spans="1:6" x14ac:dyDescent="0.25">
      <c r="A179" s="8" t="s">
        <v>16887</v>
      </c>
      <c r="B179" s="1" t="s">
        <v>10806</v>
      </c>
      <c r="C179" s="1" t="s">
        <v>16748</v>
      </c>
      <c r="D179" s="1"/>
      <c r="E179" s="1"/>
      <c r="F179" s="9"/>
    </row>
    <row r="180" spans="1:6" x14ac:dyDescent="0.25">
      <c r="A180" s="8" t="s">
        <v>16888</v>
      </c>
      <c r="B180" s="1" t="s">
        <v>16889</v>
      </c>
      <c r="C180" s="1" t="s">
        <v>16748</v>
      </c>
      <c r="D180" s="1"/>
      <c r="E180" s="1"/>
      <c r="F180" s="9"/>
    </row>
    <row r="181" spans="1:6" x14ac:dyDescent="0.25">
      <c r="A181" s="8" t="s">
        <v>16890</v>
      </c>
      <c r="B181" s="1" t="s">
        <v>16891</v>
      </c>
      <c r="C181" s="1" t="s">
        <v>16748</v>
      </c>
      <c r="D181" s="1"/>
      <c r="E181" s="1"/>
      <c r="F181" s="9"/>
    </row>
    <row r="182" spans="1:6" x14ac:dyDescent="0.25">
      <c r="A182" s="8" t="s">
        <v>16892</v>
      </c>
      <c r="B182" s="1" t="s">
        <v>16893</v>
      </c>
      <c r="C182" s="1" t="s">
        <v>16748</v>
      </c>
      <c r="D182" s="1"/>
      <c r="E182" s="1"/>
      <c r="F182" s="9"/>
    </row>
    <row r="183" spans="1:6" x14ac:dyDescent="0.25">
      <c r="A183" s="8" t="s">
        <v>16894</v>
      </c>
      <c r="B183" s="1" t="s">
        <v>16895</v>
      </c>
      <c r="C183" s="1" t="s">
        <v>16748</v>
      </c>
      <c r="D183" s="1"/>
      <c r="E183" s="1"/>
      <c r="F183" s="9"/>
    </row>
    <row r="184" spans="1:6" x14ac:dyDescent="0.25">
      <c r="A184" s="8" t="s">
        <v>16896</v>
      </c>
      <c r="B184" s="1" t="s">
        <v>16897</v>
      </c>
      <c r="C184" s="1" t="s">
        <v>16748</v>
      </c>
      <c r="D184" s="1"/>
      <c r="E184" s="1"/>
      <c r="F184" s="9"/>
    </row>
    <row r="185" spans="1:6" x14ac:dyDescent="0.25">
      <c r="A185" s="8" t="s">
        <v>16898</v>
      </c>
      <c r="B185" s="1" t="s">
        <v>16899</v>
      </c>
      <c r="C185" s="1" t="s">
        <v>16748</v>
      </c>
      <c r="D185" s="1"/>
      <c r="E185" s="1"/>
      <c r="F185" s="9"/>
    </row>
    <row r="186" spans="1:6" x14ac:dyDescent="0.25">
      <c r="A186" s="8" t="s">
        <v>16900</v>
      </c>
      <c r="B186" s="1" t="s">
        <v>16901</v>
      </c>
      <c r="C186" s="1" t="s">
        <v>16748</v>
      </c>
      <c r="D186" s="1"/>
      <c r="E186" s="1"/>
      <c r="F186" s="9"/>
    </row>
    <row r="187" spans="1:6" x14ac:dyDescent="0.25">
      <c r="A187" s="8" t="s">
        <v>16902</v>
      </c>
      <c r="B187" s="1" t="s">
        <v>16903</v>
      </c>
      <c r="C187" s="1" t="s">
        <v>16748</v>
      </c>
      <c r="D187" s="1"/>
      <c r="E187" s="1"/>
      <c r="F187" s="9"/>
    </row>
    <row r="188" spans="1:6" x14ac:dyDescent="0.25">
      <c r="A188" s="8" t="s">
        <v>16904</v>
      </c>
      <c r="B188" s="1" t="s">
        <v>16905</v>
      </c>
      <c r="C188" s="1" t="s">
        <v>16748</v>
      </c>
      <c r="D188" s="1"/>
      <c r="E188" s="1"/>
      <c r="F188" s="9"/>
    </row>
    <row r="189" spans="1:6" x14ac:dyDescent="0.25">
      <c r="A189" s="8" t="s">
        <v>16906</v>
      </c>
      <c r="B189" s="1" t="s">
        <v>13476</v>
      </c>
      <c r="C189" s="1" t="s">
        <v>16748</v>
      </c>
      <c r="D189" s="1"/>
      <c r="E189" s="1"/>
      <c r="F189" s="9"/>
    </row>
    <row r="190" spans="1:6" x14ac:dyDescent="0.25">
      <c r="A190" s="8" t="s">
        <v>16907</v>
      </c>
      <c r="B190" s="1" t="s">
        <v>16908</v>
      </c>
      <c r="C190" s="1" t="s">
        <v>16748</v>
      </c>
      <c r="D190" s="1"/>
      <c r="E190" s="1"/>
      <c r="F190" s="9"/>
    </row>
    <row r="191" spans="1:6" x14ac:dyDescent="0.25">
      <c r="A191" s="8" t="s">
        <v>16909</v>
      </c>
      <c r="B191" s="1" t="s">
        <v>16910</v>
      </c>
      <c r="C191" s="1" t="s">
        <v>16748</v>
      </c>
      <c r="D191" s="1"/>
      <c r="E191" s="1"/>
      <c r="F191" s="9"/>
    </row>
    <row r="192" spans="1:6" x14ac:dyDescent="0.25">
      <c r="A192" s="8" t="s">
        <v>16911</v>
      </c>
      <c r="B192" s="1" t="s">
        <v>16912</v>
      </c>
      <c r="C192" s="1" t="s">
        <v>16748</v>
      </c>
      <c r="D192" s="1"/>
      <c r="E192" s="1"/>
      <c r="F192" s="9"/>
    </row>
    <row r="193" spans="1:6" x14ac:dyDescent="0.25">
      <c r="A193" s="8" t="s">
        <v>16913</v>
      </c>
      <c r="B193" s="1" t="s">
        <v>16914</v>
      </c>
      <c r="C193" s="1" t="s">
        <v>16748</v>
      </c>
      <c r="D193" s="1"/>
      <c r="E193" s="1"/>
      <c r="F193" s="9"/>
    </row>
    <row r="194" spans="1:6" x14ac:dyDescent="0.25">
      <c r="A194" s="8" t="s">
        <v>16915</v>
      </c>
      <c r="B194" s="1" t="s">
        <v>16916</v>
      </c>
      <c r="C194" s="1" t="s">
        <v>16748</v>
      </c>
      <c r="D194" s="1"/>
      <c r="E194" s="1"/>
      <c r="F194" s="9"/>
    </row>
    <row r="195" spans="1:6" x14ac:dyDescent="0.25">
      <c r="A195" s="8" t="s">
        <v>16917</v>
      </c>
      <c r="B195" s="1" t="s">
        <v>16918</v>
      </c>
      <c r="C195" s="1" t="s">
        <v>16748</v>
      </c>
      <c r="D195" s="1"/>
      <c r="E195" s="1"/>
      <c r="F195" s="9"/>
    </row>
    <row r="196" spans="1:6" x14ac:dyDescent="0.25">
      <c r="A196" s="8" t="s">
        <v>16919</v>
      </c>
      <c r="B196" s="1" t="s">
        <v>16920</v>
      </c>
      <c r="C196" s="1" t="s">
        <v>16748</v>
      </c>
      <c r="D196" s="1"/>
      <c r="E196" s="1"/>
      <c r="F196" s="9"/>
    </row>
    <row r="197" spans="1:6" x14ac:dyDescent="0.25">
      <c r="A197" s="8" t="s">
        <v>16921</v>
      </c>
      <c r="B197" s="1" t="s">
        <v>16922</v>
      </c>
      <c r="C197" s="1" t="s">
        <v>16748</v>
      </c>
      <c r="D197" s="1"/>
      <c r="E197" s="1"/>
      <c r="F197" s="9"/>
    </row>
    <row r="198" spans="1:6" x14ac:dyDescent="0.25">
      <c r="A198" s="8" t="s">
        <v>16923</v>
      </c>
      <c r="B198" s="1" t="s">
        <v>16924</v>
      </c>
      <c r="C198" s="1" t="s">
        <v>16748</v>
      </c>
      <c r="D198" s="1"/>
      <c r="E198" s="1"/>
      <c r="F198" s="9"/>
    </row>
    <row r="199" spans="1:6" x14ac:dyDescent="0.25">
      <c r="A199" s="8" t="s">
        <v>16925</v>
      </c>
      <c r="B199" s="1" t="s">
        <v>16926</v>
      </c>
      <c r="C199" s="1" t="s">
        <v>16748</v>
      </c>
      <c r="D199" s="1"/>
      <c r="E199" s="1"/>
      <c r="F199" s="9"/>
    </row>
    <row r="200" spans="1:6" x14ac:dyDescent="0.25">
      <c r="A200" s="8" t="s">
        <v>16927</v>
      </c>
      <c r="B200" s="1" t="s">
        <v>16928</v>
      </c>
      <c r="C200" s="1" t="s">
        <v>16748</v>
      </c>
      <c r="D200" s="1"/>
      <c r="E200" s="1"/>
      <c r="F200" s="9"/>
    </row>
    <row r="201" spans="1:6" x14ac:dyDescent="0.25">
      <c r="A201" s="8" t="s">
        <v>16929</v>
      </c>
      <c r="B201" s="1" t="s">
        <v>16930</v>
      </c>
      <c r="C201" s="1" t="s">
        <v>16748</v>
      </c>
      <c r="D201" s="1"/>
      <c r="E201" s="1"/>
      <c r="F201" s="9"/>
    </row>
    <row r="202" spans="1:6" x14ac:dyDescent="0.25">
      <c r="A202" s="8" t="s">
        <v>16931</v>
      </c>
      <c r="B202" s="1" t="s">
        <v>16932</v>
      </c>
      <c r="C202" s="1" t="s">
        <v>16748</v>
      </c>
      <c r="D202" s="1"/>
      <c r="E202" s="1"/>
      <c r="F202" s="9"/>
    </row>
    <row r="203" spans="1:6" x14ac:dyDescent="0.25">
      <c r="A203" s="8" t="s">
        <v>16933</v>
      </c>
      <c r="B203" s="1" t="s">
        <v>16934</v>
      </c>
      <c r="C203" s="1" t="s">
        <v>16748</v>
      </c>
      <c r="D203" s="1"/>
      <c r="E203" s="1"/>
      <c r="F203" s="9"/>
    </row>
    <row r="204" spans="1:6" x14ac:dyDescent="0.25">
      <c r="A204" s="8" t="s">
        <v>16935</v>
      </c>
      <c r="B204" s="1" t="s">
        <v>16936</v>
      </c>
      <c r="C204" s="1" t="s">
        <v>16748</v>
      </c>
      <c r="D204" s="1"/>
      <c r="E204" s="1"/>
      <c r="F204" s="9"/>
    </row>
    <row r="205" spans="1:6" x14ac:dyDescent="0.25">
      <c r="A205" s="8" t="s">
        <v>16937</v>
      </c>
      <c r="B205" s="1" t="s">
        <v>16938</v>
      </c>
      <c r="C205" s="1" t="s">
        <v>16748</v>
      </c>
      <c r="D205" s="1"/>
      <c r="E205" s="1"/>
      <c r="F205" s="9"/>
    </row>
    <row r="206" spans="1:6" x14ac:dyDescent="0.25">
      <c r="A206" s="8" t="s">
        <v>16939</v>
      </c>
      <c r="B206" s="1" t="s">
        <v>16940</v>
      </c>
      <c r="C206" s="1" t="s">
        <v>16748</v>
      </c>
      <c r="D206" s="1"/>
      <c r="E206" s="1"/>
      <c r="F206" s="9"/>
    </row>
    <row r="207" spans="1:6" x14ac:dyDescent="0.25">
      <c r="A207" s="8" t="s">
        <v>16941</v>
      </c>
      <c r="B207" s="1" t="s">
        <v>16942</v>
      </c>
      <c r="C207" s="1" t="s">
        <v>16748</v>
      </c>
      <c r="D207" s="1"/>
      <c r="E207" s="1"/>
      <c r="F207" s="9"/>
    </row>
    <row r="208" spans="1:6" x14ac:dyDescent="0.25">
      <c r="A208" s="8" t="s">
        <v>16943</v>
      </c>
      <c r="B208" s="1" t="s">
        <v>16944</v>
      </c>
      <c r="C208" s="1" t="s">
        <v>16748</v>
      </c>
      <c r="D208" s="1"/>
      <c r="E208" s="1"/>
      <c r="F208" s="9"/>
    </row>
    <row r="209" spans="1:6" x14ac:dyDescent="0.25">
      <c r="A209" s="8" t="s">
        <v>16945</v>
      </c>
      <c r="B209" s="1" t="s">
        <v>16946</v>
      </c>
      <c r="C209" s="1" t="s">
        <v>16748</v>
      </c>
      <c r="D209" s="1"/>
      <c r="E209" s="1"/>
      <c r="F209" s="9"/>
    </row>
    <row r="210" spans="1:6" x14ac:dyDescent="0.25">
      <c r="A210" s="8" t="s">
        <v>16947</v>
      </c>
      <c r="B210" s="1" t="s">
        <v>16948</v>
      </c>
      <c r="C210" s="1" t="s">
        <v>16748</v>
      </c>
      <c r="D210" s="1"/>
      <c r="E210" s="1"/>
      <c r="F210" s="9"/>
    </row>
    <row r="211" spans="1:6" x14ac:dyDescent="0.25">
      <c r="A211" s="8" t="s">
        <v>16949</v>
      </c>
      <c r="B211" s="1" t="s">
        <v>16950</v>
      </c>
      <c r="C211" s="1" t="s">
        <v>16748</v>
      </c>
      <c r="D211" s="1"/>
      <c r="E211" s="1"/>
      <c r="F211" s="9"/>
    </row>
    <row r="212" spans="1:6" x14ac:dyDescent="0.25">
      <c r="A212" s="8" t="s">
        <v>16951</v>
      </c>
      <c r="B212" s="1" t="s">
        <v>16952</v>
      </c>
      <c r="C212" s="1" t="s">
        <v>16748</v>
      </c>
      <c r="D212" s="1"/>
      <c r="E212" s="1"/>
      <c r="F212" s="9"/>
    </row>
    <row r="213" spans="1:6" x14ac:dyDescent="0.25">
      <c r="A213" s="8" t="s">
        <v>16953</v>
      </c>
      <c r="B213" s="1" t="s">
        <v>16954</v>
      </c>
      <c r="C213" s="1" t="s">
        <v>16748</v>
      </c>
      <c r="D213" s="1"/>
      <c r="E213" s="1"/>
      <c r="F213" s="9"/>
    </row>
    <row r="214" spans="1:6" x14ac:dyDescent="0.25">
      <c r="A214" s="8" t="s">
        <v>16955</v>
      </c>
      <c r="B214" s="1" t="s">
        <v>16956</v>
      </c>
      <c r="C214" s="1" t="s">
        <v>16748</v>
      </c>
      <c r="D214" s="1"/>
      <c r="E214" s="1"/>
      <c r="F214" s="9"/>
    </row>
    <row r="215" spans="1:6" x14ac:dyDescent="0.25">
      <c r="A215" s="8" t="s">
        <v>16957</v>
      </c>
      <c r="B215" s="1" t="s">
        <v>16958</v>
      </c>
      <c r="C215" s="1" t="s">
        <v>16748</v>
      </c>
      <c r="D215" s="1"/>
      <c r="E215" s="1"/>
      <c r="F215" s="9"/>
    </row>
    <row r="216" spans="1:6" x14ac:dyDescent="0.25">
      <c r="A216" s="8" t="s">
        <v>16959</v>
      </c>
      <c r="B216" s="1" t="s">
        <v>16960</v>
      </c>
      <c r="C216" s="1" t="s">
        <v>16748</v>
      </c>
      <c r="D216" s="1"/>
      <c r="E216" s="1"/>
      <c r="F216" s="9"/>
    </row>
    <row r="217" spans="1:6" x14ac:dyDescent="0.25">
      <c r="A217" s="8" t="s">
        <v>16961</v>
      </c>
      <c r="B217" s="1" t="s">
        <v>16962</v>
      </c>
      <c r="C217" s="1" t="s">
        <v>16748</v>
      </c>
      <c r="D217" s="1"/>
      <c r="E217" s="1"/>
      <c r="F217" s="9"/>
    </row>
    <row r="218" spans="1:6" x14ac:dyDescent="0.25">
      <c r="A218" s="8" t="s">
        <v>16963</v>
      </c>
      <c r="B218" s="1" t="s">
        <v>16964</v>
      </c>
      <c r="C218" s="1" t="s">
        <v>16748</v>
      </c>
      <c r="D218" s="1"/>
      <c r="E218" s="1"/>
      <c r="F218" s="9"/>
    </row>
    <row r="219" spans="1:6" x14ac:dyDescent="0.25">
      <c r="A219" s="8" t="s">
        <v>16965</v>
      </c>
      <c r="B219" s="1" t="s">
        <v>16966</v>
      </c>
      <c r="C219" s="1" t="s">
        <v>16748</v>
      </c>
      <c r="D219" s="1"/>
      <c r="E219" s="1"/>
      <c r="F219" s="9"/>
    </row>
    <row r="220" spans="1:6" x14ac:dyDescent="0.25">
      <c r="A220" s="8" t="s">
        <v>16967</v>
      </c>
      <c r="B220" s="1" t="s">
        <v>16968</v>
      </c>
      <c r="C220" s="1" t="s">
        <v>16748</v>
      </c>
      <c r="D220" s="1"/>
      <c r="E220" s="1"/>
      <c r="F220" s="9"/>
    </row>
    <row r="221" spans="1:6" x14ac:dyDescent="0.25">
      <c r="A221" s="8" t="s">
        <v>16969</v>
      </c>
      <c r="B221" s="1" t="s">
        <v>16970</v>
      </c>
      <c r="C221" s="1" t="s">
        <v>16748</v>
      </c>
      <c r="D221" s="1"/>
      <c r="E221" s="1"/>
      <c r="F221" s="9"/>
    </row>
    <row r="222" spans="1:6" x14ac:dyDescent="0.25">
      <c r="A222" s="8" t="s">
        <v>16971</v>
      </c>
      <c r="B222" s="1" t="s">
        <v>16972</v>
      </c>
      <c r="C222" s="1" t="s">
        <v>16748</v>
      </c>
      <c r="D222" s="1"/>
      <c r="E222" s="1"/>
      <c r="F222" s="9"/>
    </row>
    <row r="223" spans="1:6" x14ac:dyDescent="0.25">
      <c r="A223" s="8" t="s">
        <v>16973</v>
      </c>
      <c r="B223" s="1" t="s">
        <v>16974</v>
      </c>
      <c r="C223" s="1" t="s">
        <v>16748</v>
      </c>
      <c r="D223" s="1"/>
      <c r="E223" s="1"/>
      <c r="F223" s="9"/>
    </row>
    <row r="224" spans="1:6" x14ac:dyDescent="0.25">
      <c r="A224" s="8" t="s">
        <v>16975</v>
      </c>
      <c r="B224" s="1" t="s">
        <v>10653</v>
      </c>
      <c r="C224" s="1" t="s">
        <v>16748</v>
      </c>
      <c r="D224" s="1"/>
      <c r="E224" s="1"/>
      <c r="F224" s="9"/>
    </row>
    <row r="225" spans="1:6" x14ac:dyDescent="0.25">
      <c r="A225" s="8" t="s">
        <v>16976</v>
      </c>
      <c r="B225" s="1" t="s">
        <v>16977</v>
      </c>
      <c r="C225" s="1" t="s">
        <v>16748</v>
      </c>
      <c r="D225" s="1"/>
      <c r="E225" s="1"/>
      <c r="F225" s="9"/>
    </row>
    <row r="226" spans="1:6" x14ac:dyDescent="0.25">
      <c r="A226" s="8" t="s">
        <v>16978</v>
      </c>
      <c r="B226" s="1" t="s">
        <v>13940</v>
      </c>
      <c r="C226" s="1" t="s">
        <v>16748</v>
      </c>
      <c r="D226" s="1"/>
      <c r="E226" s="1"/>
      <c r="F226" s="9"/>
    </row>
    <row r="227" spans="1:6" x14ac:dyDescent="0.25">
      <c r="A227" s="8" t="s">
        <v>16979</v>
      </c>
      <c r="B227" s="1" t="s">
        <v>16980</v>
      </c>
      <c r="C227" s="1" t="s">
        <v>16748</v>
      </c>
      <c r="D227" s="1"/>
      <c r="E227" s="1"/>
      <c r="F227" s="9"/>
    </row>
    <row r="228" spans="1:6" x14ac:dyDescent="0.25">
      <c r="A228" s="8" t="s">
        <v>16981</v>
      </c>
      <c r="B228" s="1" t="s">
        <v>16982</v>
      </c>
      <c r="C228" s="1" t="s">
        <v>16748</v>
      </c>
      <c r="D228" s="1"/>
      <c r="E228" s="1"/>
      <c r="F228" s="9"/>
    </row>
    <row r="229" spans="1:6" x14ac:dyDescent="0.25">
      <c r="A229" s="8" t="s">
        <v>16983</v>
      </c>
      <c r="B229" s="1" t="s">
        <v>16984</v>
      </c>
      <c r="C229" s="1" t="s">
        <v>16748</v>
      </c>
      <c r="D229" s="1"/>
      <c r="E229" s="1"/>
      <c r="F229" s="9"/>
    </row>
    <row r="230" spans="1:6" x14ac:dyDescent="0.25">
      <c r="A230" s="8" t="s">
        <v>16985</v>
      </c>
      <c r="B230" s="1" t="s">
        <v>16986</v>
      </c>
      <c r="C230" s="1" t="s">
        <v>16748</v>
      </c>
      <c r="D230" s="1"/>
      <c r="E230" s="1"/>
      <c r="F230" s="9"/>
    </row>
    <row r="231" spans="1:6" x14ac:dyDescent="0.25">
      <c r="A231" s="8" t="s">
        <v>16987</v>
      </c>
      <c r="B231" s="1" t="s">
        <v>16988</v>
      </c>
      <c r="C231" s="1" t="s">
        <v>16748</v>
      </c>
      <c r="D231" s="1"/>
      <c r="E231" s="1"/>
      <c r="F231" s="9"/>
    </row>
    <row r="232" spans="1:6" ht="15.75" thickBot="1" x14ac:dyDescent="0.3">
      <c r="A232" s="10" t="s">
        <v>16989</v>
      </c>
      <c r="B232" s="11" t="s">
        <v>10867</v>
      </c>
      <c r="C232" s="11" t="s">
        <v>16748</v>
      </c>
      <c r="D232" s="11"/>
      <c r="E232" s="11"/>
      <c r="F232" s="12"/>
    </row>
    <row r="233" spans="1:6" x14ac:dyDescent="0.25">
      <c r="A233" s="13" t="s">
        <v>16990</v>
      </c>
      <c r="B233" s="2" t="s">
        <v>16991</v>
      </c>
      <c r="C233" s="2" t="s">
        <v>16748</v>
      </c>
      <c r="D233" s="2"/>
      <c r="E233" s="2"/>
      <c r="F233" s="14"/>
    </row>
    <row r="234" spans="1:6" x14ac:dyDescent="0.25">
      <c r="A234" s="8" t="s">
        <v>16992</v>
      </c>
      <c r="B234" s="1" t="s">
        <v>16993</v>
      </c>
      <c r="C234" s="1" t="s">
        <v>16748</v>
      </c>
      <c r="D234" s="1"/>
      <c r="E234" s="1"/>
      <c r="F234" s="9"/>
    </row>
    <row r="235" spans="1:6" x14ac:dyDescent="0.25">
      <c r="A235" s="8" t="s">
        <v>16994</v>
      </c>
      <c r="B235" s="1" t="s">
        <v>16995</v>
      </c>
      <c r="C235" s="1" t="s">
        <v>16748</v>
      </c>
      <c r="D235" s="1"/>
      <c r="E235" s="1"/>
      <c r="F235" s="9"/>
    </row>
    <row r="236" spans="1:6" x14ac:dyDescent="0.25">
      <c r="A236" s="8" t="s">
        <v>16996</v>
      </c>
      <c r="B236" s="1" t="s">
        <v>13369</v>
      </c>
      <c r="C236" s="1" t="s">
        <v>16748</v>
      </c>
      <c r="D236" s="1"/>
      <c r="E236" s="1"/>
      <c r="F236" s="9"/>
    </row>
    <row r="237" spans="1:6" x14ac:dyDescent="0.25">
      <c r="A237" s="8" t="s">
        <v>16997</v>
      </c>
      <c r="B237" s="1" t="s">
        <v>1851</v>
      </c>
      <c r="C237" s="1" t="s">
        <v>16748</v>
      </c>
      <c r="D237" s="1"/>
      <c r="E237" s="1"/>
      <c r="F237" s="9"/>
    </row>
    <row r="238" spans="1:6" x14ac:dyDescent="0.25">
      <c r="A238" s="8" t="s">
        <v>16998</v>
      </c>
      <c r="B238" s="1" t="s">
        <v>1951</v>
      </c>
      <c r="C238" s="1" t="s">
        <v>16748</v>
      </c>
      <c r="D238" s="1"/>
      <c r="E238" s="1"/>
      <c r="F238" s="9"/>
    </row>
    <row r="239" spans="1:6" x14ac:dyDescent="0.25">
      <c r="A239" s="8" t="s">
        <v>16999</v>
      </c>
      <c r="B239" s="1" t="s">
        <v>17000</v>
      </c>
      <c r="C239" s="1" t="s">
        <v>16748</v>
      </c>
      <c r="D239" s="1"/>
      <c r="E239" s="1"/>
      <c r="F239" s="9"/>
    </row>
    <row r="240" spans="1:6" x14ac:dyDescent="0.25">
      <c r="A240" s="8" t="s">
        <v>17001</v>
      </c>
      <c r="B240" s="1" t="s">
        <v>17002</v>
      </c>
      <c r="C240" s="1" t="s">
        <v>16748</v>
      </c>
      <c r="D240" s="1"/>
      <c r="E240" s="1"/>
      <c r="F240" s="9"/>
    </row>
    <row r="241" spans="1:6" x14ac:dyDescent="0.25">
      <c r="A241" s="8" t="s">
        <v>17003</v>
      </c>
      <c r="B241" s="1" t="s">
        <v>17004</v>
      </c>
      <c r="C241" s="1" t="s">
        <v>16748</v>
      </c>
      <c r="D241" s="1"/>
      <c r="E241" s="1"/>
      <c r="F241" s="9"/>
    </row>
    <row r="242" spans="1:6" x14ac:dyDescent="0.25">
      <c r="A242" s="8" t="s">
        <v>17005</v>
      </c>
      <c r="B242" s="1" t="s">
        <v>17006</v>
      </c>
      <c r="C242" s="1" t="s">
        <v>16748</v>
      </c>
      <c r="D242" s="1"/>
      <c r="E242" s="1"/>
      <c r="F242" s="9"/>
    </row>
    <row r="243" spans="1:6" x14ac:dyDescent="0.25">
      <c r="A243" s="8" t="s">
        <v>17007</v>
      </c>
      <c r="B243" s="1" t="s">
        <v>17008</v>
      </c>
      <c r="C243" s="1" t="s">
        <v>16748</v>
      </c>
      <c r="D243" s="1"/>
      <c r="E243" s="1"/>
      <c r="F243" s="9"/>
    </row>
    <row r="244" spans="1:6" x14ac:dyDescent="0.25">
      <c r="A244" s="8" t="s">
        <v>17009</v>
      </c>
      <c r="B244" s="1" t="s">
        <v>17010</v>
      </c>
      <c r="C244" s="1" t="s">
        <v>16748</v>
      </c>
      <c r="D244" s="1"/>
      <c r="E244" s="1"/>
      <c r="F244" s="9"/>
    </row>
    <row r="245" spans="1:6" x14ac:dyDescent="0.25">
      <c r="A245" s="8" t="s">
        <v>17011</v>
      </c>
      <c r="B245" s="1" t="s">
        <v>17012</v>
      </c>
      <c r="C245" s="1" t="s">
        <v>16748</v>
      </c>
      <c r="D245" s="1"/>
      <c r="E245" s="1"/>
      <c r="F245" s="9"/>
    </row>
    <row r="246" spans="1:6" x14ac:dyDescent="0.25">
      <c r="A246" s="8" t="s">
        <v>17013</v>
      </c>
      <c r="B246" s="1" t="s">
        <v>17014</v>
      </c>
      <c r="C246" s="1" t="s">
        <v>16748</v>
      </c>
      <c r="D246" s="1"/>
      <c r="E246" s="1"/>
      <c r="F246" s="9"/>
    </row>
    <row r="247" spans="1:6" x14ac:dyDescent="0.25">
      <c r="A247" s="8" t="s">
        <v>17015</v>
      </c>
      <c r="B247" s="1" t="s">
        <v>17016</v>
      </c>
      <c r="C247" s="1" t="s">
        <v>16748</v>
      </c>
      <c r="D247" s="1"/>
      <c r="E247" s="1"/>
      <c r="F247" s="9"/>
    </row>
    <row r="248" spans="1:6" x14ac:dyDescent="0.25">
      <c r="A248" s="8" t="s">
        <v>17017</v>
      </c>
      <c r="B248" s="1" t="s">
        <v>17018</v>
      </c>
      <c r="C248" s="1" t="s">
        <v>16748</v>
      </c>
      <c r="D248" s="1"/>
      <c r="E248" s="1"/>
      <c r="F248" s="9"/>
    </row>
    <row r="249" spans="1:6" x14ac:dyDescent="0.25">
      <c r="A249" s="8" t="s">
        <v>17019</v>
      </c>
      <c r="B249" s="1" t="s">
        <v>17020</v>
      </c>
      <c r="C249" s="1" t="s">
        <v>16748</v>
      </c>
      <c r="D249" s="1"/>
      <c r="E249" s="1"/>
      <c r="F249" s="9"/>
    </row>
    <row r="250" spans="1:6" x14ac:dyDescent="0.25">
      <c r="A250" s="8" t="s">
        <v>17021</v>
      </c>
      <c r="B250" s="1" t="s">
        <v>17022</v>
      </c>
      <c r="C250" s="1" t="s">
        <v>16748</v>
      </c>
      <c r="D250" s="1"/>
      <c r="E250" s="1"/>
      <c r="F250" s="9"/>
    </row>
    <row r="251" spans="1:6" x14ac:dyDescent="0.25">
      <c r="A251" s="8" t="s">
        <v>17023</v>
      </c>
      <c r="B251" s="1" t="s">
        <v>17024</v>
      </c>
      <c r="C251" s="1" t="s">
        <v>16748</v>
      </c>
      <c r="D251" s="1"/>
      <c r="E251" s="1"/>
      <c r="F251" s="9"/>
    </row>
    <row r="252" spans="1:6" x14ac:dyDescent="0.25">
      <c r="A252" s="8" t="s">
        <v>17025</v>
      </c>
      <c r="B252" s="1" t="s">
        <v>17026</v>
      </c>
      <c r="C252" s="1" t="s">
        <v>16748</v>
      </c>
      <c r="D252" s="1"/>
      <c r="E252" s="1"/>
      <c r="F252" s="9"/>
    </row>
    <row r="253" spans="1:6" x14ac:dyDescent="0.25">
      <c r="A253" s="8" t="s">
        <v>17027</v>
      </c>
      <c r="B253" s="1" t="s">
        <v>17028</v>
      </c>
      <c r="C253" s="1" t="s">
        <v>16748</v>
      </c>
      <c r="D253" s="1"/>
      <c r="E253" s="1"/>
      <c r="F253" s="9"/>
    </row>
    <row r="254" spans="1:6" x14ac:dyDescent="0.25">
      <c r="A254" s="8" t="s">
        <v>17029</v>
      </c>
      <c r="B254" s="1" t="s">
        <v>17030</v>
      </c>
      <c r="C254" s="1" t="s">
        <v>16748</v>
      </c>
      <c r="D254" s="1"/>
      <c r="E254" s="1"/>
      <c r="F254" s="9"/>
    </row>
    <row r="255" spans="1:6" x14ac:dyDescent="0.25">
      <c r="A255" s="8" t="s">
        <v>17031</v>
      </c>
      <c r="B255" s="1" t="s">
        <v>17032</v>
      </c>
      <c r="C255" s="1" t="s">
        <v>16748</v>
      </c>
      <c r="D255" s="1"/>
      <c r="E255" s="1"/>
      <c r="F255" s="9"/>
    </row>
    <row r="256" spans="1:6" x14ac:dyDescent="0.25">
      <c r="A256" s="8" t="s">
        <v>17033</v>
      </c>
      <c r="B256" s="1" t="s">
        <v>17034</v>
      </c>
      <c r="C256" s="1" t="s">
        <v>16748</v>
      </c>
      <c r="D256" s="1"/>
      <c r="E256" s="1"/>
      <c r="F256" s="9"/>
    </row>
    <row r="257" spans="1:6" x14ac:dyDescent="0.25">
      <c r="A257" s="8" t="s">
        <v>17035</v>
      </c>
      <c r="B257" s="1" t="s">
        <v>17036</v>
      </c>
      <c r="C257" s="1" t="s">
        <v>16748</v>
      </c>
      <c r="D257" s="1"/>
      <c r="E257" s="1"/>
      <c r="F257" s="9"/>
    </row>
    <row r="258" spans="1:6" x14ac:dyDescent="0.25">
      <c r="A258" s="8" t="s">
        <v>17037</v>
      </c>
      <c r="B258" s="1" t="s">
        <v>17038</v>
      </c>
      <c r="C258" s="1" t="s">
        <v>16748</v>
      </c>
      <c r="D258" s="1"/>
      <c r="E258" s="1"/>
      <c r="F258" s="9"/>
    </row>
    <row r="259" spans="1:6" x14ac:dyDescent="0.25">
      <c r="A259" s="8" t="s">
        <v>17039</v>
      </c>
      <c r="B259" s="1" t="s">
        <v>17040</v>
      </c>
      <c r="C259" s="1" t="s">
        <v>16748</v>
      </c>
      <c r="D259" s="1"/>
      <c r="E259" s="1"/>
      <c r="F259" s="9"/>
    </row>
    <row r="260" spans="1:6" x14ac:dyDescent="0.25">
      <c r="A260" s="8" t="s">
        <v>17041</v>
      </c>
      <c r="B260" s="1" t="s">
        <v>17042</v>
      </c>
      <c r="C260" s="1" t="s">
        <v>16748</v>
      </c>
      <c r="D260" s="1"/>
      <c r="E260" s="1"/>
      <c r="F260" s="9"/>
    </row>
    <row r="261" spans="1:6" x14ac:dyDescent="0.25">
      <c r="A261" s="8" t="s">
        <v>17043</v>
      </c>
      <c r="B261" s="1" t="s">
        <v>17044</v>
      </c>
      <c r="C261" s="1" t="s">
        <v>16748</v>
      </c>
      <c r="D261" s="1"/>
      <c r="E261" s="1"/>
      <c r="F261" s="9"/>
    </row>
    <row r="262" spans="1:6" x14ac:dyDescent="0.25">
      <c r="A262" s="8" t="s">
        <v>17045</v>
      </c>
      <c r="B262" s="1" t="s">
        <v>17046</v>
      </c>
      <c r="C262" s="1" t="s">
        <v>16748</v>
      </c>
      <c r="D262" s="1"/>
      <c r="E262" s="1"/>
      <c r="F262" s="9"/>
    </row>
    <row r="263" spans="1:6" x14ac:dyDescent="0.25">
      <c r="A263" s="8" t="s">
        <v>17047</v>
      </c>
      <c r="B263" s="1" t="s">
        <v>17048</v>
      </c>
      <c r="C263" s="1" t="s">
        <v>16748</v>
      </c>
      <c r="D263" s="1"/>
      <c r="E263" s="1"/>
      <c r="F263" s="9"/>
    </row>
    <row r="264" spans="1:6" x14ac:dyDescent="0.25">
      <c r="A264" s="8" t="s">
        <v>17049</v>
      </c>
      <c r="B264" s="1" t="s">
        <v>17050</v>
      </c>
      <c r="C264" s="1" t="s">
        <v>16748</v>
      </c>
      <c r="D264" s="1"/>
      <c r="E264" s="1"/>
      <c r="F264" s="9"/>
    </row>
    <row r="265" spans="1:6" x14ac:dyDescent="0.25">
      <c r="A265" s="8" t="s">
        <v>17051</v>
      </c>
      <c r="B265" s="1" t="s">
        <v>17052</v>
      </c>
      <c r="C265" s="1" t="s">
        <v>16748</v>
      </c>
      <c r="D265" s="1"/>
      <c r="E265" s="1"/>
      <c r="F265" s="9"/>
    </row>
    <row r="266" spans="1:6" x14ac:dyDescent="0.25">
      <c r="A266" s="8" t="s">
        <v>17053</v>
      </c>
      <c r="B266" s="1" t="s">
        <v>1529</v>
      </c>
      <c r="C266" s="1" t="s">
        <v>16748</v>
      </c>
      <c r="D266" s="1"/>
      <c r="E266" s="1"/>
      <c r="F266" s="9"/>
    </row>
    <row r="267" spans="1:6" x14ac:dyDescent="0.25">
      <c r="A267" s="8" t="s">
        <v>17054</v>
      </c>
      <c r="B267" s="1" t="s">
        <v>17055</v>
      </c>
      <c r="C267" s="1" t="s">
        <v>16748</v>
      </c>
      <c r="D267" s="1"/>
      <c r="E267" s="1"/>
      <c r="F267" s="9"/>
    </row>
    <row r="268" spans="1:6" x14ac:dyDescent="0.25">
      <c r="A268" s="8" t="s">
        <v>17056</v>
      </c>
      <c r="B268" s="1" t="s">
        <v>17057</v>
      </c>
      <c r="C268" s="1" t="s">
        <v>16748</v>
      </c>
      <c r="D268" s="1"/>
      <c r="E268" s="1"/>
      <c r="F268" s="9"/>
    </row>
    <row r="269" spans="1:6" x14ac:dyDescent="0.25">
      <c r="A269" s="8" t="s">
        <v>17058</v>
      </c>
      <c r="B269" s="1" t="s">
        <v>17059</v>
      </c>
      <c r="C269" s="1" t="s">
        <v>16748</v>
      </c>
      <c r="D269" s="1"/>
      <c r="E269" s="1"/>
      <c r="F269" s="9"/>
    </row>
    <row r="270" spans="1:6" x14ac:dyDescent="0.25">
      <c r="A270" s="8" t="s">
        <v>17060</v>
      </c>
      <c r="B270" s="1" t="s">
        <v>17061</v>
      </c>
      <c r="C270" s="1" t="s">
        <v>16748</v>
      </c>
      <c r="D270" s="1"/>
      <c r="E270" s="1"/>
      <c r="F270" s="9"/>
    </row>
    <row r="271" spans="1:6" x14ac:dyDescent="0.25">
      <c r="A271" s="8" t="s">
        <v>17062</v>
      </c>
      <c r="B271" s="1" t="s">
        <v>17063</v>
      </c>
      <c r="C271" s="1" t="s">
        <v>16748</v>
      </c>
      <c r="D271" s="1"/>
      <c r="E271" s="1"/>
      <c r="F271" s="9"/>
    </row>
    <row r="272" spans="1:6" x14ac:dyDescent="0.25">
      <c r="A272" s="8" t="s">
        <v>17064</v>
      </c>
      <c r="B272" s="1" t="s">
        <v>17065</v>
      </c>
      <c r="C272" s="1" t="s">
        <v>16748</v>
      </c>
      <c r="D272" s="1"/>
      <c r="E272" s="1"/>
      <c r="F272" s="9"/>
    </row>
    <row r="273" spans="1:6" x14ac:dyDescent="0.25">
      <c r="A273" s="8" t="s">
        <v>17066</v>
      </c>
      <c r="B273" s="1" t="s">
        <v>10698</v>
      </c>
      <c r="C273" s="1" t="s">
        <v>16748</v>
      </c>
      <c r="D273" s="1"/>
      <c r="E273" s="1"/>
      <c r="F273" s="9"/>
    </row>
    <row r="274" spans="1:6" x14ac:dyDescent="0.25">
      <c r="A274" s="8" t="s">
        <v>17067</v>
      </c>
      <c r="B274" s="1" t="s">
        <v>10814</v>
      </c>
      <c r="C274" s="1" t="s">
        <v>16748</v>
      </c>
      <c r="D274" s="1"/>
      <c r="E274" s="1"/>
      <c r="F274" s="9"/>
    </row>
    <row r="275" spans="1:6" x14ac:dyDescent="0.25">
      <c r="A275" s="8" t="s">
        <v>17068</v>
      </c>
      <c r="B275" s="1" t="s">
        <v>17069</v>
      </c>
      <c r="C275" s="1" t="s">
        <v>16748</v>
      </c>
      <c r="D275" s="1"/>
      <c r="E275" s="1"/>
      <c r="F275" s="9"/>
    </row>
    <row r="276" spans="1:6" x14ac:dyDescent="0.25">
      <c r="A276" s="8" t="s">
        <v>17070</v>
      </c>
      <c r="B276" s="1" t="s">
        <v>17071</v>
      </c>
      <c r="C276" s="1" t="s">
        <v>16748</v>
      </c>
      <c r="D276" s="1"/>
      <c r="E276" s="1"/>
      <c r="F276" s="9"/>
    </row>
    <row r="277" spans="1:6" x14ac:dyDescent="0.25">
      <c r="A277" s="8" t="s">
        <v>17072</v>
      </c>
      <c r="B277" s="1" t="s">
        <v>17073</v>
      </c>
      <c r="C277" s="1" t="s">
        <v>16748</v>
      </c>
      <c r="D277" s="1"/>
      <c r="E277" s="1"/>
      <c r="F277" s="9"/>
    </row>
    <row r="278" spans="1:6" x14ac:dyDescent="0.25">
      <c r="A278" s="8" t="s">
        <v>17074</v>
      </c>
      <c r="B278" s="1" t="s">
        <v>17075</v>
      </c>
      <c r="C278" s="1" t="s">
        <v>16748</v>
      </c>
      <c r="D278" s="1"/>
      <c r="E278" s="1"/>
      <c r="F278" s="9"/>
    </row>
    <row r="279" spans="1:6" x14ac:dyDescent="0.25">
      <c r="A279" s="8" t="s">
        <v>17076</v>
      </c>
      <c r="B279" s="1" t="s">
        <v>17077</v>
      </c>
      <c r="C279" s="1" t="s">
        <v>16748</v>
      </c>
      <c r="D279" s="1"/>
      <c r="E279" s="1"/>
      <c r="F279" s="9"/>
    </row>
    <row r="280" spans="1:6" x14ac:dyDescent="0.25">
      <c r="A280" s="8" t="s">
        <v>17078</v>
      </c>
      <c r="B280" s="1" t="s">
        <v>12745</v>
      </c>
      <c r="C280" s="1" t="s">
        <v>16748</v>
      </c>
      <c r="D280" s="1"/>
      <c r="E280" s="1"/>
      <c r="F280" s="9"/>
    </row>
    <row r="281" spans="1:6" x14ac:dyDescent="0.25">
      <c r="A281" s="8" t="s">
        <v>17079</v>
      </c>
      <c r="B281" s="1" t="s">
        <v>17080</v>
      </c>
      <c r="C281" s="1" t="s">
        <v>16748</v>
      </c>
      <c r="D281" s="1"/>
      <c r="E281" s="1"/>
      <c r="F281" s="9"/>
    </row>
    <row r="282" spans="1:6" x14ac:dyDescent="0.25">
      <c r="A282" s="8" t="s">
        <v>17081</v>
      </c>
      <c r="B282" s="1" t="s">
        <v>17082</v>
      </c>
      <c r="C282" s="1" t="s">
        <v>16748</v>
      </c>
      <c r="D282" s="1"/>
      <c r="E282" s="1"/>
      <c r="F282" s="9"/>
    </row>
    <row r="283" spans="1:6" x14ac:dyDescent="0.25">
      <c r="A283" s="8" t="s">
        <v>17083</v>
      </c>
      <c r="B283" s="1" t="s">
        <v>17084</v>
      </c>
      <c r="C283" s="1" t="s">
        <v>16748</v>
      </c>
      <c r="D283" s="1"/>
      <c r="E283" s="1"/>
      <c r="F283" s="9"/>
    </row>
    <row r="284" spans="1:6" x14ac:dyDescent="0.25">
      <c r="A284" s="8" t="s">
        <v>17085</v>
      </c>
      <c r="B284" s="1" t="s">
        <v>5732</v>
      </c>
      <c r="C284" s="1" t="s">
        <v>16748</v>
      </c>
      <c r="D284" s="1"/>
      <c r="E284" s="1"/>
      <c r="F284" s="9"/>
    </row>
    <row r="285" spans="1:6" x14ac:dyDescent="0.25">
      <c r="A285" s="8" t="s">
        <v>17086</v>
      </c>
      <c r="B285" s="1" t="s">
        <v>17087</v>
      </c>
      <c r="C285" s="1" t="s">
        <v>16748</v>
      </c>
      <c r="D285" s="1"/>
      <c r="E285" s="1"/>
      <c r="F285" s="9"/>
    </row>
    <row r="286" spans="1:6" x14ac:dyDescent="0.25">
      <c r="A286" s="8" t="s">
        <v>17088</v>
      </c>
      <c r="B286" s="1" t="s">
        <v>17089</v>
      </c>
      <c r="C286" s="1" t="s">
        <v>16748</v>
      </c>
      <c r="D286" s="1"/>
      <c r="E286" s="1"/>
      <c r="F286" s="9"/>
    </row>
    <row r="287" spans="1:6" x14ac:dyDescent="0.25">
      <c r="A287" s="8" t="s">
        <v>17090</v>
      </c>
      <c r="B287" s="1" t="s">
        <v>13478</v>
      </c>
      <c r="C287" s="1" t="s">
        <v>16748</v>
      </c>
      <c r="D287" s="1"/>
      <c r="E287" s="1"/>
      <c r="F287" s="9"/>
    </row>
    <row r="288" spans="1:6" x14ac:dyDescent="0.25">
      <c r="A288" s="8" t="s">
        <v>17091</v>
      </c>
      <c r="B288" s="1" t="s">
        <v>17092</v>
      </c>
      <c r="C288" s="1" t="s">
        <v>16748</v>
      </c>
      <c r="D288" s="1"/>
      <c r="E288" s="1"/>
      <c r="F288" s="9"/>
    </row>
    <row r="289" spans="1:6" x14ac:dyDescent="0.25">
      <c r="A289" s="8" t="s">
        <v>17093</v>
      </c>
      <c r="B289" s="1" t="s">
        <v>13470</v>
      </c>
      <c r="C289" s="1" t="s">
        <v>16748</v>
      </c>
      <c r="D289" s="1"/>
      <c r="E289" s="1"/>
      <c r="F289" s="9"/>
    </row>
    <row r="290" spans="1:6" x14ac:dyDescent="0.25">
      <c r="A290" s="8" t="s">
        <v>17094</v>
      </c>
      <c r="B290" s="1" t="s">
        <v>17095</v>
      </c>
      <c r="C290" s="1" t="s">
        <v>16748</v>
      </c>
      <c r="D290" s="1"/>
      <c r="E290" s="1"/>
      <c r="F290" s="9"/>
    </row>
    <row r="291" spans="1:6" x14ac:dyDescent="0.25">
      <c r="A291" s="8" t="s">
        <v>17096</v>
      </c>
      <c r="B291" s="1" t="s">
        <v>17097</v>
      </c>
      <c r="C291" s="1" t="s">
        <v>16748</v>
      </c>
      <c r="D291" s="1"/>
      <c r="E291" s="1"/>
      <c r="F291" s="9"/>
    </row>
    <row r="292" spans="1:6" x14ac:dyDescent="0.25">
      <c r="A292" s="8" t="s">
        <v>17098</v>
      </c>
      <c r="B292" s="1" t="s">
        <v>17099</v>
      </c>
      <c r="C292" s="1" t="s">
        <v>16748</v>
      </c>
      <c r="D292" s="1"/>
      <c r="E292" s="1"/>
      <c r="F292" s="9"/>
    </row>
    <row r="293" spans="1:6" x14ac:dyDescent="0.25">
      <c r="A293" s="8" t="s">
        <v>17100</v>
      </c>
      <c r="B293" s="1" t="s">
        <v>17101</v>
      </c>
      <c r="C293" s="1" t="s">
        <v>16748</v>
      </c>
      <c r="D293" s="1"/>
      <c r="E293" s="1"/>
      <c r="F293" s="9"/>
    </row>
    <row r="294" spans="1:6" x14ac:dyDescent="0.25">
      <c r="A294" s="8" t="s">
        <v>17102</v>
      </c>
      <c r="B294" s="1" t="s">
        <v>17103</v>
      </c>
      <c r="C294" s="1" t="s">
        <v>16748</v>
      </c>
      <c r="D294" s="1"/>
      <c r="E294" s="1"/>
      <c r="F294" s="9"/>
    </row>
    <row r="295" spans="1:6" x14ac:dyDescent="0.25">
      <c r="A295" s="8" t="s">
        <v>17104</v>
      </c>
      <c r="B295" s="1" t="s">
        <v>17105</v>
      </c>
      <c r="C295" s="1" t="s">
        <v>16748</v>
      </c>
      <c r="D295" s="1"/>
      <c r="E295" s="1"/>
      <c r="F295" s="9"/>
    </row>
    <row r="296" spans="1:6" x14ac:dyDescent="0.25">
      <c r="A296" s="8" t="s">
        <v>17106</v>
      </c>
      <c r="B296" s="1" t="s">
        <v>17107</v>
      </c>
      <c r="C296" s="1" t="s">
        <v>16748</v>
      </c>
      <c r="D296" s="1"/>
      <c r="E296" s="1"/>
      <c r="F296" s="9"/>
    </row>
    <row r="297" spans="1:6" x14ac:dyDescent="0.25">
      <c r="A297" s="8" t="s">
        <v>17108</v>
      </c>
      <c r="B297" s="1" t="s">
        <v>17109</v>
      </c>
      <c r="C297" s="1" t="s">
        <v>16748</v>
      </c>
      <c r="D297" s="1"/>
      <c r="E297" s="1"/>
      <c r="F297" s="9"/>
    </row>
    <row r="298" spans="1:6" x14ac:dyDescent="0.25">
      <c r="A298" s="8" t="s">
        <v>17110</v>
      </c>
      <c r="B298" s="1" t="s">
        <v>17111</v>
      </c>
      <c r="C298" s="1" t="s">
        <v>16748</v>
      </c>
      <c r="D298" s="1"/>
      <c r="E298" s="1"/>
      <c r="F298" s="9"/>
    </row>
    <row r="299" spans="1:6" x14ac:dyDescent="0.25">
      <c r="A299" s="8" t="s">
        <v>17112</v>
      </c>
      <c r="B299" s="1" t="s">
        <v>17113</v>
      </c>
      <c r="C299" s="1" t="s">
        <v>16748</v>
      </c>
      <c r="D299" s="1"/>
      <c r="E299" s="1"/>
      <c r="F299" s="9"/>
    </row>
    <row r="300" spans="1:6" x14ac:dyDescent="0.25">
      <c r="A300" s="8" t="s">
        <v>17114</v>
      </c>
      <c r="B300" s="1" t="s">
        <v>17115</v>
      </c>
      <c r="C300" s="1" t="s">
        <v>16748</v>
      </c>
      <c r="D300" s="1"/>
      <c r="E300" s="1"/>
      <c r="F300" s="9"/>
    </row>
    <row r="301" spans="1:6" x14ac:dyDescent="0.25">
      <c r="A301" s="8" t="s">
        <v>17116</v>
      </c>
      <c r="B301" s="1" t="s">
        <v>17117</v>
      </c>
      <c r="C301" s="1" t="s">
        <v>16748</v>
      </c>
      <c r="D301" s="1"/>
      <c r="E301" s="1"/>
      <c r="F301" s="9"/>
    </row>
    <row r="302" spans="1:6" x14ac:dyDescent="0.25">
      <c r="A302" s="8" t="s">
        <v>17118</v>
      </c>
      <c r="B302" s="1" t="s">
        <v>17119</v>
      </c>
      <c r="C302" s="1" t="s">
        <v>16748</v>
      </c>
      <c r="D302" s="1"/>
      <c r="E302" s="1"/>
      <c r="F302" s="9"/>
    </row>
    <row r="303" spans="1:6" x14ac:dyDescent="0.25">
      <c r="A303" s="8" t="s">
        <v>17120</v>
      </c>
      <c r="B303" s="1" t="s">
        <v>17121</v>
      </c>
      <c r="C303" s="1" t="s">
        <v>16748</v>
      </c>
      <c r="D303" s="1"/>
      <c r="E303" s="1"/>
      <c r="F303" s="9"/>
    </row>
    <row r="304" spans="1:6" x14ac:dyDescent="0.25">
      <c r="A304" s="8" t="s">
        <v>17122</v>
      </c>
      <c r="B304" s="1" t="s">
        <v>17123</v>
      </c>
      <c r="C304" s="1" t="s">
        <v>16748</v>
      </c>
      <c r="D304" s="1"/>
      <c r="E304" s="1"/>
      <c r="F304" s="9"/>
    </row>
    <row r="305" spans="1:6" x14ac:dyDescent="0.25">
      <c r="A305" s="8" t="s">
        <v>17124</v>
      </c>
      <c r="B305" s="1" t="s">
        <v>17125</v>
      </c>
      <c r="C305" s="1" t="s">
        <v>16748</v>
      </c>
      <c r="D305" s="1"/>
      <c r="E305" s="1"/>
      <c r="F305" s="9"/>
    </row>
    <row r="306" spans="1:6" x14ac:dyDescent="0.25">
      <c r="A306" s="8" t="s">
        <v>17126</v>
      </c>
      <c r="B306" s="1" t="s">
        <v>17127</v>
      </c>
      <c r="C306" s="1" t="s">
        <v>16748</v>
      </c>
      <c r="D306" s="1"/>
      <c r="E306" s="1"/>
      <c r="F306" s="9"/>
    </row>
    <row r="307" spans="1:6" x14ac:dyDescent="0.25">
      <c r="A307" s="8" t="s">
        <v>17128</v>
      </c>
      <c r="B307" s="1" t="s">
        <v>17129</v>
      </c>
      <c r="C307" s="1" t="s">
        <v>16748</v>
      </c>
      <c r="D307" s="1"/>
      <c r="E307" s="1"/>
      <c r="F307" s="9"/>
    </row>
    <row r="308" spans="1:6" x14ac:dyDescent="0.25">
      <c r="A308" s="8" t="s">
        <v>17130</v>
      </c>
      <c r="B308" s="1" t="s">
        <v>17131</v>
      </c>
      <c r="C308" s="1" t="s">
        <v>16748</v>
      </c>
      <c r="D308" s="1"/>
      <c r="E308" s="1"/>
      <c r="F308" s="9"/>
    </row>
    <row r="309" spans="1:6" x14ac:dyDescent="0.25">
      <c r="A309" s="8" t="s">
        <v>17132</v>
      </c>
      <c r="B309" s="1" t="s">
        <v>17133</v>
      </c>
      <c r="C309" s="1" t="s">
        <v>16748</v>
      </c>
      <c r="D309" s="1"/>
      <c r="E309" s="1"/>
      <c r="F309" s="9"/>
    </row>
    <row r="310" spans="1:6" x14ac:dyDescent="0.25">
      <c r="A310" s="8" t="s">
        <v>17134</v>
      </c>
      <c r="B310" s="1" t="s">
        <v>17135</v>
      </c>
      <c r="C310" s="1" t="s">
        <v>16748</v>
      </c>
      <c r="D310" s="1"/>
      <c r="E310" s="1"/>
      <c r="F310" s="9"/>
    </row>
    <row r="311" spans="1:6" x14ac:dyDescent="0.25">
      <c r="A311" s="8" t="s">
        <v>17136</v>
      </c>
      <c r="B311" s="1" t="s">
        <v>17137</v>
      </c>
      <c r="C311" s="1" t="s">
        <v>16748</v>
      </c>
      <c r="D311" s="1"/>
      <c r="E311" s="1"/>
      <c r="F311" s="9"/>
    </row>
    <row r="312" spans="1:6" x14ac:dyDescent="0.25">
      <c r="A312" s="8" t="s">
        <v>17138</v>
      </c>
      <c r="B312" s="1" t="s">
        <v>17139</v>
      </c>
      <c r="C312" s="1" t="s">
        <v>16748</v>
      </c>
      <c r="D312" s="1"/>
      <c r="E312" s="1"/>
      <c r="F312" s="9"/>
    </row>
    <row r="313" spans="1:6" x14ac:dyDescent="0.25">
      <c r="A313" s="8" t="s">
        <v>17140</v>
      </c>
      <c r="B313" s="1" t="s">
        <v>17141</v>
      </c>
      <c r="C313" s="1" t="s">
        <v>16748</v>
      </c>
      <c r="D313" s="1"/>
      <c r="E313" s="1"/>
      <c r="F313" s="9"/>
    </row>
    <row r="314" spans="1:6" x14ac:dyDescent="0.25">
      <c r="A314" s="8" t="s">
        <v>17142</v>
      </c>
      <c r="B314" s="1" t="s">
        <v>17143</v>
      </c>
      <c r="C314" s="1" t="s">
        <v>16748</v>
      </c>
      <c r="D314" s="1"/>
      <c r="E314" s="1"/>
      <c r="F314" s="9"/>
    </row>
    <row r="315" spans="1:6" x14ac:dyDescent="0.25">
      <c r="A315" s="8" t="s">
        <v>17144</v>
      </c>
      <c r="B315" s="1" t="s">
        <v>17145</v>
      </c>
      <c r="C315" s="1" t="s">
        <v>16748</v>
      </c>
      <c r="D315" s="1"/>
      <c r="E315" s="1"/>
      <c r="F315" s="9"/>
    </row>
    <row r="316" spans="1:6" x14ac:dyDescent="0.25">
      <c r="A316" s="8" t="s">
        <v>17146</v>
      </c>
      <c r="B316" s="1" t="s">
        <v>17147</v>
      </c>
      <c r="C316" s="1" t="s">
        <v>16748</v>
      </c>
      <c r="D316" s="1"/>
      <c r="E316" s="1"/>
      <c r="F316" s="9"/>
    </row>
    <row r="317" spans="1:6" x14ac:dyDescent="0.25">
      <c r="A317" s="8" t="s">
        <v>17148</v>
      </c>
      <c r="B317" s="1" t="s">
        <v>12479</v>
      </c>
      <c r="C317" s="1" t="s">
        <v>16748</v>
      </c>
      <c r="D317" s="1"/>
      <c r="E317" s="1"/>
      <c r="F317" s="9"/>
    </row>
    <row r="318" spans="1:6" x14ac:dyDescent="0.25">
      <c r="A318" s="8" t="s">
        <v>17149</v>
      </c>
      <c r="B318" s="1" t="s">
        <v>12598</v>
      </c>
      <c r="C318" s="1" t="s">
        <v>16748</v>
      </c>
      <c r="D318" s="1"/>
      <c r="E318" s="1"/>
      <c r="F318" s="9"/>
    </row>
    <row r="319" spans="1:6" x14ac:dyDescent="0.25">
      <c r="A319" s="8" t="s">
        <v>17150</v>
      </c>
      <c r="B319" s="1" t="s">
        <v>17151</v>
      </c>
      <c r="C319" s="1" t="s">
        <v>16748</v>
      </c>
      <c r="D319" s="1"/>
      <c r="E319" s="1"/>
      <c r="F319" s="9"/>
    </row>
    <row r="320" spans="1:6" x14ac:dyDescent="0.25">
      <c r="A320" s="8" t="s">
        <v>17152</v>
      </c>
      <c r="B320" s="1" t="s">
        <v>17153</v>
      </c>
      <c r="C320" s="1" t="s">
        <v>16748</v>
      </c>
      <c r="D320" s="1"/>
      <c r="E320" s="1"/>
      <c r="F320" s="9"/>
    </row>
    <row r="321" spans="1:6" x14ac:dyDescent="0.25">
      <c r="A321" s="8" t="s">
        <v>17154</v>
      </c>
      <c r="B321" s="1" t="s">
        <v>17155</v>
      </c>
      <c r="C321" s="1" t="s">
        <v>16748</v>
      </c>
      <c r="D321" s="1"/>
      <c r="E321" s="1"/>
      <c r="F321" s="9"/>
    </row>
    <row r="322" spans="1:6" x14ac:dyDescent="0.25">
      <c r="A322" s="8" t="s">
        <v>17156</v>
      </c>
      <c r="B322" s="1" t="s">
        <v>17157</v>
      </c>
      <c r="C322" s="1" t="s">
        <v>16748</v>
      </c>
      <c r="D322" s="1"/>
      <c r="E322" s="1"/>
      <c r="F322" s="9"/>
    </row>
    <row r="323" spans="1:6" x14ac:dyDescent="0.25">
      <c r="A323" s="8" t="s">
        <v>17158</v>
      </c>
      <c r="B323" s="1" t="s">
        <v>10818</v>
      </c>
      <c r="C323" s="1" t="s">
        <v>16748</v>
      </c>
      <c r="D323" s="1"/>
      <c r="E323" s="1"/>
      <c r="F323" s="9"/>
    </row>
    <row r="324" spans="1:6" x14ac:dyDescent="0.25">
      <c r="A324" s="8" t="s">
        <v>17159</v>
      </c>
      <c r="B324" s="1" t="s">
        <v>11109</v>
      </c>
      <c r="C324" s="1" t="s">
        <v>16748</v>
      </c>
      <c r="D324" s="1"/>
      <c r="E324" s="1"/>
      <c r="F324" s="9"/>
    </row>
    <row r="325" spans="1:6" x14ac:dyDescent="0.25">
      <c r="A325" s="8" t="s">
        <v>17160</v>
      </c>
      <c r="B325" s="1" t="s">
        <v>1807</v>
      </c>
      <c r="C325" s="1" t="s">
        <v>16748</v>
      </c>
      <c r="D325" s="1"/>
      <c r="E325" s="1"/>
      <c r="F325" s="9"/>
    </row>
    <row r="326" spans="1:6" x14ac:dyDescent="0.25">
      <c r="A326" s="8" t="s">
        <v>17161</v>
      </c>
      <c r="B326" s="1" t="s">
        <v>17162</v>
      </c>
      <c r="C326" s="1" t="s">
        <v>16748</v>
      </c>
      <c r="D326" s="1"/>
      <c r="E326" s="1"/>
      <c r="F326" s="9"/>
    </row>
    <row r="327" spans="1:6" x14ac:dyDescent="0.25">
      <c r="A327" s="8" t="s">
        <v>17163</v>
      </c>
      <c r="B327" s="1" t="s">
        <v>13480</v>
      </c>
      <c r="C327" s="1" t="s">
        <v>16748</v>
      </c>
      <c r="D327" s="1"/>
      <c r="E327" s="1"/>
      <c r="F327" s="9"/>
    </row>
    <row r="328" spans="1:6" x14ac:dyDescent="0.25">
      <c r="A328" s="8" t="s">
        <v>17164</v>
      </c>
      <c r="B328" s="1" t="s">
        <v>14000</v>
      </c>
      <c r="C328" s="1" t="s">
        <v>16748</v>
      </c>
      <c r="D328" s="1"/>
      <c r="E328" s="1"/>
      <c r="F328" s="9"/>
    </row>
    <row r="329" spans="1:6" x14ac:dyDescent="0.25">
      <c r="A329" s="8" t="s">
        <v>17165</v>
      </c>
      <c r="B329" s="1" t="s">
        <v>17166</v>
      </c>
      <c r="C329" s="1" t="s">
        <v>16748</v>
      </c>
      <c r="D329" s="1"/>
      <c r="E329" s="1"/>
      <c r="F329" s="9"/>
    </row>
    <row r="330" spans="1:6" x14ac:dyDescent="0.25">
      <c r="A330" s="8" t="s">
        <v>17167</v>
      </c>
      <c r="B330" s="1" t="s">
        <v>17168</v>
      </c>
      <c r="C330" s="1" t="s">
        <v>16748</v>
      </c>
      <c r="D330" s="1"/>
      <c r="E330" s="1"/>
      <c r="F330" s="9"/>
    </row>
    <row r="331" spans="1:6" x14ac:dyDescent="0.25">
      <c r="A331" s="8" t="s">
        <v>17169</v>
      </c>
      <c r="B331" s="1" t="s">
        <v>17170</v>
      </c>
      <c r="C331" s="1" t="s">
        <v>16748</v>
      </c>
      <c r="D331" s="1"/>
      <c r="E331" s="1"/>
      <c r="F331" s="9"/>
    </row>
    <row r="332" spans="1:6" ht="15.75" thickBot="1" x14ac:dyDescent="0.3">
      <c r="A332" s="10" t="s">
        <v>17171</v>
      </c>
      <c r="B332" s="11" t="s">
        <v>15089</v>
      </c>
      <c r="C332" s="11" t="s">
        <v>16748</v>
      </c>
      <c r="D332" s="11"/>
      <c r="E332" s="11"/>
      <c r="F332" s="12"/>
    </row>
    <row r="333" spans="1:6" x14ac:dyDescent="0.25">
      <c r="A333" s="13" t="s">
        <v>17172</v>
      </c>
      <c r="B333" s="2" t="s">
        <v>17173</v>
      </c>
      <c r="C333" s="2" t="s">
        <v>16748</v>
      </c>
      <c r="D333" s="2"/>
      <c r="E333" s="2"/>
      <c r="F333" s="14"/>
    </row>
    <row r="334" spans="1:6" x14ac:dyDescent="0.25">
      <c r="A334" s="8" t="s">
        <v>17174</v>
      </c>
      <c r="B334" s="1" t="s">
        <v>17175</v>
      </c>
      <c r="C334" s="1" t="s">
        <v>16748</v>
      </c>
      <c r="D334" s="1"/>
      <c r="E334" s="1"/>
      <c r="F334" s="9"/>
    </row>
    <row r="335" spans="1:6" x14ac:dyDescent="0.25">
      <c r="A335" s="8" t="s">
        <v>17176</v>
      </c>
      <c r="B335" s="1" t="s">
        <v>17177</v>
      </c>
      <c r="C335" s="1" t="s">
        <v>16748</v>
      </c>
      <c r="D335" s="1"/>
      <c r="E335" s="1"/>
      <c r="F335" s="9"/>
    </row>
    <row r="336" spans="1:6" x14ac:dyDescent="0.25">
      <c r="A336" s="8" t="s">
        <v>17178</v>
      </c>
      <c r="B336" s="1" t="s">
        <v>17179</v>
      </c>
      <c r="C336" s="1" t="s">
        <v>16748</v>
      </c>
      <c r="D336" s="1"/>
      <c r="E336" s="1"/>
      <c r="F336" s="9"/>
    </row>
    <row r="337" spans="1:6" x14ac:dyDescent="0.25">
      <c r="A337" s="8" t="s">
        <v>17180</v>
      </c>
      <c r="B337" s="1" t="s">
        <v>17181</v>
      </c>
      <c r="C337" s="1" t="s">
        <v>16748</v>
      </c>
      <c r="D337" s="1"/>
      <c r="E337" s="1"/>
      <c r="F337" s="9"/>
    </row>
    <row r="338" spans="1:6" x14ac:dyDescent="0.25">
      <c r="A338" s="8" t="s">
        <v>17182</v>
      </c>
      <c r="B338" s="1" t="s">
        <v>17183</v>
      </c>
      <c r="C338" s="1" t="s">
        <v>16748</v>
      </c>
      <c r="D338" s="1"/>
      <c r="E338" s="1"/>
      <c r="F338" s="9"/>
    </row>
    <row r="339" spans="1:6" x14ac:dyDescent="0.25">
      <c r="A339" s="8" t="s">
        <v>17184</v>
      </c>
      <c r="B339" s="1" t="s">
        <v>17185</v>
      </c>
      <c r="C339" s="1" t="s">
        <v>16748</v>
      </c>
      <c r="D339" s="1"/>
      <c r="E339" s="1"/>
      <c r="F339" s="9"/>
    </row>
    <row r="340" spans="1:6" x14ac:dyDescent="0.25">
      <c r="A340" s="8" t="s">
        <v>17186</v>
      </c>
      <c r="B340" s="1" t="s">
        <v>17187</v>
      </c>
      <c r="C340" s="1" t="s">
        <v>16748</v>
      </c>
      <c r="D340" s="1"/>
      <c r="E340" s="1"/>
      <c r="F340" s="9"/>
    </row>
    <row r="341" spans="1:6" x14ac:dyDescent="0.25">
      <c r="A341" s="8" t="s">
        <v>17188</v>
      </c>
      <c r="B341" s="1" t="s">
        <v>17189</v>
      </c>
      <c r="C341" s="1" t="s">
        <v>16748</v>
      </c>
      <c r="D341" s="1"/>
      <c r="E341" s="1"/>
      <c r="F341" s="9"/>
    </row>
    <row r="342" spans="1:6" x14ac:dyDescent="0.25">
      <c r="A342" s="8" t="s">
        <v>17190</v>
      </c>
      <c r="B342" s="1" t="s">
        <v>13973</v>
      </c>
      <c r="C342" s="1" t="s">
        <v>16748</v>
      </c>
      <c r="D342" s="1"/>
      <c r="E342" s="1"/>
      <c r="F342" s="9"/>
    </row>
    <row r="343" spans="1:6" x14ac:dyDescent="0.25">
      <c r="A343" s="8" t="s">
        <v>17191</v>
      </c>
      <c r="B343" s="1" t="s">
        <v>17192</v>
      </c>
      <c r="C343" s="1" t="s">
        <v>16748</v>
      </c>
      <c r="D343" s="1"/>
      <c r="E343" s="1"/>
      <c r="F343" s="9"/>
    </row>
    <row r="344" spans="1:6" x14ac:dyDescent="0.25">
      <c r="A344" s="8" t="s">
        <v>17193</v>
      </c>
      <c r="B344" s="1" t="s">
        <v>17194</v>
      </c>
      <c r="C344" s="1" t="s">
        <v>16748</v>
      </c>
      <c r="D344" s="1"/>
      <c r="E344" s="1"/>
      <c r="F344" s="9"/>
    </row>
    <row r="345" spans="1:6" x14ac:dyDescent="0.25">
      <c r="A345" s="8" t="s">
        <v>17195</v>
      </c>
      <c r="B345" s="1" t="s">
        <v>17196</v>
      </c>
      <c r="C345" s="1" t="s">
        <v>16748</v>
      </c>
      <c r="D345" s="1"/>
      <c r="E345" s="1"/>
      <c r="F345" s="9"/>
    </row>
    <row r="346" spans="1:6" x14ac:dyDescent="0.25">
      <c r="A346" s="8" t="s">
        <v>17197</v>
      </c>
      <c r="B346" s="1" t="s">
        <v>17198</v>
      </c>
      <c r="C346" s="1" t="s">
        <v>16748</v>
      </c>
      <c r="D346" s="1"/>
      <c r="E346" s="1"/>
      <c r="F346" s="9"/>
    </row>
    <row r="347" spans="1:6" x14ac:dyDescent="0.25">
      <c r="A347" s="8" t="s">
        <v>17199</v>
      </c>
      <c r="B347" s="1" t="s">
        <v>17200</v>
      </c>
      <c r="C347" s="1" t="s">
        <v>16748</v>
      </c>
      <c r="D347" s="1"/>
      <c r="E347" s="1"/>
      <c r="F347" s="9"/>
    </row>
    <row r="348" spans="1:6" x14ac:dyDescent="0.25">
      <c r="A348" s="8" t="s">
        <v>17201</v>
      </c>
      <c r="B348" s="1" t="s">
        <v>17202</v>
      </c>
      <c r="C348" s="1" t="s">
        <v>16748</v>
      </c>
      <c r="D348" s="1"/>
      <c r="E348" s="1"/>
      <c r="F348" s="9"/>
    </row>
    <row r="349" spans="1:6" x14ac:dyDescent="0.25">
      <c r="A349" s="8" t="s">
        <v>17203</v>
      </c>
      <c r="B349" s="1" t="s">
        <v>17204</v>
      </c>
      <c r="C349" s="1" t="s">
        <v>16748</v>
      </c>
      <c r="D349" s="1"/>
      <c r="E349" s="1"/>
      <c r="F349" s="9"/>
    </row>
    <row r="350" spans="1:6" x14ac:dyDescent="0.25">
      <c r="A350" s="8" t="s">
        <v>17205</v>
      </c>
      <c r="B350" s="1" t="s">
        <v>17206</v>
      </c>
      <c r="C350" s="1" t="s">
        <v>16748</v>
      </c>
      <c r="D350" s="1"/>
      <c r="E350" s="1"/>
      <c r="F350" s="9"/>
    </row>
    <row r="351" spans="1:6" x14ac:dyDescent="0.25">
      <c r="A351" s="8" t="s">
        <v>17207</v>
      </c>
      <c r="B351" s="1" t="s">
        <v>17208</v>
      </c>
      <c r="C351" s="1" t="s">
        <v>16748</v>
      </c>
      <c r="D351" s="1"/>
      <c r="E351" s="1"/>
      <c r="F351" s="9"/>
    </row>
    <row r="352" spans="1:6" x14ac:dyDescent="0.25">
      <c r="A352" s="8" t="s">
        <v>17209</v>
      </c>
      <c r="B352" s="1" t="s">
        <v>17210</v>
      </c>
      <c r="C352" s="1" t="s">
        <v>16748</v>
      </c>
      <c r="D352" s="1"/>
      <c r="E352" s="1"/>
      <c r="F352" s="9"/>
    </row>
    <row r="353" spans="1:6" x14ac:dyDescent="0.25">
      <c r="A353" s="8" t="s">
        <v>17211</v>
      </c>
      <c r="B353" s="1" t="s">
        <v>17212</v>
      </c>
      <c r="C353" s="1" t="s">
        <v>16748</v>
      </c>
      <c r="D353" s="1"/>
      <c r="E353" s="1"/>
      <c r="F353" s="9"/>
    </row>
    <row r="354" spans="1:6" x14ac:dyDescent="0.25">
      <c r="A354" s="8" t="s">
        <v>17213</v>
      </c>
      <c r="B354" s="1" t="s">
        <v>17214</v>
      </c>
      <c r="C354" s="1" t="s">
        <v>16748</v>
      </c>
      <c r="D354" s="1"/>
      <c r="E354" s="1"/>
      <c r="F354" s="9"/>
    </row>
    <row r="355" spans="1:6" x14ac:dyDescent="0.25">
      <c r="A355" s="8" t="s">
        <v>17215</v>
      </c>
      <c r="B355" s="1" t="s">
        <v>17216</v>
      </c>
      <c r="C355" s="1" t="s">
        <v>16748</v>
      </c>
      <c r="D355" s="1"/>
      <c r="E355" s="1"/>
      <c r="F355" s="9"/>
    </row>
    <row r="356" spans="1:6" x14ac:dyDescent="0.25">
      <c r="A356" s="8" t="s">
        <v>17217</v>
      </c>
      <c r="B356" s="1" t="s">
        <v>17218</v>
      </c>
      <c r="C356" s="1" t="s">
        <v>16748</v>
      </c>
      <c r="D356" s="1"/>
      <c r="E356" s="1"/>
      <c r="F356" s="9"/>
    </row>
    <row r="357" spans="1:6" x14ac:dyDescent="0.25">
      <c r="A357" s="8" t="s">
        <v>17219</v>
      </c>
      <c r="B357" s="1" t="s">
        <v>17220</v>
      </c>
      <c r="C357" s="1" t="s">
        <v>16748</v>
      </c>
      <c r="D357" s="1"/>
      <c r="E357" s="1"/>
      <c r="F357" s="9"/>
    </row>
    <row r="358" spans="1:6" x14ac:dyDescent="0.25">
      <c r="A358" s="8" t="s">
        <v>17221</v>
      </c>
      <c r="B358" s="1" t="s">
        <v>17222</v>
      </c>
      <c r="C358" s="1" t="s">
        <v>16748</v>
      </c>
      <c r="D358" s="1"/>
      <c r="E358" s="1"/>
      <c r="F358" s="9"/>
    </row>
    <row r="359" spans="1:6" x14ac:dyDescent="0.25">
      <c r="A359" s="8" t="s">
        <v>17223</v>
      </c>
      <c r="B359" s="1" t="s">
        <v>17224</v>
      </c>
      <c r="C359" s="1" t="s">
        <v>16748</v>
      </c>
      <c r="D359" s="1"/>
      <c r="E359" s="1"/>
      <c r="F359" s="9"/>
    </row>
    <row r="360" spans="1:6" x14ac:dyDescent="0.25">
      <c r="A360" s="8" t="s">
        <v>17225</v>
      </c>
      <c r="B360" s="1" t="s">
        <v>17226</v>
      </c>
      <c r="C360" s="1" t="s">
        <v>16748</v>
      </c>
      <c r="D360" s="1"/>
      <c r="E360" s="1"/>
      <c r="F360" s="9"/>
    </row>
    <row r="361" spans="1:6" x14ac:dyDescent="0.25">
      <c r="A361" s="8" t="s">
        <v>17227</v>
      </c>
      <c r="B361" s="1" t="s">
        <v>17228</v>
      </c>
      <c r="C361" s="1" t="s">
        <v>16748</v>
      </c>
      <c r="D361" s="1"/>
      <c r="E361" s="1"/>
      <c r="F361" s="9"/>
    </row>
    <row r="362" spans="1:6" x14ac:dyDescent="0.25">
      <c r="A362" s="8" t="s">
        <v>17229</v>
      </c>
      <c r="B362" s="1" t="s">
        <v>17230</v>
      </c>
      <c r="C362" s="1" t="s">
        <v>16748</v>
      </c>
      <c r="D362" s="1"/>
      <c r="E362" s="1"/>
      <c r="F362" s="9"/>
    </row>
    <row r="363" spans="1:6" x14ac:dyDescent="0.25">
      <c r="A363" s="8" t="s">
        <v>17231</v>
      </c>
      <c r="B363" s="1" t="s">
        <v>17232</v>
      </c>
      <c r="C363" s="1" t="s">
        <v>16748</v>
      </c>
      <c r="D363" s="1"/>
      <c r="E363" s="1"/>
      <c r="F363" s="9"/>
    </row>
    <row r="364" spans="1:6" x14ac:dyDescent="0.25">
      <c r="A364" s="8" t="s">
        <v>17233</v>
      </c>
      <c r="B364" s="1" t="s">
        <v>17234</v>
      </c>
      <c r="C364" s="1" t="s">
        <v>16748</v>
      </c>
      <c r="D364" s="1"/>
      <c r="E364" s="1"/>
      <c r="F364" s="9"/>
    </row>
    <row r="365" spans="1:6" x14ac:dyDescent="0.25">
      <c r="A365" s="8" t="s">
        <v>17235</v>
      </c>
      <c r="B365" s="1" t="s">
        <v>17236</v>
      </c>
      <c r="C365" s="1" t="s">
        <v>16748</v>
      </c>
      <c r="D365" s="1"/>
      <c r="E365" s="1"/>
      <c r="F365" s="9"/>
    </row>
    <row r="366" spans="1:6" x14ac:dyDescent="0.25">
      <c r="A366" s="8" t="s">
        <v>17237</v>
      </c>
      <c r="B366" s="1" t="s">
        <v>17238</v>
      </c>
      <c r="C366" s="1" t="s">
        <v>16748</v>
      </c>
      <c r="D366" s="1"/>
      <c r="E366" s="1"/>
      <c r="F366" s="9"/>
    </row>
    <row r="367" spans="1:6" x14ac:dyDescent="0.25">
      <c r="A367" s="8" t="s">
        <v>17239</v>
      </c>
      <c r="B367" s="1" t="s">
        <v>17240</v>
      </c>
      <c r="C367" s="1" t="s">
        <v>16748</v>
      </c>
      <c r="D367" s="1"/>
      <c r="E367" s="1"/>
      <c r="F367" s="9"/>
    </row>
    <row r="368" spans="1:6" x14ac:dyDescent="0.25">
      <c r="A368" s="8" t="s">
        <v>17241</v>
      </c>
      <c r="B368" s="1" t="s">
        <v>17242</v>
      </c>
      <c r="C368" s="1" t="s">
        <v>16748</v>
      </c>
      <c r="D368" s="1"/>
      <c r="E368" s="1"/>
      <c r="F368" s="9"/>
    </row>
    <row r="369" spans="1:6" x14ac:dyDescent="0.25">
      <c r="A369" s="8" t="s">
        <v>17243</v>
      </c>
      <c r="B369" s="1" t="s">
        <v>17244</v>
      </c>
      <c r="C369" s="1" t="s">
        <v>16748</v>
      </c>
      <c r="D369" s="1"/>
      <c r="E369" s="1"/>
      <c r="F369" s="9"/>
    </row>
    <row r="370" spans="1:6" x14ac:dyDescent="0.25">
      <c r="A370" s="8" t="s">
        <v>17245</v>
      </c>
      <c r="B370" s="1" t="s">
        <v>17246</v>
      </c>
      <c r="C370" s="1" t="s">
        <v>16748</v>
      </c>
      <c r="D370" s="1"/>
      <c r="E370" s="1"/>
      <c r="F370" s="9"/>
    </row>
    <row r="371" spans="1:6" x14ac:dyDescent="0.25">
      <c r="A371" s="8" t="s">
        <v>17247</v>
      </c>
      <c r="B371" s="1" t="s">
        <v>17248</v>
      </c>
      <c r="C371" s="1" t="s">
        <v>16748</v>
      </c>
      <c r="D371" s="1"/>
      <c r="E371" s="1"/>
      <c r="F371" s="9"/>
    </row>
    <row r="372" spans="1:6" x14ac:dyDescent="0.25">
      <c r="A372" s="8" t="s">
        <v>17249</v>
      </c>
      <c r="B372" s="1" t="s">
        <v>17250</v>
      </c>
      <c r="C372" s="1" t="s">
        <v>16748</v>
      </c>
      <c r="D372" s="1"/>
      <c r="E372" s="1"/>
      <c r="F372" s="9"/>
    </row>
    <row r="373" spans="1:6" x14ac:dyDescent="0.25">
      <c r="A373" s="8" t="s">
        <v>17251</v>
      </c>
      <c r="B373" s="1" t="s">
        <v>17252</v>
      </c>
      <c r="C373" s="1" t="s">
        <v>16748</v>
      </c>
      <c r="D373" s="1"/>
      <c r="E373" s="1"/>
      <c r="F373" s="9"/>
    </row>
    <row r="374" spans="1:6" x14ac:dyDescent="0.25">
      <c r="A374" s="8" t="s">
        <v>17253</v>
      </c>
      <c r="B374" s="1" t="s">
        <v>17254</v>
      </c>
      <c r="C374" s="1" t="s">
        <v>16748</v>
      </c>
      <c r="D374" s="1"/>
      <c r="E374" s="1"/>
      <c r="F374" s="9"/>
    </row>
    <row r="375" spans="1:6" x14ac:dyDescent="0.25">
      <c r="A375" s="8" t="s">
        <v>17255</v>
      </c>
      <c r="B375" s="1" t="s">
        <v>10869</v>
      </c>
      <c r="C375" s="1" t="s">
        <v>16748</v>
      </c>
      <c r="D375" s="1"/>
      <c r="E375" s="1"/>
      <c r="F375" s="9"/>
    </row>
    <row r="376" spans="1:6" x14ac:dyDescent="0.25">
      <c r="A376" s="8" t="s">
        <v>17256</v>
      </c>
      <c r="B376" s="1" t="s">
        <v>10718</v>
      </c>
      <c r="C376" s="1" t="s">
        <v>16748</v>
      </c>
      <c r="D376" s="1"/>
      <c r="E376" s="1"/>
      <c r="F376" s="9"/>
    </row>
    <row r="377" spans="1:6" x14ac:dyDescent="0.25">
      <c r="A377" s="8" t="s">
        <v>17257</v>
      </c>
      <c r="B377" s="1" t="s">
        <v>889</v>
      </c>
      <c r="C377" s="1" t="s">
        <v>16748</v>
      </c>
      <c r="D377" s="1"/>
      <c r="E377" s="1"/>
      <c r="F377" s="9"/>
    </row>
    <row r="378" spans="1:6" x14ac:dyDescent="0.25">
      <c r="A378" s="8" t="s">
        <v>17258</v>
      </c>
      <c r="B378" s="1" t="s">
        <v>13761</v>
      </c>
      <c r="C378" s="1" t="s">
        <v>16748</v>
      </c>
      <c r="D378" s="1"/>
      <c r="E378" s="1"/>
      <c r="F378" s="9"/>
    </row>
    <row r="379" spans="1:6" x14ac:dyDescent="0.25">
      <c r="A379" s="8" t="s">
        <v>17259</v>
      </c>
      <c r="B379" s="1" t="s">
        <v>17260</v>
      </c>
      <c r="C379" s="1" t="s">
        <v>16748</v>
      </c>
      <c r="D379" s="1"/>
      <c r="E379" s="1"/>
      <c r="F379" s="9"/>
    </row>
    <row r="380" spans="1:6" x14ac:dyDescent="0.25">
      <c r="A380" s="8" t="s">
        <v>17261</v>
      </c>
      <c r="B380" s="1" t="s">
        <v>1717</v>
      </c>
      <c r="C380" s="1" t="s">
        <v>16748</v>
      </c>
      <c r="D380" s="1"/>
      <c r="E380" s="1"/>
      <c r="F380" s="9"/>
    </row>
    <row r="381" spans="1:6" x14ac:dyDescent="0.25">
      <c r="A381" s="8" t="s">
        <v>17262</v>
      </c>
      <c r="B381" s="1" t="s">
        <v>12867</v>
      </c>
      <c r="C381" s="1" t="s">
        <v>16748</v>
      </c>
      <c r="D381" s="1"/>
      <c r="E381" s="1"/>
      <c r="F381" s="9"/>
    </row>
    <row r="382" spans="1:6" x14ac:dyDescent="0.25">
      <c r="A382" s="8" t="s">
        <v>17263</v>
      </c>
      <c r="B382" s="1" t="s">
        <v>17264</v>
      </c>
      <c r="C382" s="1" t="s">
        <v>16748</v>
      </c>
      <c r="D382" s="1"/>
      <c r="E382" s="1"/>
      <c r="F382" s="9"/>
    </row>
    <row r="383" spans="1:6" x14ac:dyDescent="0.25">
      <c r="A383" s="8" t="s">
        <v>17265</v>
      </c>
      <c r="B383" s="1" t="s">
        <v>17266</v>
      </c>
      <c r="C383" s="1" t="s">
        <v>16748</v>
      </c>
      <c r="D383" s="1"/>
      <c r="E383" s="1"/>
      <c r="F383" s="9"/>
    </row>
    <row r="384" spans="1:6" x14ac:dyDescent="0.25">
      <c r="A384" s="8" t="s">
        <v>17267</v>
      </c>
      <c r="B384" s="1" t="s">
        <v>17268</v>
      </c>
      <c r="C384" s="1" t="s">
        <v>16748</v>
      </c>
      <c r="D384" s="1"/>
      <c r="E384" s="1"/>
      <c r="F384" s="9"/>
    </row>
    <row r="385" spans="1:6" x14ac:dyDescent="0.25">
      <c r="A385" s="8" t="s">
        <v>17269</v>
      </c>
      <c r="B385" s="1" t="s">
        <v>17270</v>
      </c>
      <c r="C385" s="1" t="s">
        <v>16748</v>
      </c>
      <c r="D385" s="1"/>
      <c r="E385" s="1"/>
      <c r="F385" s="9"/>
    </row>
    <row r="386" spans="1:6" x14ac:dyDescent="0.25">
      <c r="A386" s="8" t="s">
        <v>17271</v>
      </c>
      <c r="B386" s="1" t="s">
        <v>13955</v>
      </c>
      <c r="C386" s="1" t="s">
        <v>16748</v>
      </c>
      <c r="D386" s="1"/>
      <c r="E386" s="1"/>
      <c r="F386" s="9"/>
    </row>
    <row r="387" spans="1:6" x14ac:dyDescent="0.25">
      <c r="A387" s="8" t="s">
        <v>17272</v>
      </c>
      <c r="B387" s="1" t="s">
        <v>17273</v>
      </c>
      <c r="C387" s="1" t="s">
        <v>16748</v>
      </c>
      <c r="D387" s="1"/>
      <c r="E387" s="1"/>
      <c r="F387" s="9"/>
    </row>
    <row r="388" spans="1:6" x14ac:dyDescent="0.25">
      <c r="A388" s="8" t="s">
        <v>17274</v>
      </c>
      <c r="B388" s="1" t="s">
        <v>17275</v>
      </c>
      <c r="C388" s="1" t="s">
        <v>16748</v>
      </c>
      <c r="D388" s="1"/>
      <c r="E388" s="1"/>
      <c r="F388" s="9"/>
    </row>
    <row r="389" spans="1:6" x14ac:dyDescent="0.25">
      <c r="A389" s="8" t="s">
        <v>17276</v>
      </c>
      <c r="B389" s="1" t="s">
        <v>13431</v>
      </c>
      <c r="C389" s="1" t="s">
        <v>16748</v>
      </c>
      <c r="D389" s="1"/>
      <c r="E389" s="1"/>
      <c r="F389" s="9"/>
    </row>
    <row r="390" spans="1:6" x14ac:dyDescent="0.25">
      <c r="A390" s="8" t="s">
        <v>17277</v>
      </c>
      <c r="B390" s="1" t="s">
        <v>17278</v>
      </c>
      <c r="C390" s="1" t="s">
        <v>16748</v>
      </c>
      <c r="D390" s="1"/>
      <c r="E390" s="1"/>
      <c r="F390" s="9"/>
    </row>
    <row r="391" spans="1:6" x14ac:dyDescent="0.25">
      <c r="A391" s="8" t="s">
        <v>17279</v>
      </c>
      <c r="B391" s="1" t="s">
        <v>17280</v>
      </c>
      <c r="C391" s="1" t="s">
        <v>16748</v>
      </c>
      <c r="D391" s="1"/>
      <c r="E391" s="1"/>
      <c r="F391" s="9"/>
    </row>
    <row r="392" spans="1:6" x14ac:dyDescent="0.25">
      <c r="A392" s="8" t="s">
        <v>17281</v>
      </c>
      <c r="B392" s="1" t="s">
        <v>17282</v>
      </c>
      <c r="C392" s="1" t="s">
        <v>16748</v>
      </c>
      <c r="D392" s="1"/>
      <c r="E392" s="1"/>
      <c r="F392" s="9"/>
    </row>
    <row r="393" spans="1:6" x14ac:dyDescent="0.25">
      <c r="A393" s="8" t="s">
        <v>17283</v>
      </c>
      <c r="B393" s="1" t="s">
        <v>17284</v>
      </c>
      <c r="C393" s="1" t="s">
        <v>16748</v>
      </c>
      <c r="D393" s="1"/>
      <c r="E393" s="1"/>
      <c r="F393" s="9"/>
    </row>
    <row r="394" spans="1:6" x14ac:dyDescent="0.25">
      <c r="A394" s="8" t="s">
        <v>17285</v>
      </c>
      <c r="B394" s="1" t="s">
        <v>17286</v>
      </c>
      <c r="C394" s="1" t="s">
        <v>16748</v>
      </c>
      <c r="D394" s="1"/>
      <c r="E394" s="1"/>
      <c r="F394" s="9"/>
    </row>
    <row r="395" spans="1:6" x14ac:dyDescent="0.25">
      <c r="A395" s="8" t="s">
        <v>17287</v>
      </c>
      <c r="B395" s="1" t="s">
        <v>17288</v>
      </c>
      <c r="C395" s="1" t="s">
        <v>16748</v>
      </c>
      <c r="D395" s="1"/>
      <c r="E395" s="1"/>
      <c r="F395" s="9"/>
    </row>
    <row r="396" spans="1:6" x14ac:dyDescent="0.25">
      <c r="A396" s="8" t="s">
        <v>17289</v>
      </c>
      <c r="B396" s="1" t="s">
        <v>17290</v>
      </c>
      <c r="C396" s="1" t="s">
        <v>16748</v>
      </c>
      <c r="D396" s="1"/>
      <c r="E396" s="1"/>
      <c r="F396" s="9"/>
    </row>
    <row r="397" spans="1:6" x14ac:dyDescent="0.25">
      <c r="A397" s="8" t="s">
        <v>17291</v>
      </c>
      <c r="B397" s="1" t="s">
        <v>17292</v>
      </c>
      <c r="C397" s="1" t="s">
        <v>16748</v>
      </c>
      <c r="D397" s="1"/>
      <c r="E397" s="1"/>
      <c r="F397" s="9"/>
    </row>
    <row r="398" spans="1:6" x14ac:dyDescent="0.25">
      <c r="A398" s="8" t="s">
        <v>17293</v>
      </c>
      <c r="B398" s="1" t="s">
        <v>17294</v>
      </c>
      <c r="C398" s="1" t="s">
        <v>16748</v>
      </c>
      <c r="D398" s="1"/>
      <c r="E398" s="1"/>
      <c r="F398" s="9"/>
    </row>
    <row r="399" spans="1:6" x14ac:dyDescent="0.25">
      <c r="A399" s="8" t="s">
        <v>17295</v>
      </c>
      <c r="B399" s="1" t="s">
        <v>17296</v>
      </c>
      <c r="C399" s="1" t="s">
        <v>16748</v>
      </c>
      <c r="D399" s="1"/>
      <c r="E399" s="1"/>
      <c r="F399" s="9"/>
    </row>
    <row r="400" spans="1:6" x14ac:dyDescent="0.25">
      <c r="A400" s="8" t="s">
        <v>17297</v>
      </c>
      <c r="B400" s="1" t="s">
        <v>17298</v>
      </c>
      <c r="C400" s="1" t="s">
        <v>16748</v>
      </c>
      <c r="D400" s="1"/>
      <c r="E400" s="1"/>
      <c r="F400" s="9"/>
    </row>
    <row r="401" spans="1:6" x14ac:dyDescent="0.25">
      <c r="A401" s="8" t="s">
        <v>17299</v>
      </c>
      <c r="B401" s="1" t="s">
        <v>17300</v>
      </c>
      <c r="C401" s="1" t="s">
        <v>16748</v>
      </c>
      <c r="D401" s="1"/>
      <c r="E401" s="1"/>
      <c r="F401" s="9"/>
    </row>
    <row r="402" spans="1:6" x14ac:dyDescent="0.25">
      <c r="A402" s="8" t="s">
        <v>17301</v>
      </c>
      <c r="B402" s="1" t="s">
        <v>17302</v>
      </c>
      <c r="C402" s="1" t="s">
        <v>16748</v>
      </c>
      <c r="D402" s="1"/>
      <c r="E402" s="1"/>
      <c r="F402" s="9"/>
    </row>
    <row r="403" spans="1:6" x14ac:dyDescent="0.25">
      <c r="A403" s="8" t="s">
        <v>17303</v>
      </c>
      <c r="B403" s="1" t="s">
        <v>17304</v>
      </c>
      <c r="C403" s="1" t="s">
        <v>16748</v>
      </c>
      <c r="D403" s="1"/>
      <c r="E403" s="1"/>
      <c r="F403" s="9"/>
    </row>
    <row r="404" spans="1:6" x14ac:dyDescent="0.25">
      <c r="A404" s="8" t="s">
        <v>17305</v>
      </c>
      <c r="B404" s="1" t="s">
        <v>17306</v>
      </c>
      <c r="C404" s="1" t="s">
        <v>16748</v>
      </c>
      <c r="D404" s="1"/>
      <c r="E404" s="1"/>
      <c r="F404" s="9"/>
    </row>
    <row r="405" spans="1:6" x14ac:dyDescent="0.25">
      <c r="A405" s="8" t="s">
        <v>17307</v>
      </c>
      <c r="B405" s="1" t="s">
        <v>17308</v>
      </c>
      <c r="C405" s="1" t="s">
        <v>16748</v>
      </c>
      <c r="D405" s="1"/>
      <c r="E405" s="1"/>
      <c r="F405" s="9"/>
    </row>
    <row r="406" spans="1:6" x14ac:dyDescent="0.25">
      <c r="A406" s="8" t="s">
        <v>17309</v>
      </c>
      <c r="B406" s="1" t="s">
        <v>17310</v>
      </c>
      <c r="C406" s="1" t="s">
        <v>16748</v>
      </c>
      <c r="D406" s="1"/>
      <c r="E406" s="1"/>
      <c r="F406" s="9"/>
    </row>
    <row r="407" spans="1:6" x14ac:dyDescent="0.25">
      <c r="A407" s="8" t="s">
        <v>17311</v>
      </c>
      <c r="B407" s="1" t="s">
        <v>17312</v>
      </c>
      <c r="C407" s="1" t="s">
        <v>16748</v>
      </c>
      <c r="D407" s="1"/>
      <c r="E407" s="1"/>
      <c r="F407" s="9"/>
    </row>
    <row r="408" spans="1:6" x14ac:dyDescent="0.25">
      <c r="A408" s="8" t="s">
        <v>17313</v>
      </c>
      <c r="B408" s="1" t="s">
        <v>17314</v>
      </c>
      <c r="C408" s="1" t="s">
        <v>16748</v>
      </c>
      <c r="D408" s="1"/>
      <c r="E408" s="1"/>
      <c r="F408" s="9"/>
    </row>
    <row r="409" spans="1:6" x14ac:dyDescent="0.25">
      <c r="A409" s="8" t="s">
        <v>17315</v>
      </c>
      <c r="B409" s="1" t="s">
        <v>17316</v>
      </c>
      <c r="C409" s="1" t="s">
        <v>16748</v>
      </c>
      <c r="D409" s="1"/>
      <c r="E409" s="1"/>
      <c r="F409" s="9"/>
    </row>
    <row r="410" spans="1:6" x14ac:dyDescent="0.25">
      <c r="A410" s="8" t="s">
        <v>17317</v>
      </c>
      <c r="B410" s="1" t="s">
        <v>17318</v>
      </c>
      <c r="C410" s="1" t="s">
        <v>16748</v>
      </c>
      <c r="D410" s="1"/>
      <c r="E410" s="1"/>
      <c r="F410" s="9"/>
    </row>
    <row r="411" spans="1:6" x14ac:dyDescent="0.25">
      <c r="A411" s="8" t="s">
        <v>17319</v>
      </c>
      <c r="B411" s="1" t="s">
        <v>17320</v>
      </c>
      <c r="C411" s="1" t="s">
        <v>16748</v>
      </c>
      <c r="D411" s="1"/>
      <c r="E411" s="1"/>
      <c r="F411" s="9"/>
    </row>
    <row r="412" spans="1:6" x14ac:dyDescent="0.25">
      <c r="A412" s="8" t="s">
        <v>17321</v>
      </c>
      <c r="B412" s="1" t="s">
        <v>17322</v>
      </c>
      <c r="C412" s="1" t="s">
        <v>16748</v>
      </c>
      <c r="D412" s="1"/>
      <c r="E412" s="1"/>
      <c r="F412" s="9"/>
    </row>
    <row r="413" spans="1:6" x14ac:dyDescent="0.25">
      <c r="A413" s="8" t="s">
        <v>17323</v>
      </c>
      <c r="B413" s="1" t="s">
        <v>17324</v>
      </c>
      <c r="C413" s="1" t="s">
        <v>16748</v>
      </c>
      <c r="D413" s="1"/>
      <c r="E413" s="1"/>
      <c r="F413" s="9"/>
    </row>
    <row r="414" spans="1:6" x14ac:dyDescent="0.25">
      <c r="A414" s="8" t="s">
        <v>17325</v>
      </c>
      <c r="B414" s="1" t="s">
        <v>17326</v>
      </c>
      <c r="C414" s="1" t="s">
        <v>16748</v>
      </c>
      <c r="D414" s="1"/>
      <c r="E414" s="1"/>
      <c r="F414" s="9"/>
    </row>
    <row r="415" spans="1:6" x14ac:dyDescent="0.25">
      <c r="A415" s="8" t="s">
        <v>17327</v>
      </c>
      <c r="B415" s="1" t="s">
        <v>17328</v>
      </c>
      <c r="C415" s="1" t="s">
        <v>16748</v>
      </c>
      <c r="D415" s="1"/>
      <c r="E415" s="1"/>
      <c r="F415" s="9"/>
    </row>
    <row r="416" spans="1:6" x14ac:dyDescent="0.25">
      <c r="A416" s="8" t="s">
        <v>17329</v>
      </c>
      <c r="B416" s="1" t="s">
        <v>17330</v>
      </c>
      <c r="C416" s="1" t="s">
        <v>16748</v>
      </c>
      <c r="D416" s="1"/>
      <c r="E416" s="1"/>
      <c r="F416" s="9"/>
    </row>
    <row r="417" spans="1:6" x14ac:dyDescent="0.25">
      <c r="A417" s="8" t="s">
        <v>17331</v>
      </c>
      <c r="B417" s="1" t="s">
        <v>17332</v>
      </c>
      <c r="C417" s="1" t="s">
        <v>16748</v>
      </c>
      <c r="D417" s="1"/>
      <c r="E417" s="1"/>
      <c r="F417" s="9"/>
    </row>
    <row r="418" spans="1:6" x14ac:dyDescent="0.25">
      <c r="A418" s="8" t="s">
        <v>17333</v>
      </c>
      <c r="B418" s="1" t="s">
        <v>17334</v>
      </c>
      <c r="C418" s="1" t="s">
        <v>16748</v>
      </c>
      <c r="D418" s="1"/>
      <c r="E418" s="1"/>
      <c r="F418" s="9"/>
    </row>
    <row r="419" spans="1:6" x14ac:dyDescent="0.25">
      <c r="A419" s="8" t="s">
        <v>17335</v>
      </c>
      <c r="B419" s="1" t="s">
        <v>17336</v>
      </c>
      <c r="C419" s="1" t="s">
        <v>16748</v>
      </c>
      <c r="D419" s="1"/>
      <c r="E419" s="1"/>
      <c r="F419" s="9"/>
    </row>
    <row r="420" spans="1:6" x14ac:dyDescent="0.25">
      <c r="A420" s="8" t="s">
        <v>17337</v>
      </c>
      <c r="B420" s="1" t="s">
        <v>17338</v>
      </c>
      <c r="C420" s="1" t="s">
        <v>16748</v>
      </c>
      <c r="D420" s="1"/>
      <c r="E420" s="1"/>
      <c r="F420" s="9"/>
    </row>
    <row r="421" spans="1:6" x14ac:dyDescent="0.25">
      <c r="A421" s="8" t="s">
        <v>17339</v>
      </c>
      <c r="B421" s="1" t="s">
        <v>17340</v>
      </c>
      <c r="C421" s="1" t="s">
        <v>16748</v>
      </c>
      <c r="D421" s="1"/>
      <c r="E421" s="1"/>
      <c r="F421" s="9"/>
    </row>
    <row r="422" spans="1:6" x14ac:dyDescent="0.25">
      <c r="A422" s="8" t="s">
        <v>17341</v>
      </c>
      <c r="B422" s="1" t="s">
        <v>17342</v>
      </c>
      <c r="C422" s="1" t="s">
        <v>16748</v>
      </c>
      <c r="D422" s="1"/>
      <c r="E422" s="1"/>
      <c r="F422" s="9"/>
    </row>
    <row r="423" spans="1:6" x14ac:dyDescent="0.25">
      <c r="A423" s="8" t="s">
        <v>17343</v>
      </c>
      <c r="B423" s="1" t="s">
        <v>17344</v>
      </c>
      <c r="C423" s="1" t="s">
        <v>16748</v>
      </c>
      <c r="D423" s="1"/>
      <c r="E423" s="1"/>
      <c r="F423" s="9"/>
    </row>
    <row r="424" spans="1:6" x14ac:dyDescent="0.25">
      <c r="A424" s="8" t="s">
        <v>17345</v>
      </c>
      <c r="B424" s="1" t="s">
        <v>17346</v>
      </c>
      <c r="C424" s="1" t="s">
        <v>16748</v>
      </c>
      <c r="D424" s="1"/>
      <c r="E424" s="1"/>
      <c r="F424" s="9"/>
    </row>
    <row r="425" spans="1:6" x14ac:dyDescent="0.25">
      <c r="A425" s="8" t="s">
        <v>17347</v>
      </c>
      <c r="B425" s="1" t="s">
        <v>13773</v>
      </c>
      <c r="C425" s="1" t="s">
        <v>16748</v>
      </c>
      <c r="D425" s="1"/>
      <c r="E425" s="1"/>
      <c r="F425" s="9"/>
    </row>
    <row r="426" spans="1:6" x14ac:dyDescent="0.25">
      <c r="A426" s="8" t="s">
        <v>17348</v>
      </c>
      <c r="B426" s="1" t="s">
        <v>17349</v>
      </c>
      <c r="C426" s="1" t="s">
        <v>16748</v>
      </c>
      <c r="D426" s="1"/>
      <c r="E426" s="1"/>
      <c r="F426" s="9"/>
    </row>
    <row r="427" spans="1:6" x14ac:dyDescent="0.25">
      <c r="A427" s="8" t="s">
        <v>17350</v>
      </c>
      <c r="B427" s="1" t="s">
        <v>17351</v>
      </c>
      <c r="C427" s="1" t="s">
        <v>16748</v>
      </c>
      <c r="D427" s="1"/>
      <c r="E427" s="1"/>
      <c r="F427" s="9"/>
    </row>
    <row r="428" spans="1:6" x14ac:dyDescent="0.25">
      <c r="A428" s="8" t="s">
        <v>17352</v>
      </c>
      <c r="B428" s="1" t="s">
        <v>17353</v>
      </c>
      <c r="C428" s="1" t="s">
        <v>16748</v>
      </c>
      <c r="D428" s="1"/>
      <c r="E428" s="1"/>
      <c r="F428" s="9"/>
    </row>
    <row r="429" spans="1:6" x14ac:dyDescent="0.25">
      <c r="A429" s="8" t="s">
        <v>17354</v>
      </c>
      <c r="B429" s="1" t="s">
        <v>17355</v>
      </c>
      <c r="C429" s="1" t="s">
        <v>16748</v>
      </c>
      <c r="D429" s="1"/>
      <c r="E429" s="1"/>
      <c r="F429" s="9"/>
    </row>
    <row r="430" spans="1:6" x14ac:dyDescent="0.25">
      <c r="A430" s="8" t="s">
        <v>17356</v>
      </c>
      <c r="B430" s="1" t="s">
        <v>1835</v>
      </c>
      <c r="C430" s="1" t="s">
        <v>16748</v>
      </c>
      <c r="D430" s="1"/>
      <c r="E430" s="1"/>
      <c r="F430" s="9"/>
    </row>
    <row r="431" spans="1:6" x14ac:dyDescent="0.25">
      <c r="A431" s="8" t="s">
        <v>17357</v>
      </c>
      <c r="B431" s="1" t="s">
        <v>17358</v>
      </c>
      <c r="C431" s="1" t="s">
        <v>16748</v>
      </c>
      <c r="D431" s="1"/>
      <c r="E431" s="1"/>
      <c r="F431" s="9"/>
    </row>
    <row r="432" spans="1:6" ht="15.75" thickBot="1" x14ac:dyDescent="0.3">
      <c r="A432" s="10" t="s">
        <v>17359</v>
      </c>
      <c r="B432" s="11" t="s">
        <v>17360</v>
      </c>
      <c r="C432" s="11" t="s">
        <v>16748</v>
      </c>
      <c r="D432" s="11"/>
      <c r="E432" s="11"/>
      <c r="F432" s="12"/>
    </row>
    <row r="433" spans="1:6" x14ac:dyDescent="0.25">
      <c r="A433" s="13" t="s">
        <v>17361</v>
      </c>
      <c r="B433" s="2" t="s">
        <v>10912</v>
      </c>
      <c r="C433" s="2" t="s">
        <v>16748</v>
      </c>
      <c r="D433" s="2"/>
      <c r="E433" s="2"/>
      <c r="F433" s="14"/>
    </row>
    <row r="434" spans="1:6" x14ac:dyDescent="0.25">
      <c r="A434" s="8" t="s">
        <v>17362</v>
      </c>
      <c r="B434" s="1" t="s">
        <v>17363</v>
      </c>
      <c r="C434" s="1" t="s">
        <v>16748</v>
      </c>
      <c r="D434" s="1"/>
      <c r="E434" s="1"/>
      <c r="F434" s="9"/>
    </row>
    <row r="435" spans="1:6" x14ac:dyDescent="0.25">
      <c r="A435" s="8" t="s">
        <v>17364</v>
      </c>
      <c r="B435" s="1" t="s">
        <v>14024</v>
      </c>
      <c r="C435" s="1" t="s">
        <v>16748</v>
      </c>
      <c r="D435" s="1"/>
      <c r="E435" s="1"/>
      <c r="F435" s="9"/>
    </row>
    <row r="436" spans="1:6" x14ac:dyDescent="0.25">
      <c r="A436" s="8" t="s">
        <v>17365</v>
      </c>
      <c r="B436" s="1" t="s">
        <v>13649</v>
      </c>
      <c r="C436" s="1" t="s">
        <v>16748</v>
      </c>
      <c r="D436" s="1"/>
      <c r="E436" s="1"/>
      <c r="F436" s="9"/>
    </row>
    <row r="437" spans="1:6" x14ac:dyDescent="0.25">
      <c r="A437" s="8" t="s">
        <v>17366</v>
      </c>
      <c r="B437" s="1" t="s">
        <v>17367</v>
      </c>
      <c r="C437" s="1" t="s">
        <v>16748</v>
      </c>
      <c r="D437" s="1"/>
      <c r="E437" s="1"/>
      <c r="F437" s="9"/>
    </row>
    <row r="438" spans="1:6" x14ac:dyDescent="0.25">
      <c r="A438" s="8" t="s">
        <v>17368</v>
      </c>
      <c r="B438" s="1" t="s">
        <v>17369</v>
      </c>
      <c r="C438" s="1" t="s">
        <v>16748</v>
      </c>
      <c r="D438" s="1"/>
      <c r="E438" s="1"/>
      <c r="F438" s="9"/>
    </row>
    <row r="439" spans="1:6" x14ac:dyDescent="0.25">
      <c r="A439" s="8" t="s">
        <v>17370</v>
      </c>
      <c r="B439" s="1" t="s">
        <v>524</v>
      </c>
      <c r="C439" s="1" t="s">
        <v>16748</v>
      </c>
      <c r="D439" s="1"/>
      <c r="E439" s="1"/>
      <c r="F439" s="9"/>
    </row>
    <row r="440" spans="1:6" x14ac:dyDescent="0.25">
      <c r="A440" s="8" t="s">
        <v>17371</v>
      </c>
      <c r="B440" s="1" t="s">
        <v>10744</v>
      </c>
      <c r="C440" s="1" t="s">
        <v>16748</v>
      </c>
      <c r="D440" s="1"/>
      <c r="E440" s="1"/>
      <c r="F440" s="9"/>
    </row>
    <row r="441" spans="1:6" x14ac:dyDescent="0.25">
      <c r="A441" s="8" t="s">
        <v>17372</v>
      </c>
      <c r="B441" s="1" t="s">
        <v>17373</v>
      </c>
      <c r="C441" s="1" t="s">
        <v>16748</v>
      </c>
      <c r="D441" s="1"/>
      <c r="E441" s="1"/>
      <c r="F441" s="9"/>
    </row>
    <row r="442" spans="1:6" x14ac:dyDescent="0.25">
      <c r="A442" s="8" t="s">
        <v>17374</v>
      </c>
      <c r="B442" s="1" t="s">
        <v>17375</v>
      </c>
      <c r="C442" s="1" t="s">
        <v>16748</v>
      </c>
      <c r="D442" s="1"/>
      <c r="E442" s="1"/>
      <c r="F442" s="9"/>
    </row>
    <row r="443" spans="1:6" x14ac:dyDescent="0.25">
      <c r="A443" s="8" t="s">
        <v>17376</v>
      </c>
      <c r="B443" s="1" t="s">
        <v>17377</v>
      </c>
      <c r="C443" s="1" t="s">
        <v>16748</v>
      </c>
      <c r="D443" s="1"/>
      <c r="E443" s="1"/>
      <c r="F443" s="9"/>
    </row>
    <row r="444" spans="1:6" x14ac:dyDescent="0.25">
      <c r="A444" s="8" t="s">
        <v>17378</v>
      </c>
      <c r="B444" s="1" t="s">
        <v>13486</v>
      </c>
      <c r="C444" s="1" t="s">
        <v>16748</v>
      </c>
      <c r="D444" s="1"/>
      <c r="E444" s="1"/>
      <c r="F444" s="9"/>
    </row>
    <row r="445" spans="1:6" x14ac:dyDescent="0.25">
      <c r="A445" s="8" t="s">
        <v>17379</v>
      </c>
      <c r="B445" s="1" t="s">
        <v>13659</v>
      </c>
      <c r="C445" s="1" t="s">
        <v>16748</v>
      </c>
      <c r="D445" s="1"/>
      <c r="E445" s="1"/>
      <c r="F445" s="9"/>
    </row>
    <row r="446" spans="1:6" x14ac:dyDescent="0.25">
      <c r="A446" s="8" t="s">
        <v>17380</v>
      </c>
      <c r="B446" s="1" t="s">
        <v>17381</v>
      </c>
      <c r="C446" s="1" t="s">
        <v>16748</v>
      </c>
      <c r="D446" s="1"/>
      <c r="E446" s="1"/>
      <c r="F446" s="9"/>
    </row>
    <row r="447" spans="1:6" x14ac:dyDescent="0.25">
      <c r="A447" s="8" t="s">
        <v>17382</v>
      </c>
      <c r="B447" s="1" t="s">
        <v>4892</v>
      </c>
      <c r="C447" s="1" t="s">
        <v>16748</v>
      </c>
      <c r="D447" s="1"/>
      <c r="E447" s="1"/>
      <c r="F447" s="9"/>
    </row>
    <row r="448" spans="1:6" x14ac:dyDescent="0.25">
      <c r="A448" s="8" t="s">
        <v>17383</v>
      </c>
      <c r="B448" s="1" t="s">
        <v>17384</v>
      </c>
      <c r="C448" s="1" t="s">
        <v>16748</v>
      </c>
      <c r="D448" s="1"/>
      <c r="E448" s="1"/>
      <c r="F448" s="9"/>
    </row>
    <row r="449" spans="1:6" x14ac:dyDescent="0.25">
      <c r="A449" s="8" t="s">
        <v>17385</v>
      </c>
      <c r="B449" s="1" t="s">
        <v>17386</v>
      </c>
      <c r="C449" s="1" t="s">
        <v>16748</v>
      </c>
      <c r="D449" s="1"/>
      <c r="E449" s="1"/>
      <c r="F449" s="9"/>
    </row>
    <row r="450" spans="1:6" x14ac:dyDescent="0.25">
      <c r="A450" s="8" t="s">
        <v>17387</v>
      </c>
      <c r="B450" s="1" t="s">
        <v>17388</v>
      </c>
      <c r="C450" s="1" t="s">
        <v>16748</v>
      </c>
      <c r="D450" s="1"/>
      <c r="E450" s="1"/>
      <c r="F450" s="9"/>
    </row>
    <row r="451" spans="1:6" x14ac:dyDescent="0.25">
      <c r="A451" s="8" t="s">
        <v>17389</v>
      </c>
      <c r="B451" s="1" t="s">
        <v>17390</v>
      </c>
      <c r="C451" s="1" t="s">
        <v>16748</v>
      </c>
      <c r="D451" s="1"/>
      <c r="E451" s="1"/>
      <c r="F451" s="9"/>
    </row>
    <row r="452" spans="1:6" x14ac:dyDescent="0.25">
      <c r="A452" s="8" t="s">
        <v>17391</v>
      </c>
      <c r="B452" s="1" t="s">
        <v>17392</v>
      </c>
      <c r="C452" s="1" t="s">
        <v>16748</v>
      </c>
      <c r="D452" s="1"/>
      <c r="E452" s="1"/>
      <c r="F452" s="9"/>
    </row>
    <row r="453" spans="1:6" x14ac:dyDescent="0.25">
      <c r="A453" s="8" t="s">
        <v>17393</v>
      </c>
      <c r="B453" s="1" t="s">
        <v>17394</v>
      </c>
      <c r="C453" s="1" t="s">
        <v>16748</v>
      </c>
      <c r="D453" s="1"/>
      <c r="E453" s="1"/>
      <c r="F453" s="9"/>
    </row>
    <row r="454" spans="1:6" x14ac:dyDescent="0.25">
      <c r="A454" s="8" t="s">
        <v>17395</v>
      </c>
      <c r="B454" s="1" t="s">
        <v>17396</v>
      </c>
      <c r="C454" s="1" t="s">
        <v>16748</v>
      </c>
      <c r="D454" s="1"/>
      <c r="E454" s="1"/>
      <c r="F454" s="9"/>
    </row>
    <row r="455" spans="1:6" x14ac:dyDescent="0.25">
      <c r="A455" s="8" t="s">
        <v>17397</v>
      </c>
      <c r="B455" s="1" t="s">
        <v>17398</v>
      </c>
      <c r="C455" s="1" t="s">
        <v>16748</v>
      </c>
      <c r="D455" s="1"/>
      <c r="E455" s="1"/>
      <c r="F455" s="9"/>
    </row>
    <row r="456" spans="1:6" x14ac:dyDescent="0.25">
      <c r="A456" s="8" t="s">
        <v>17399</v>
      </c>
      <c r="B456" s="1" t="s">
        <v>17400</v>
      </c>
      <c r="C456" s="1" t="s">
        <v>16748</v>
      </c>
      <c r="D456" s="1"/>
      <c r="E456" s="1"/>
      <c r="F456" s="9"/>
    </row>
    <row r="457" spans="1:6" x14ac:dyDescent="0.25">
      <c r="A457" s="8" t="s">
        <v>17401</v>
      </c>
      <c r="B457" s="1" t="s">
        <v>17402</v>
      </c>
      <c r="C457" s="1" t="s">
        <v>16748</v>
      </c>
      <c r="D457" s="1"/>
      <c r="E457" s="1"/>
      <c r="F457" s="9"/>
    </row>
    <row r="458" spans="1:6" x14ac:dyDescent="0.25">
      <c r="A458" s="8" t="s">
        <v>17403</v>
      </c>
      <c r="B458" s="1" t="s">
        <v>17404</v>
      </c>
      <c r="C458" s="1" t="s">
        <v>16748</v>
      </c>
      <c r="D458" s="1"/>
      <c r="E458" s="1"/>
      <c r="F458" s="9"/>
    </row>
    <row r="459" spans="1:6" x14ac:dyDescent="0.25">
      <c r="A459" s="8" t="s">
        <v>17405</v>
      </c>
      <c r="B459" s="1" t="s">
        <v>17406</v>
      </c>
      <c r="C459" s="1" t="s">
        <v>16748</v>
      </c>
      <c r="D459" s="1"/>
      <c r="E459" s="1"/>
      <c r="F459" s="9"/>
    </row>
    <row r="460" spans="1:6" x14ac:dyDescent="0.25">
      <c r="A460" s="8" t="s">
        <v>17407</v>
      </c>
      <c r="B460" s="1" t="s">
        <v>17408</v>
      </c>
      <c r="C460" s="1" t="s">
        <v>16748</v>
      </c>
      <c r="D460" s="1"/>
      <c r="E460" s="1"/>
      <c r="F460" s="9"/>
    </row>
    <row r="461" spans="1:6" x14ac:dyDescent="0.25">
      <c r="A461" s="8" t="s">
        <v>17409</v>
      </c>
      <c r="B461" s="1" t="s">
        <v>17410</v>
      </c>
      <c r="C461" s="1" t="s">
        <v>16748</v>
      </c>
      <c r="D461" s="1"/>
      <c r="E461" s="1"/>
      <c r="F461" s="9"/>
    </row>
    <row r="462" spans="1:6" x14ac:dyDescent="0.25">
      <c r="A462" s="8" t="s">
        <v>17411</v>
      </c>
      <c r="B462" s="1" t="s">
        <v>17412</v>
      </c>
      <c r="C462" s="1" t="s">
        <v>16748</v>
      </c>
      <c r="D462" s="1"/>
      <c r="E462" s="1"/>
      <c r="F462" s="9"/>
    </row>
    <row r="463" spans="1:6" x14ac:dyDescent="0.25">
      <c r="A463" s="8" t="s">
        <v>17413</v>
      </c>
      <c r="B463" s="1" t="s">
        <v>17414</v>
      </c>
      <c r="C463" s="1" t="s">
        <v>16748</v>
      </c>
      <c r="D463" s="1"/>
      <c r="E463" s="1"/>
      <c r="F463" s="9"/>
    </row>
    <row r="464" spans="1:6" x14ac:dyDescent="0.25">
      <c r="A464" s="8" t="s">
        <v>17415</v>
      </c>
      <c r="B464" s="1" t="s">
        <v>17416</v>
      </c>
      <c r="C464" s="1" t="s">
        <v>16748</v>
      </c>
      <c r="D464" s="1"/>
      <c r="E464" s="1"/>
      <c r="F464" s="9"/>
    </row>
    <row r="465" spans="1:6" x14ac:dyDescent="0.25">
      <c r="A465" s="8" t="s">
        <v>17417</v>
      </c>
      <c r="B465" s="1" t="s">
        <v>17418</v>
      </c>
      <c r="C465" s="1" t="s">
        <v>16748</v>
      </c>
      <c r="D465" s="1"/>
      <c r="E465" s="1"/>
      <c r="F465" s="9"/>
    </row>
    <row r="466" spans="1:6" x14ac:dyDescent="0.25">
      <c r="A466" s="8" t="s">
        <v>17419</v>
      </c>
      <c r="B466" s="1" t="s">
        <v>17420</v>
      </c>
      <c r="C466" s="1" t="s">
        <v>16748</v>
      </c>
      <c r="D466" s="1"/>
      <c r="E466" s="1"/>
      <c r="F466" s="9"/>
    </row>
    <row r="467" spans="1:6" x14ac:dyDescent="0.25">
      <c r="A467" s="8" t="s">
        <v>17421</v>
      </c>
      <c r="B467" s="1" t="s">
        <v>17422</v>
      </c>
      <c r="C467" s="1" t="s">
        <v>16748</v>
      </c>
      <c r="D467" s="1"/>
      <c r="E467" s="1"/>
      <c r="F467" s="9"/>
    </row>
    <row r="468" spans="1:6" x14ac:dyDescent="0.25">
      <c r="A468" s="8" t="s">
        <v>17423</v>
      </c>
      <c r="B468" s="1" t="s">
        <v>17424</v>
      </c>
      <c r="C468" s="1" t="s">
        <v>16748</v>
      </c>
      <c r="D468" s="1"/>
      <c r="E468" s="1"/>
      <c r="F468" s="9"/>
    </row>
    <row r="469" spans="1:6" x14ac:dyDescent="0.25">
      <c r="A469" s="8" t="s">
        <v>17425</v>
      </c>
      <c r="B469" s="1" t="s">
        <v>17426</v>
      </c>
      <c r="C469" s="1" t="s">
        <v>16748</v>
      </c>
      <c r="D469" s="1"/>
      <c r="E469" s="1"/>
      <c r="F469" s="9"/>
    </row>
    <row r="470" spans="1:6" x14ac:dyDescent="0.25">
      <c r="A470" s="8" t="s">
        <v>17427</v>
      </c>
      <c r="B470" s="1" t="s">
        <v>17428</v>
      </c>
      <c r="C470" s="1" t="s">
        <v>16748</v>
      </c>
      <c r="D470" s="1"/>
      <c r="E470" s="1"/>
      <c r="F470" s="9"/>
    </row>
    <row r="471" spans="1:6" x14ac:dyDescent="0.25">
      <c r="A471" s="8" t="s">
        <v>17429</v>
      </c>
      <c r="B471" s="1" t="s">
        <v>17430</v>
      </c>
      <c r="C471" s="1" t="s">
        <v>16748</v>
      </c>
      <c r="D471" s="1"/>
      <c r="E471" s="1"/>
      <c r="F471" s="9"/>
    </row>
    <row r="472" spans="1:6" x14ac:dyDescent="0.25">
      <c r="A472" s="8" t="s">
        <v>17431</v>
      </c>
      <c r="B472" s="1" t="s">
        <v>17432</v>
      </c>
      <c r="C472" s="1" t="s">
        <v>16748</v>
      </c>
      <c r="D472" s="1"/>
      <c r="E472" s="1"/>
      <c r="F472" s="9"/>
    </row>
    <row r="473" spans="1:6" x14ac:dyDescent="0.25">
      <c r="A473" s="8" t="s">
        <v>17433</v>
      </c>
      <c r="B473" s="1" t="s">
        <v>1503</v>
      </c>
      <c r="C473" s="1" t="s">
        <v>16748</v>
      </c>
      <c r="D473" s="1"/>
      <c r="E473" s="1"/>
      <c r="F473" s="9"/>
    </row>
    <row r="474" spans="1:6" x14ac:dyDescent="0.25">
      <c r="A474" s="8" t="s">
        <v>17434</v>
      </c>
      <c r="B474" s="1" t="s">
        <v>17435</v>
      </c>
      <c r="C474" s="1" t="s">
        <v>16748</v>
      </c>
      <c r="D474" s="1"/>
      <c r="E474" s="1"/>
      <c r="F474" s="9"/>
    </row>
    <row r="475" spans="1:6" x14ac:dyDescent="0.25">
      <c r="A475" s="8" t="s">
        <v>17436</v>
      </c>
      <c r="B475" s="1" t="s">
        <v>17437</v>
      </c>
      <c r="C475" s="1" t="s">
        <v>16748</v>
      </c>
      <c r="D475" s="1"/>
      <c r="E475" s="1"/>
      <c r="F475" s="9"/>
    </row>
    <row r="476" spans="1:6" x14ac:dyDescent="0.25">
      <c r="A476" s="8" t="s">
        <v>17438</v>
      </c>
      <c r="B476" s="1" t="s">
        <v>17439</v>
      </c>
      <c r="C476" s="1" t="s">
        <v>16748</v>
      </c>
      <c r="D476" s="1"/>
      <c r="E476" s="1"/>
      <c r="F476" s="9"/>
    </row>
    <row r="477" spans="1:6" x14ac:dyDescent="0.25">
      <c r="A477" s="8" t="s">
        <v>17440</v>
      </c>
      <c r="B477" s="1" t="s">
        <v>17441</v>
      </c>
      <c r="C477" s="1" t="s">
        <v>16748</v>
      </c>
      <c r="D477" s="1"/>
      <c r="E477" s="1"/>
      <c r="F477" s="9"/>
    </row>
    <row r="478" spans="1:6" x14ac:dyDescent="0.25">
      <c r="A478" s="8" t="s">
        <v>17442</v>
      </c>
      <c r="B478" s="1" t="s">
        <v>17443</v>
      </c>
      <c r="C478" s="1" t="s">
        <v>16748</v>
      </c>
      <c r="D478" s="1"/>
      <c r="E478" s="1"/>
      <c r="F478" s="9"/>
    </row>
    <row r="479" spans="1:6" x14ac:dyDescent="0.25">
      <c r="A479" s="8" t="s">
        <v>17444</v>
      </c>
      <c r="B479" s="1" t="s">
        <v>17445</v>
      </c>
      <c r="C479" s="1" t="s">
        <v>16748</v>
      </c>
      <c r="D479" s="1"/>
      <c r="E479" s="1"/>
      <c r="F479" s="9"/>
    </row>
    <row r="480" spans="1:6" x14ac:dyDescent="0.25">
      <c r="A480" s="8" t="s">
        <v>17446</v>
      </c>
      <c r="B480" s="1" t="s">
        <v>17447</v>
      </c>
      <c r="C480" s="1" t="s">
        <v>16748</v>
      </c>
      <c r="D480" s="1"/>
      <c r="E480" s="1"/>
      <c r="F480" s="9"/>
    </row>
    <row r="481" spans="1:6" x14ac:dyDescent="0.25">
      <c r="A481" s="8" t="s">
        <v>17448</v>
      </c>
      <c r="B481" s="1" t="s">
        <v>17449</v>
      </c>
      <c r="C481" s="1" t="s">
        <v>16748</v>
      </c>
      <c r="D481" s="1"/>
      <c r="E481" s="1"/>
      <c r="F481" s="9"/>
    </row>
    <row r="482" spans="1:6" x14ac:dyDescent="0.25">
      <c r="A482" s="8" t="s">
        <v>17450</v>
      </c>
      <c r="B482" s="1" t="s">
        <v>17451</v>
      </c>
      <c r="C482" s="1" t="s">
        <v>16748</v>
      </c>
      <c r="D482" s="1"/>
      <c r="E482" s="1"/>
      <c r="F482" s="9"/>
    </row>
    <row r="483" spans="1:6" x14ac:dyDescent="0.25">
      <c r="A483" s="8" t="s">
        <v>17452</v>
      </c>
      <c r="B483" s="1" t="s">
        <v>10734</v>
      </c>
      <c r="C483" s="1" t="s">
        <v>16748</v>
      </c>
      <c r="D483" s="1"/>
      <c r="E483" s="1"/>
      <c r="F483" s="9"/>
    </row>
    <row r="484" spans="1:6" x14ac:dyDescent="0.25">
      <c r="A484" s="8" t="s">
        <v>17453</v>
      </c>
      <c r="B484" s="1" t="s">
        <v>10754</v>
      </c>
      <c r="C484" s="1" t="s">
        <v>16748</v>
      </c>
      <c r="D484" s="1"/>
      <c r="E484" s="1"/>
      <c r="F484" s="9"/>
    </row>
    <row r="485" spans="1:6" x14ac:dyDescent="0.25">
      <c r="A485" s="8" t="s">
        <v>17454</v>
      </c>
      <c r="B485" s="1" t="s">
        <v>2109</v>
      </c>
      <c r="C485" s="1" t="s">
        <v>16748</v>
      </c>
      <c r="D485" s="1"/>
      <c r="E485" s="1"/>
      <c r="F485" s="9"/>
    </row>
    <row r="486" spans="1:6" x14ac:dyDescent="0.25">
      <c r="A486" s="8" t="s">
        <v>17455</v>
      </c>
      <c r="B486" s="1" t="s">
        <v>17456</v>
      </c>
      <c r="C486" s="1" t="s">
        <v>16748</v>
      </c>
      <c r="D486" s="1"/>
      <c r="E486" s="1"/>
      <c r="F486" s="9"/>
    </row>
    <row r="487" spans="1:6" x14ac:dyDescent="0.25">
      <c r="A487" s="8" t="s">
        <v>17457</v>
      </c>
      <c r="B487" s="1" t="s">
        <v>17458</v>
      </c>
      <c r="C487" s="1" t="s">
        <v>16748</v>
      </c>
      <c r="D487" s="1"/>
      <c r="E487" s="1"/>
      <c r="F487" s="9"/>
    </row>
    <row r="488" spans="1:6" x14ac:dyDescent="0.25">
      <c r="A488" s="8" t="s">
        <v>17459</v>
      </c>
      <c r="B488" s="1" t="s">
        <v>17460</v>
      </c>
      <c r="C488" s="1" t="s">
        <v>16748</v>
      </c>
      <c r="D488" s="1"/>
      <c r="E488" s="1"/>
      <c r="F488" s="9"/>
    </row>
    <row r="489" spans="1:6" x14ac:dyDescent="0.25">
      <c r="A489" s="8" t="s">
        <v>17461</v>
      </c>
      <c r="B489" s="1" t="s">
        <v>17462</v>
      </c>
      <c r="C489" s="1" t="s">
        <v>16748</v>
      </c>
      <c r="D489" s="1"/>
      <c r="E489" s="1"/>
      <c r="F489" s="9"/>
    </row>
    <row r="490" spans="1:6" x14ac:dyDescent="0.25">
      <c r="A490" s="8" t="s">
        <v>17463</v>
      </c>
      <c r="B490" s="1" t="s">
        <v>17464</v>
      </c>
      <c r="C490" s="1" t="s">
        <v>16748</v>
      </c>
      <c r="D490" s="1"/>
      <c r="E490" s="1"/>
      <c r="F490" s="9"/>
    </row>
    <row r="491" spans="1:6" x14ac:dyDescent="0.25">
      <c r="A491" s="8" t="s">
        <v>17465</v>
      </c>
      <c r="B491" s="1" t="s">
        <v>17466</v>
      </c>
      <c r="C491" s="1" t="s">
        <v>16748</v>
      </c>
      <c r="D491" s="1"/>
      <c r="E491" s="1"/>
      <c r="F491" s="9"/>
    </row>
    <row r="492" spans="1:6" x14ac:dyDescent="0.25">
      <c r="A492" s="8" t="s">
        <v>17467</v>
      </c>
      <c r="B492" s="1" t="s">
        <v>17468</v>
      </c>
      <c r="C492" s="1" t="s">
        <v>16748</v>
      </c>
      <c r="D492" s="1"/>
      <c r="E492" s="1"/>
      <c r="F492" s="9"/>
    </row>
    <row r="493" spans="1:6" x14ac:dyDescent="0.25">
      <c r="A493" s="8" t="s">
        <v>17469</v>
      </c>
      <c r="B493" s="1" t="s">
        <v>17470</v>
      </c>
      <c r="C493" s="1" t="s">
        <v>16748</v>
      </c>
      <c r="D493" s="1"/>
      <c r="E493" s="1"/>
      <c r="F493" s="9"/>
    </row>
    <row r="494" spans="1:6" x14ac:dyDescent="0.25">
      <c r="A494" s="8" t="s">
        <v>17471</v>
      </c>
      <c r="B494" s="1" t="s">
        <v>17472</v>
      </c>
      <c r="C494" s="1" t="s">
        <v>16748</v>
      </c>
      <c r="D494" s="1"/>
      <c r="E494" s="1"/>
      <c r="F494" s="9"/>
    </row>
    <row r="495" spans="1:6" x14ac:dyDescent="0.25">
      <c r="A495" s="8" t="s">
        <v>17473</v>
      </c>
      <c r="B495" s="1" t="s">
        <v>17474</v>
      </c>
      <c r="C495" s="1" t="s">
        <v>16748</v>
      </c>
      <c r="D495" s="1"/>
      <c r="E495" s="1"/>
      <c r="F495" s="9"/>
    </row>
    <row r="496" spans="1:6" x14ac:dyDescent="0.25">
      <c r="A496" s="8" t="s">
        <v>17475</v>
      </c>
      <c r="B496" s="1" t="s">
        <v>17476</v>
      </c>
      <c r="C496" s="1" t="s">
        <v>16748</v>
      </c>
      <c r="D496" s="1"/>
      <c r="E496" s="1"/>
      <c r="F496" s="9"/>
    </row>
    <row r="497" spans="1:6" x14ac:dyDescent="0.25">
      <c r="A497" s="8" t="s">
        <v>17477</v>
      </c>
      <c r="B497" s="1" t="s">
        <v>17478</v>
      </c>
      <c r="C497" s="1" t="s">
        <v>16748</v>
      </c>
      <c r="D497" s="1"/>
      <c r="E497" s="1"/>
      <c r="F497" s="9"/>
    </row>
    <row r="498" spans="1:6" x14ac:dyDescent="0.25">
      <c r="A498" s="8" t="s">
        <v>17479</v>
      </c>
      <c r="B498" s="1" t="s">
        <v>17480</v>
      </c>
      <c r="C498" s="1" t="s">
        <v>16748</v>
      </c>
      <c r="D498" s="1"/>
      <c r="E498" s="1"/>
      <c r="F498" s="9"/>
    </row>
    <row r="499" spans="1:6" x14ac:dyDescent="0.25">
      <c r="A499" s="8" t="s">
        <v>17481</v>
      </c>
      <c r="B499" s="1" t="s">
        <v>17482</v>
      </c>
      <c r="C499" s="1" t="s">
        <v>16748</v>
      </c>
      <c r="D499" s="1"/>
      <c r="E499" s="1"/>
      <c r="F499" s="9"/>
    </row>
    <row r="500" spans="1:6" x14ac:dyDescent="0.25">
      <c r="A500" s="8" t="s">
        <v>17483</v>
      </c>
      <c r="B500" s="1" t="s">
        <v>17484</v>
      </c>
      <c r="C500" s="1" t="s">
        <v>16748</v>
      </c>
      <c r="D500" s="1"/>
      <c r="E500" s="1"/>
      <c r="F500" s="9"/>
    </row>
    <row r="501" spans="1:6" x14ac:dyDescent="0.25">
      <c r="A501" s="8" t="s">
        <v>17485</v>
      </c>
      <c r="B501" s="1" t="s">
        <v>17486</v>
      </c>
      <c r="C501" s="1" t="s">
        <v>16748</v>
      </c>
      <c r="D501" s="1"/>
      <c r="E501" s="1"/>
      <c r="F501" s="9"/>
    </row>
    <row r="502" spans="1:6" x14ac:dyDescent="0.25">
      <c r="A502" s="8" t="s">
        <v>17487</v>
      </c>
      <c r="B502" s="1" t="s">
        <v>17488</v>
      </c>
      <c r="C502" s="1" t="s">
        <v>16748</v>
      </c>
      <c r="D502" s="1"/>
      <c r="E502" s="1"/>
      <c r="F502" s="9"/>
    </row>
    <row r="503" spans="1:6" x14ac:dyDescent="0.25">
      <c r="A503" s="8" t="s">
        <v>17489</v>
      </c>
      <c r="B503" s="1" t="s">
        <v>17490</v>
      </c>
      <c r="C503" s="1" t="s">
        <v>16748</v>
      </c>
      <c r="D503" s="1"/>
      <c r="E503" s="1"/>
      <c r="F503" s="9"/>
    </row>
    <row r="504" spans="1:6" x14ac:dyDescent="0.25">
      <c r="A504" s="8" t="s">
        <v>17491</v>
      </c>
      <c r="B504" s="1" t="s">
        <v>17492</v>
      </c>
      <c r="C504" s="1" t="s">
        <v>16748</v>
      </c>
      <c r="D504" s="1"/>
      <c r="E504" s="1"/>
      <c r="F504" s="9"/>
    </row>
    <row r="505" spans="1:6" x14ac:dyDescent="0.25">
      <c r="A505" s="8" t="s">
        <v>17493</v>
      </c>
      <c r="B505" s="1" t="s">
        <v>17494</v>
      </c>
      <c r="C505" s="1" t="s">
        <v>16748</v>
      </c>
      <c r="D505" s="1"/>
      <c r="E505" s="1"/>
      <c r="F505" s="9"/>
    </row>
    <row r="506" spans="1:6" x14ac:dyDescent="0.25">
      <c r="A506" s="8" t="s">
        <v>17495</v>
      </c>
      <c r="B506" s="1" t="s">
        <v>17496</v>
      </c>
      <c r="C506" s="1" t="s">
        <v>16748</v>
      </c>
      <c r="D506" s="1"/>
      <c r="E506" s="1"/>
      <c r="F506" s="9"/>
    </row>
    <row r="507" spans="1:6" x14ac:dyDescent="0.25">
      <c r="A507" s="8" t="s">
        <v>17497</v>
      </c>
      <c r="B507" s="1" t="s">
        <v>17498</v>
      </c>
      <c r="C507" s="1" t="s">
        <v>16748</v>
      </c>
      <c r="D507" s="1"/>
      <c r="E507" s="1"/>
      <c r="F507" s="9"/>
    </row>
    <row r="508" spans="1:6" x14ac:dyDescent="0.25">
      <c r="A508" s="8" t="s">
        <v>17499</v>
      </c>
      <c r="B508" s="1" t="s">
        <v>17500</v>
      </c>
      <c r="C508" s="1" t="s">
        <v>16748</v>
      </c>
      <c r="D508" s="1"/>
      <c r="E508" s="1"/>
      <c r="F508" s="9"/>
    </row>
    <row r="509" spans="1:6" x14ac:dyDescent="0.25">
      <c r="A509" s="8" t="s">
        <v>17501</v>
      </c>
      <c r="B509" s="1" t="s">
        <v>17502</v>
      </c>
      <c r="C509" s="1" t="s">
        <v>16748</v>
      </c>
      <c r="D509" s="1"/>
      <c r="E509" s="1"/>
      <c r="F509" s="9"/>
    </row>
    <row r="510" spans="1:6" x14ac:dyDescent="0.25">
      <c r="A510" s="8" t="s">
        <v>17503</v>
      </c>
      <c r="B510" s="1" t="s">
        <v>17504</v>
      </c>
      <c r="C510" s="1" t="s">
        <v>16748</v>
      </c>
      <c r="D510" s="1"/>
      <c r="E510" s="1"/>
      <c r="F510" s="9"/>
    </row>
    <row r="511" spans="1:6" x14ac:dyDescent="0.25">
      <c r="A511" s="8" t="s">
        <v>17505</v>
      </c>
      <c r="B511" s="1" t="s">
        <v>17506</v>
      </c>
      <c r="C511" s="1" t="s">
        <v>16748</v>
      </c>
      <c r="D511" s="1"/>
      <c r="E511" s="1"/>
      <c r="F511" s="9"/>
    </row>
    <row r="512" spans="1:6" x14ac:dyDescent="0.25">
      <c r="A512" s="8" t="s">
        <v>17507</v>
      </c>
      <c r="B512" s="1" t="s">
        <v>17508</v>
      </c>
      <c r="C512" s="1" t="s">
        <v>16748</v>
      </c>
      <c r="D512" s="1"/>
      <c r="E512" s="1"/>
      <c r="F512" s="9"/>
    </row>
    <row r="513" spans="1:6" x14ac:dyDescent="0.25">
      <c r="A513" s="8" t="s">
        <v>17509</v>
      </c>
      <c r="B513" s="1" t="s">
        <v>17510</v>
      </c>
      <c r="C513" s="1" t="s">
        <v>16748</v>
      </c>
      <c r="D513" s="1"/>
      <c r="E513" s="1"/>
      <c r="F513" s="9"/>
    </row>
    <row r="514" spans="1:6" x14ac:dyDescent="0.25">
      <c r="A514" s="8" t="s">
        <v>17511</v>
      </c>
      <c r="B514" s="1" t="s">
        <v>17512</v>
      </c>
      <c r="C514" s="1" t="s">
        <v>16748</v>
      </c>
      <c r="D514" s="1"/>
      <c r="E514" s="1"/>
      <c r="F514" s="9"/>
    </row>
    <row r="515" spans="1:6" x14ac:dyDescent="0.25">
      <c r="A515" s="8" t="s">
        <v>17513</v>
      </c>
      <c r="B515" s="1" t="s">
        <v>17514</v>
      </c>
      <c r="C515" s="1" t="s">
        <v>16748</v>
      </c>
      <c r="D515" s="1"/>
      <c r="E515" s="1"/>
      <c r="F515" s="9"/>
    </row>
    <row r="516" spans="1:6" x14ac:dyDescent="0.25">
      <c r="A516" s="8" t="s">
        <v>17515</v>
      </c>
      <c r="B516" s="1" t="s">
        <v>17516</v>
      </c>
      <c r="C516" s="1" t="s">
        <v>16748</v>
      </c>
      <c r="D516" s="1"/>
      <c r="E516" s="1"/>
      <c r="F516" s="9"/>
    </row>
    <row r="517" spans="1:6" x14ac:dyDescent="0.25">
      <c r="A517" s="8" t="s">
        <v>17517</v>
      </c>
      <c r="B517" s="1" t="s">
        <v>17518</v>
      </c>
      <c r="C517" s="1" t="s">
        <v>16748</v>
      </c>
      <c r="D517" s="1"/>
      <c r="E517" s="1"/>
      <c r="F517" s="9"/>
    </row>
    <row r="518" spans="1:6" x14ac:dyDescent="0.25">
      <c r="A518" s="8" t="s">
        <v>17519</v>
      </c>
      <c r="B518" s="1" t="s">
        <v>17520</v>
      </c>
      <c r="C518" s="1" t="s">
        <v>16748</v>
      </c>
      <c r="D518" s="1"/>
      <c r="E518" s="1"/>
      <c r="F518" s="9"/>
    </row>
    <row r="519" spans="1:6" x14ac:dyDescent="0.25">
      <c r="A519" s="8" t="s">
        <v>17521</v>
      </c>
      <c r="B519" s="1" t="s">
        <v>17522</v>
      </c>
      <c r="C519" s="1" t="s">
        <v>16748</v>
      </c>
      <c r="D519" s="1"/>
      <c r="E519" s="1"/>
      <c r="F519" s="9"/>
    </row>
    <row r="520" spans="1:6" x14ac:dyDescent="0.25">
      <c r="A520" s="8" t="s">
        <v>17523</v>
      </c>
      <c r="B520" s="1" t="s">
        <v>17524</v>
      </c>
      <c r="C520" s="1" t="s">
        <v>16748</v>
      </c>
      <c r="D520" s="1"/>
      <c r="E520" s="1"/>
      <c r="F520" s="9"/>
    </row>
    <row r="521" spans="1:6" x14ac:dyDescent="0.25">
      <c r="A521" s="8" t="s">
        <v>17525</v>
      </c>
      <c r="B521" s="1" t="s">
        <v>17526</v>
      </c>
      <c r="C521" s="1" t="s">
        <v>16748</v>
      </c>
      <c r="D521" s="1"/>
      <c r="E521" s="1"/>
      <c r="F521" s="9"/>
    </row>
    <row r="522" spans="1:6" x14ac:dyDescent="0.25">
      <c r="A522" s="8" t="s">
        <v>17527</v>
      </c>
      <c r="B522" s="1" t="s">
        <v>17528</v>
      </c>
      <c r="C522" s="1" t="s">
        <v>16748</v>
      </c>
      <c r="D522" s="1"/>
      <c r="E522" s="1"/>
      <c r="F522" s="9"/>
    </row>
    <row r="523" spans="1:6" x14ac:dyDescent="0.25">
      <c r="A523" s="8" t="s">
        <v>17529</v>
      </c>
      <c r="B523" s="1" t="s">
        <v>17530</v>
      </c>
      <c r="C523" s="1" t="s">
        <v>16748</v>
      </c>
      <c r="D523" s="1"/>
      <c r="E523" s="1"/>
      <c r="F523" s="9"/>
    </row>
    <row r="524" spans="1:6" x14ac:dyDescent="0.25">
      <c r="A524" s="8" t="s">
        <v>17531</v>
      </c>
      <c r="B524" s="1" t="s">
        <v>17532</v>
      </c>
      <c r="C524" s="1" t="s">
        <v>16748</v>
      </c>
      <c r="D524" s="1"/>
      <c r="E524" s="1"/>
      <c r="F524" s="9"/>
    </row>
    <row r="525" spans="1:6" x14ac:dyDescent="0.25">
      <c r="A525" s="8" t="s">
        <v>17533</v>
      </c>
      <c r="B525" s="1" t="s">
        <v>17534</v>
      </c>
      <c r="C525" s="1" t="s">
        <v>16748</v>
      </c>
      <c r="D525" s="1"/>
      <c r="E525" s="1"/>
      <c r="F525" s="9"/>
    </row>
    <row r="526" spans="1:6" x14ac:dyDescent="0.25">
      <c r="A526" s="8" t="s">
        <v>17535</v>
      </c>
      <c r="B526" s="1" t="s">
        <v>17536</v>
      </c>
      <c r="C526" s="1" t="s">
        <v>16748</v>
      </c>
      <c r="D526" s="1"/>
      <c r="E526" s="1"/>
      <c r="F526" s="9"/>
    </row>
    <row r="527" spans="1:6" x14ac:dyDescent="0.25">
      <c r="A527" s="8" t="s">
        <v>17537</v>
      </c>
      <c r="B527" s="1" t="s">
        <v>17538</v>
      </c>
      <c r="C527" s="1" t="s">
        <v>16748</v>
      </c>
      <c r="D527" s="1"/>
      <c r="E527" s="1"/>
      <c r="F527" s="9"/>
    </row>
    <row r="528" spans="1:6" x14ac:dyDescent="0.25">
      <c r="A528" s="8" t="s">
        <v>17539</v>
      </c>
      <c r="B528" s="1" t="s">
        <v>17540</v>
      </c>
      <c r="C528" s="1" t="s">
        <v>16748</v>
      </c>
      <c r="D528" s="1"/>
      <c r="E528" s="1"/>
      <c r="F528" s="9"/>
    </row>
    <row r="529" spans="1:6" x14ac:dyDescent="0.25">
      <c r="A529" s="8" t="s">
        <v>17541</v>
      </c>
      <c r="B529" s="1" t="s">
        <v>17542</v>
      </c>
      <c r="C529" s="1" t="s">
        <v>16748</v>
      </c>
      <c r="D529" s="1"/>
      <c r="E529" s="1"/>
      <c r="F529" s="9"/>
    </row>
    <row r="530" spans="1:6" x14ac:dyDescent="0.25">
      <c r="A530" s="8" t="s">
        <v>17543</v>
      </c>
      <c r="B530" s="1" t="s">
        <v>17544</v>
      </c>
      <c r="C530" s="1" t="s">
        <v>16748</v>
      </c>
      <c r="D530" s="1"/>
      <c r="E530" s="1"/>
      <c r="F530" s="9"/>
    </row>
    <row r="531" spans="1:6" x14ac:dyDescent="0.25">
      <c r="A531" s="8" t="s">
        <v>17545</v>
      </c>
      <c r="B531" s="1" t="s">
        <v>17546</v>
      </c>
      <c r="C531" s="1" t="s">
        <v>16748</v>
      </c>
      <c r="D531" s="1"/>
      <c r="E531" s="1"/>
      <c r="F531" s="9"/>
    </row>
    <row r="532" spans="1:6" ht="15.75" thickBot="1" x14ac:dyDescent="0.3">
      <c r="A532" s="10" t="s">
        <v>17547</v>
      </c>
      <c r="B532" s="11" t="s">
        <v>12747</v>
      </c>
      <c r="C532" s="11" t="s">
        <v>16748</v>
      </c>
      <c r="D532" s="11"/>
      <c r="E532" s="11"/>
      <c r="F532" s="12"/>
    </row>
    <row r="533" spans="1:6" x14ac:dyDescent="0.25">
      <c r="A533" s="13" t="s">
        <v>17548</v>
      </c>
      <c r="B533" s="2" t="s">
        <v>17549</v>
      </c>
      <c r="C533" s="2" t="s">
        <v>16748</v>
      </c>
      <c r="D533" s="2"/>
      <c r="E533" s="2"/>
      <c r="F533" s="14"/>
    </row>
    <row r="534" spans="1:6" x14ac:dyDescent="0.25">
      <c r="A534" s="8" t="s">
        <v>17550</v>
      </c>
      <c r="B534" s="1" t="s">
        <v>17551</v>
      </c>
      <c r="C534" s="1" t="s">
        <v>16748</v>
      </c>
      <c r="D534" s="1"/>
      <c r="E534" s="1"/>
      <c r="F534" s="9"/>
    </row>
    <row r="535" spans="1:6" x14ac:dyDescent="0.25">
      <c r="A535" s="8" t="s">
        <v>17552</v>
      </c>
      <c r="B535" s="1" t="s">
        <v>13673</v>
      </c>
      <c r="C535" s="1" t="s">
        <v>16748</v>
      </c>
      <c r="D535" s="1"/>
      <c r="E535" s="1"/>
      <c r="F535" s="9"/>
    </row>
    <row r="536" spans="1:6" x14ac:dyDescent="0.25">
      <c r="A536" s="8" t="s">
        <v>17553</v>
      </c>
      <c r="B536" s="1" t="s">
        <v>17554</v>
      </c>
      <c r="C536" s="1" t="s">
        <v>16748</v>
      </c>
      <c r="D536" s="1"/>
      <c r="E536" s="1"/>
      <c r="F536" s="9"/>
    </row>
    <row r="537" spans="1:6" x14ac:dyDescent="0.25">
      <c r="A537" s="8" t="s">
        <v>17555</v>
      </c>
      <c r="B537" s="1" t="s">
        <v>10756</v>
      </c>
      <c r="C537" s="1" t="s">
        <v>16748</v>
      </c>
      <c r="D537" s="1"/>
      <c r="E537" s="1"/>
      <c r="F537" s="9"/>
    </row>
    <row r="538" spans="1:6" x14ac:dyDescent="0.25">
      <c r="A538" s="8" t="s">
        <v>17556</v>
      </c>
      <c r="B538" s="1" t="s">
        <v>17557</v>
      </c>
      <c r="C538" s="1" t="s">
        <v>16748</v>
      </c>
      <c r="D538" s="1"/>
      <c r="E538" s="1"/>
      <c r="F538" s="9"/>
    </row>
    <row r="539" spans="1:6" x14ac:dyDescent="0.25">
      <c r="A539" s="8" t="s">
        <v>17558</v>
      </c>
      <c r="B539" s="1" t="s">
        <v>17559</v>
      </c>
      <c r="C539" s="1" t="s">
        <v>16748</v>
      </c>
      <c r="D539" s="1"/>
      <c r="E539" s="1"/>
      <c r="F539" s="9"/>
    </row>
    <row r="540" spans="1:6" x14ac:dyDescent="0.25">
      <c r="A540" s="8" t="s">
        <v>17560</v>
      </c>
      <c r="B540" s="1" t="s">
        <v>17561</v>
      </c>
      <c r="C540" s="1" t="s">
        <v>16748</v>
      </c>
      <c r="D540" s="1"/>
      <c r="E540" s="1"/>
      <c r="F540" s="9"/>
    </row>
    <row r="541" spans="1:6" x14ac:dyDescent="0.25">
      <c r="A541" s="8" t="s">
        <v>17562</v>
      </c>
      <c r="B541" s="1" t="s">
        <v>17563</v>
      </c>
      <c r="C541" s="1" t="s">
        <v>16748</v>
      </c>
      <c r="D541" s="1"/>
      <c r="E541" s="1"/>
      <c r="F541" s="9"/>
    </row>
    <row r="542" spans="1:6" x14ac:dyDescent="0.25">
      <c r="A542" s="8" t="s">
        <v>17564</v>
      </c>
      <c r="B542" s="1" t="s">
        <v>17565</v>
      </c>
      <c r="C542" s="1" t="s">
        <v>16748</v>
      </c>
      <c r="D542" s="1"/>
      <c r="E542" s="1"/>
      <c r="F542" s="9"/>
    </row>
    <row r="543" spans="1:6" x14ac:dyDescent="0.25">
      <c r="A543" s="8" t="s">
        <v>17566</v>
      </c>
      <c r="B543" s="1" t="s">
        <v>17567</v>
      </c>
      <c r="C543" s="1" t="s">
        <v>16748</v>
      </c>
      <c r="D543" s="1"/>
      <c r="E543" s="1"/>
      <c r="F543" s="9"/>
    </row>
    <row r="544" spans="1:6" x14ac:dyDescent="0.25">
      <c r="A544" s="8" t="s">
        <v>17568</v>
      </c>
      <c r="B544" s="1" t="s">
        <v>13449</v>
      </c>
      <c r="C544" s="1" t="s">
        <v>16748</v>
      </c>
      <c r="D544" s="1"/>
      <c r="E544" s="1"/>
      <c r="F544" s="9"/>
    </row>
    <row r="545" spans="1:6" x14ac:dyDescent="0.25">
      <c r="A545" s="8" t="s">
        <v>17569</v>
      </c>
      <c r="B545" s="1" t="s">
        <v>1757</v>
      </c>
      <c r="C545" s="1" t="s">
        <v>16748</v>
      </c>
      <c r="D545" s="1"/>
      <c r="E545" s="1"/>
      <c r="F545" s="9"/>
    </row>
    <row r="546" spans="1:6" x14ac:dyDescent="0.25">
      <c r="A546" s="8" t="s">
        <v>17570</v>
      </c>
      <c r="B546" s="1" t="s">
        <v>17571</v>
      </c>
      <c r="C546" s="1" t="s">
        <v>16748</v>
      </c>
      <c r="D546" s="1"/>
      <c r="E546" s="1"/>
      <c r="F546" s="9"/>
    </row>
    <row r="547" spans="1:6" x14ac:dyDescent="0.25">
      <c r="A547" s="8" t="s">
        <v>17572</v>
      </c>
      <c r="B547" s="1" t="s">
        <v>17573</v>
      </c>
      <c r="C547" s="1" t="s">
        <v>16748</v>
      </c>
      <c r="D547" s="1"/>
      <c r="E547" s="1"/>
      <c r="F547" s="9"/>
    </row>
    <row r="548" spans="1:6" x14ac:dyDescent="0.25">
      <c r="A548" s="8" t="s">
        <v>17574</v>
      </c>
      <c r="B548" s="1" t="s">
        <v>17575</v>
      </c>
      <c r="C548" s="1" t="s">
        <v>16748</v>
      </c>
      <c r="D548" s="1"/>
      <c r="E548" s="1"/>
      <c r="F548" s="9"/>
    </row>
    <row r="549" spans="1:6" x14ac:dyDescent="0.25">
      <c r="A549" s="8" t="s">
        <v>17576</v>
      </c>
      <c r="B549" s="1" t="s">
        <v>17577</v>
      </c>
      <c r="C549" s="1" t="s">
        <v>16748</v>
      </c>
      <c r="D549" s="1"/>
      <c r="E549" s="1"/>
      <c r="F549" s="9"/>
    </row>
    <row r="550" spans="1:6" x14ac:dyDescent="0.25">
      <c r="A550" s="8" t="s">
        <v>17578</v>
      </c>
      <c r="B550" s="1" t="s">
        <v>17579</v>
      </c>
      <c r="C550" s="1" t="s">
        <v>16748</v>
      </c>
      <c r="D550" s="1"/>
      <c r="E550" s="1"/>
      <c r="F550" s="9"/>
    </row>
    <row r="551" spans="1:6" x14ac:dyDescent="0.25">
      <c r="A551" s="8" t="s">
        <v>17580</v>
      </c>
      <c r="B551" s="1" t="s">
        <v>17581</v>
      </c>
      <c r="C551" s="1" t="s">
        <v>16748</v>
      </c>
      <c r="D551" s="1"/>
      <c r="E551" s="1"/>
      <c r="F551" s="9"/>
    </row>
    <row r="552" spans="1:6" x14ac:dyDescent="0.25">
      <c r="A552" s="8" t="s">
        <v>17582</v>
      </c>
      <c r="B552" s="1" t="s">
        <v>17583</v>
      </c>
      <c r="C552" s="1" t="s">
        <v>16748</v>
      </c>
      <c r="D552" s="1"/>
      <c r="E552" s="1"/>
      <c r="F552" s="9"/>
    </row>
    <row r="553" spans="1:6" x14ac:dyDescent="0.25">
      <c r="A553" s="8" t="s">
        <v>17584</v>
      </c>
      <c r="B553" s="1" t="s">
        <v>17585</v>
      </c>
      <c r="C553" s="1" t="s">
        <v>16748</v>
      </c>
      <c r="D553" s="1"/>
      <c r="E553" s="1"/>
      <c r="F553" s="9"/>
    </row>
    <row r="554" spans="1:6" x14ac:dyDescent="0.25">
      <c r="A554" s="8" t="s">
        <v>17586</v>
      </c>
      <c r="B554" s="1" t="s">
        <v>17587</v>
      </c>
      <c r="C554" s="1" t="s">
        <v>16748</v>
      </c>
      <c r="D554" s="1"/>
      <c r="E554" s="1"/>
      <c r="F554" s="9"/>
    </row>
    <row r="555" spans="1:6" x14ac:dyDescent="0.25">
      <c r="A555" s="8" t="s">
        <v>17588</v>
      </c>
      <c r="B555" s="1" t="s">
        <v>17589</v>
      </c>
      <c r="C555" s="1" t="s">
        <v>16748</v>
      </c>
      <c r="D555" s="1"/>
      <c r="E555" s="1"/>
      <c r="F555" s="9"/>
    </row>
    <row r="556" spans="1:6" x14ac:dyDescent="0.25">
      <c r="A556" s="8" t="s">
        <v>17590</v>
      </c>
      <c r="B556" s="1" t="s">
        <v>17591</v>
      </c>
      <c r="C556" s="1" t="s">
        <v>16748</v>
      </c>
      <c r="D556" s="1"/>
      <c r="E556" s="1"/>
      <c r="F556" s="9"/>
    </row>
    <row r="557" spans="1:6" x14ac:dyDescent="0.25">
      <c r="A557" s="8" t="s">
        <v>17592</v>
      </c>
      <c r="B557" s="1" t="s">
        <v>17593</v>
      </c>
      <c r="C557" s="1" t="s">
        <v>16748</v>
      </c>
      <c r="D557" s="1"/>
      <c r="E557" s="1"/>
      <c r="F557" s="9"/>
    </row>
    <row r="558" spans="1:6" x14ac:dyDescent="0.25">
      <c r="A558" s="8" t="s">
        <v>17594</v>
      </c>
      <c r="B558" s="1" t="s">
        <v>17595</v>
      </c>
      <c r="C558" s="1" t="s">
        <v>16748</v>
      </c>
      <c r="D558" s="1"/>
      <c r="E558" s="1"/>
      <c r="F558" s="9"/>
    </row>
    <row r="559" spans="1:6" x14ac:dyDescent="0.25">
      <c r="A559" s="8" t="s">
        <v>17596</v>
      </c>
      <c r="B559" s="1" t="s">
        <v>17597</v>
      </c>
      <c r="C559" s="1" t="s">
        <v>16748</v>
      </c>
      <c r="D559" s="1"/>
      <c r="E559" s="1"/>
      <c r="F559" s="9"/>
    </row>
    <row r="560" spans="1:6" x14ac:dyDescent="0.25">
      <c r="A560" s="8" t="s">
        <v>17598</v>
      </c>
      <c r="B560" s="1" t="s">
        <v>17599</v>
      </c>
      <c r="C560" s="1" t="s">
        <v>16748</v>
      </c>
      <c r="D560" s="1"/>
      <c r="E560" s="1"/>
      <c r="F560" s="9"/>
    </row>
    <row r="561" spans="1:6" x14ac:dyDescent="0.25">
      <c r="A561" s="8" t="s">
        <v>17600</v>
      </c>
      <c r="B561" s="1" t="s">
        <v>17601</v>
      </c>
      <c r="C561" s="1" t="s">
        <v>16748</v>
      </c>
      <c r="D561" s="1"/>
      <c r="E561" s="1"/>
      <c r="F561" s="9"/>
    </row>
    <row r="562" spans="1:6" x14ac:dyDescent="0.25">
      <c r="A562" s="8" t="s">
        <v>17602</v>
      </c>
      <c r="B562" s="1" t="s">
        <v>17603</v>
      </c>
      <c r="C562" s="1" t="s">
        <v>16748</v>
      </c>
      <c r="D562" s="1"/>
      <c r="E562" s="1"/>
      <c r="F562" s="9"/>
    </row>
    <row r="563" spans="1:6" x14ac:dyDescent="0.25">
      <c r="A563" s="8" t="s">
        <v>17604</v>
      </c>
      <c r="B563" s="1" t="s">
        <v>17605</v>
      </c>
      <c r="C563" s="1" t="s">
        <v>16748</v>
      </c>
      <c r="D563" s="1"/>
      <c r="E563" s="1"/>
      <c r="F563" s="9"/>
    </row>
    <row r="564" spans="1:6" x14ac:dyDescent="0.25">
      <c r="A564" s="8" t="s">
        <v>17606</v>
      </c>
      <c r="B564" s="1" t="s">
        <v>17607</v>
      </c>
      <c r="C564" s="1" t="s">
        <v>16748</v>
      </c>
      <c r="D564" s="1"/>
      <c r="E564" s="1"/>
      <c r="F564" s="9"/>
    </row>
    <row r="565" spans="1:6" x14ac:dyDescent="0.25">
      <c r="A565" s="8" t="s">
        <v>17608</v>
      </c>
      <c r="B565" s="1" t="s">
        <v>17609</v>
      </c>
      <c r="C565" s="1" t="s">
        <v>16748</v>
      </c>
      <c r="D565" s="1"/>
      <c r="E565" s="1"/>
      <c r="F565" s="9"/>
    </row>
    <row r="566" spans="1:6" x14ac:dyDescent="0.25">
      <c r="A566" s="8" t="s">
        <v>17610</v>
      </c>
      <c r="B566" s="1" t="s">
        <v>17611</v>
      </c>
      <c r="C566" s="1" t="s">
        <v>16748</v>
      </c>
      <c r="D566" s="1"/>
      <c r="E566" s="1"/>
      <c r="F566" s="9"/>
    </row>
    <row r="567" spans="1:6" x14ac:dyDescent="0.25">
      <c r="A567" s="8" t="s">
        <v>17612</v>
      </c>
      <c r="B567" s="1" t="s">
        <v>17613</v>
      </c>
      <c r="C567" s="1" t="s">
        <v>16748</v>
      </c>
      <c r="D567" s="1"/>
      <c r="E567" s="1"/>
      <c r="F567" s="9"/>
    </row>
    <row r="568" spans="1:6" x14ac:dyDescent="0.25">
      <c r="A568" s="8" t="s">
        <v>17614</v>
      </c>
      <c r="B568" s="1" t="s">
        <v>17615</v>
      </c>
      <c r="C568" s="1" t="s">
        <v>16748</v>
      </c>
      <c r="D568" s="1"/>
      <c r="E568" s="1"/>
      <c r="F568" s="9"/>
    </row>
    <row r="569" spans="1:6" x14ac:dyDescent="0.25">
      <c r="A569" s="8" t="s">
        <v>17616</v>
      </c>
      <c r="B569" s="1" t="s">
        <v>17617</v>
      </c>
      <c r="C569" s="1" t="s">
        <v>16748</v>
      </c>
      <c r="D569" s="1"/>
      <c r="E569" s="1"/>
      <c r="F569" s="9"/>
    </row>
    <row r="570" spans="1:6" x14ac:dyDescent="0.25">
      <c r="A570" s="8" t="s">
        <v>17618</v>
      </c>
      <c r="B570" s="1" t="s">
        <v>17619</v>
      </c>
      <c r="C570" s="1" t="s">
        <v>16748</v>
      </c>
      <c r="D570" s="1"/>
      <c r="E570" s="1"/>
      <c r="F570" s="9"/>
    </row>
    <row r="571" spans="1:6" x14ac:dyDescent="0.25">
      <c r="A571" s="8" t="s">
        <v>17620</v>
      </c>
      <c r="B571" s="1" t="s">
        <v>17621</v>
      </c>
      <c r="C571" s="1" t="s">
        <v>16748</v>
      </c>
      <c r="D571" s="1"/>
      <c r="E571" s="1"/>
      <c r="F571" s="9"/>
    </row>
    <row r="572" spans="1:6" x14ac:dyDescent="0.25">
      <c r="A572" s="8" t="s">
        <v>17622</v>
      </c>
      <c r="B572" s="1" t="s">
        <v>17623</v>
      </c>
      <c r="C572" s="1" t="s">
        <v>16748</v>
      </c>
      <c r="D572" s="1"/>
      <c r="E572" s="1"/>
      <c r="F572" s="9"/>
    </row>
    <row r="573" spans="1:6" x14ac:dyDescent="0.25">
      <c r="A573" s="8" t="s">
        <v>17624</v>
      </c>
      <c r="B573" s="1" t="s">
        <v>13938</v>
      </c>
      <c r="C573" s="1" t="s">
        <v>16748</v>
      </c>
      <c r="D573" s="1"/>
      <c r="E573" s="1"/>
      <c r="F573" s="9"/>
    </row>
    <row r="574" spans="1:6" x14ac:dyDescent="0.25">
      <c r="A574" s="8" t="s">
        <v>17625</v>
      </c>
      <c r="B574" s="1" t="s">
        <v>17626</v>
      </c>
      <c r="C574" s="1" t="s">
        <v>16748</v>
      </c>
      <c r="D574" s="1"/>
      <c r="E574" s="1"/>
      <c r="F574" s="9"/>
    </row>
    <row r="575" spans="1:6" x14ac:dyDescent="0.25">
      <c r="A575" s="8" t="s">
        <v>17627</v>
      </c>
      <c r="B575" s="1" t="s">
        <v>17628</v>
      </c>
      <c r="C575" s="1" t="s">
        <v>16748</v>
      </c>
      <c r="D575" s="1"/>
      <c r="E575" s="1"/>
      <c r="F575" s="9"/>
    </row>
    <row r="576" spans="1:6" x14ac:dyDescent="0.25">
      <c r="A576" s="8" t="s">
        <v>17629</v>
      </c>
      <c r="B576" s="1" t="s">
        <v>17630</v>
      </c>
      <c r="C576" s="1" t="s">
        <v>16748</v>
      </c>
      <c r="D576" s="1"/>
      <c r="E576" s="1"/>
      <c r="F576" s="9"/>
    </row>
    <row r="577" spans="1:6" x14ac:dyDescent="0.25">
      <c r="A577" s="8" t="s">
        <v>17631</v>
      </c>
      <c r="B577" s="1" t="s">
        <v>17632</v>
      </c>
      <c r="C577" s="1" t="s">
        <v>16748</v>
      </c>
      <c r="D577" s="1"/>
      <c r="E577" s="1"/>
      <c r="F577" s="9"/>
    </row>
    <row r="578" spans="1:6" x14ac:dyDescent="0.25">
      <c r="A578" s="8" t="s">
        <v>17633</v>
      </c>
      <c r="B578" s="1" t="s">
        <v>17634</v>
      </c>
      <c r="C578" s="1" t="s">
        <v>16748</v>
      </c>
      <c r="D578" s="1"/>
      <c r="E578" s="1"/>
      <c r="F578" s="9"/>
    </row>
    <row r="579" spans="1:6" x14ac:dyDescent="0.25">
      <c r="A579" s="8" t="s">
        <v>17635</v>
      </c>
      <c r="B579" s="1" t="s">
        <v>17636</v>
      </c>
      <c r="C579" s="1" t="s">
        <v>16748</v>
      </c>
      <c r="D579" s="1"/>
      <c r="E579" s="1"/>
      <c r="F579" s="9"/>
    </row>
    <row r="580" spans="1:6" x14ac:dyDescent="0.25">
      <c r="A580" s="8" t="s">
        <v>17637</v>
      </c>
      <c r="B580" s="1" t="s">
        <v>17638</v>
      </c>
      <c r="C580" s="1" t="s">
        <v>16748</v>
      </c>
      <c r="D580" s="1"/>
      <c r="E580" s="1"/>
      <c r="F580" s="9"/>
    </row>
    <row r="581" spans="1:6" x14ac:dyDescent="0.25">
      <c r="A581" s="8" t="s">
        <v>17639</v>
      </c>
      <c r="B581" s="1" t="s">
        <v>17640</v>
      </c>
      <c r="C581" s="1" t="s">
        <v>16748</v>
      </c>
      <c r="D581" s="1"/>
      <c r="E581" s="1"/>
      <c r="F581" s="9"/>
    </row>
    <row r="582" spans="1:6" x14ac:dyDescent="0.25">
      <c r="A582" s="8" t="s">
        <v>17641</v>
      </c>
      <c r="B582" s="1" t="s">
        <v>17642</v>
      </c>
      <c r="C582" s="1" t="s">
        <v>16748</v>
      </c>
      <c r="D582" s="1"/>
      <c r="E582" s="1"/>
      <c r="F582" s="9"/>
    </row>
    <row r="583" spans="1:6" x14ac:dyDescent="0.25">
      <c r="A583" s="8" t="s">
        <v>17643</v>
      </c>
      <c r="B583" s="1" t="s">
        <v>17644</v>
      </c>
      <c r="C583" s="1" t="s">
        <v>16748</v>
      </c>
      <c r="D583" s="1"/>
      <c r="E583" s="1"/>
      <c r="F583" s="9"/>
    </row>
    <row r="584" spans="1:6" x14ac:dyDescent="0.25">
      <c r="A584" s="8" t="s">
        <v>17645</v>
      </c>
      <c r="B584" s="1" t="s">
        <v>13651</v>
      </c>
      <c r="C584" s="1" t="s">
        <v>16748</v>
      </c>
      <c r="D584" s="1"/>
      <c r="E584" s="1"/>
      <c r="F584" s="9"/>
    </row>
    <row r="585" spans="1:6" x14ac:dyDescent="0.25">
      <c r="A585" s="8" t="s">
        <v>17646</v>
      </c>
      <c r="B585" s="1" t="s">
        <v>17647</v>
      </c>
      <c r="C585" s="1" t="s">
        <v>16748</v>
      </c>
      <c r="D585" s="1"/>
      <c r="E585" s="1"/>
      <c r="F585" s="9"/>
    </row>
    <row r="586" spans="1:6" x14ac:dyDescent="0.25">
      <c r="A586" s="8" t="s">
        <v>17648</v>
      </c>
      <c r="B586" s="1" t="s">
        <v>17649</v>
      </c>
      <c r="C586" s="1" t="s">
        <v>16748</v>
      </c>
      <c r="D586" s="1"/>
      <c r="E586" s="1"/>
      <c r="F586" s="9"/>
    </row>
    <row r="587" spans="1:6" x14ac:dyDescent="0.25">
      <c r="A587" s="8" t="s">
        <v>17650</v>
      </c>
      <c r="B587" s="1" t="s">
        <v>7197</v>
      </c>
      <c r="C587" s="1" t="s">
        <v>16748</v>
      </c>
      <c r="D587" s="1"/>
      <c r="E587" s="1"/>
      <c r="F587" s="9"/>
    </row>
    <row r="588" spans="1:6" x14ac:dyDescent="0.25">
      <c r="A588" s="8" t="s">
        <v>17651</v>
      </c>
      <c r="B588" s="1" t="s">
        <v>13953</v>
      </c>
      <c r="C588" s="1" t="s">
        <v>16748</v>
      </c>
      <c r="D588" s="1"/>
      <c r="E588" s="1"/>
      <c r="F588" s="9"/>
    </row>
    <row r="589" spans="1:6" x14ac:dyDescent="0.25">
      <c r="A589" s="8" t="s">
        <v>17652</v>
      </c>
      <c r="B589" s="1" t="s">
        <v>3840</v>
      </c>
      <c r="C589" s="1" t="s">
        <v>16748</v>
      </c>
      <c r="D589" s="1"/>
      <c r="E589" s="1"/>
      <c r="F589" s="9"/>
    </row>
    <row r="590" spans="1:6" x14ac:dyDescent="0.25">
      <c r="A590" s="8" t="s">
        <v>17653</v>
      </c>
      <c r="B590" s="1" t="s">
        <v>17654</v>
      </c>
      <c r="C590" s="1" t="s">
        <v>16748</v>
      </c>
      <c r="D590" s="1"/>
      <c r="E590" s="1"/>
      <c r="F590" s="9"/>
    </row>
    <row r="591" spans="1:6" x14ac:dyDescent="0.25">
      <c r="A591" s="8" t="s">
        <v>17655</v>
      </c>
      <c r="B591" s="1" t="s">
        <v>17656</v>
      </c>
      <c r="C591" s="1" t="s">
        <v>16748</v>
      </c>
      <c r="D591" s="1"/>
      <c r="E591" s="1"/>
      <c r="F591" s="9"/>
    </row>
    <row r="592" spans="1:6" x14ac:dyDescent="0.25">
      <c r="A592" s="8" t="s">
        <v>17657</v>
      </c>
      <c r="B592" s="1" t="s">
        <v>13443</v>
      </c>
      <c r="C592" s="1" t="s">
        <v>16748</v>
      </c>
      <c r="D592" s="1"/>
      <c r="E592" s="1"/>
      <c r="F592" s="9"/>
    </row>
    <row r="593" spans="1:6" x14ac:dyDescent="0.25">
      <c r="A593" s="8" t="s">
        <v>17658</v>
      </c>
      <c r="B593" s="1" t="s">
        <v>1855</v>
      </c>
      <c r="C593" s="1" t="s">
        <v>16748</v>
      </c>
      <c r="D593" s="1"/>
      <c r="E593" s="1"/>
      <c r="F593" s="9"/>
    </row>
    <row r="594" spans="1:6" x14ac:dyDescent="0.25">
      <c r="A594" s="8" t="s">
        <v>17659</v>
      </c>
      <c r="B594" s="1" t="s">
        <v>17660</v>
      </c>
      <c r="C594" s="1" t="s">
        <v>16748</v>
      </c>
      <c r="D594" s="1"/>
      <c r="E594" s="1"/>
      <c r="F594" s="9"/>
    </row>
    <row r="595" spans="1:6" x14ac:dyDescent="0.25">
      <c r="A595" s="8" t="s">
        <v>17661</v>
      </c>
      <c r="B595" s="1" t="s">
        <v>17662</v>
      </c>
      <c r="C595" s="1" t="s">
        <v>16748</v>
      </c>
      <c r="D595" s="1"/>
      <c r="E595" s="1"/>
      <c r="F595" s="9"/>
    </row>
    <row r="596" spans="1:6" x14ac:dyDescent="0.25">
      <c r="A596" s="8" t="s">
        <v>17663</v>
      </c>
      <c r="B596" s="1" t="s">
        <v>1319</v>
      </c>
      <c r="C596" s="1" t="s">
        <v>16748</v>
      </c>
      <c r="D596" s="1"/>
      <c r="E596" s="1"/>
      <c r="F596" s="9"/>
    </row>
    <row r="597" spans="1:6" x14ac:dyDescent="0.25">
      <c r="A597" s="8" t="s">
        <v>17664</v>
      </c>
      <c r="B597" s="1" t="s">
        <v>17665</v>
      </c>
      <c r="C597" s="1" t="s">
        <v>16748</v>
      </c>
      <c r="D597" s="1"/>
      <c r="E597" s="1"/>
      <c r="F597" s="9"/>
    </row>
    <row r="598" spans="1:6" x14ac:dyDescent="0.25">
      <c r="A598" s="8" t="s">
        <v>17666</v>
      </c>
      <c r="B598" s="1" t="s">
        <v>17667</v>
      </c>
      <c r="C598" s="1" t="s">
        <v>16748</v>
      </c>
      <c r="D598" s="1"/>
      <c r="E598" s="1"/>
      <c r="F598" s="9"/>
    </row>
    <row r="599" spans="1:6" x14ac:dyDescent="0.25">
      <c r="A599" s="8" t="s">
        <v>17668</v>
      </c>
      <c r="B599" s="1" t="s">
        <v>17669</v>
      </c>
      <c r="C599" s="1" t="s">
        <v>16748</v>
      </c>
      <c r="D599" s="1"/>
      <c r="E599" s="1"/>
      <c r="F599" s="9"/>
    </row>
    <row r="600" spans="1:6" x14ac:dyDescent="0.25">
      <c r="A600" s="8" t="s">
        <v>17670</v>
      </c>
      <c r="B600" s="1" t="s">
        <v>17671</v>
      </c>
      <c r="C600" s="1" t="s">
        <v>16748</v>
      </c>
      <c r="D600" s="1"/>
      <c r="E600" s="1"/>
      <c r="F600" s="9"/>
    </row>
    <row r="601" spans="1:6" x14ac:dyDescent="0.25">
      <c r="A601" s="8" t="s">
        <v>17672</v>
      </c>
      <c r="B601" s="1" t="s">
        <v>17673</v>
      </c>
      <c r="C601" s="1" t="s">
        <v>16748</v>
      </c>
      <c r="D601" s="1"/>
      <c r="E601" s="1"/>
      <c r="F601" s="9"/>
    </row>
    <row r="602" spans="1:6" x14ac:dyDescent="0.25">
      <c r="A602" s="8" t="s">
        <v>17674</v>
      </c>
      <c r="B602" s="1" t="s">
        <v>17675</v>
      </c>
      <c r="C602" s="1" t="s">
        <v>16748</v>
      </c>
      <c r="D602" s="1"/>
      <c r="E602" s="1"/>
      <c r="F602" s="9"/>
    </row>
    <row r="603" spans="1:6" x14ac:dyDescent="0.25">
      <c r="A603" s="8" t="s">
        <v>17676</v>
      </c>
      <c r="B603" s="1" t="s">
        <v>17677</v>
      </c>
      <c r="C603" s="1" t="s">
        <v>16748</v>
      </c>
      <c r="D603" s="1"/>
      <c r="E603" s="1"/>
      <c r="F603" s="9"/>
    </row>
    <row r="604" spans="1:6" x14ac:dyDescent="0.25">
      <c r="A604" s="8" t="s">
        <v>17678</v>
      </c>
      <c r="B604" s="1" t="s">
        <v>17679</v>
      </c>
      <c r="C604" s="1" t="s">
        <v>16748</v>
      </c>
      <c r="D604" s="1"/>
      <c r="E604" s="1"/>
      <c r="F604" s="9"/>
    </row>
    <row r="605" spans="1:6" x14ac:dyDescent="0.25">
      <c r="A605" s="8" t="s">
        <v>17680</v>
      </c>
      <c r="B605" s="1" t="s">
        <v>17681</v>
      </c>
      <c r="C605" s="1" t="s">
        <v>16748</v>
      </c>
      <c r="D605" s="1"/>
      <c r="E605" s="1"/>
      <c r="F605" s="9"/>
    </row>
    <row r="606" spans="1:6" x14ac:dyDescent="0.25">
      <c r="A606" s="8" t="s">
        <v>17682</v>
      </c>
      <c r="B606" s="1" t="s">
        <v>17683</v>
      </c>
      <c r="C606" s="1" t="s">
        <v>16748</v>
      </c>
      <c r="D606" s="1"/>
      <c r="E606" s="1"/>
      <c r="F606" s="9"/>
    </row>
    <row r="607" spans="1:6" x14ac:dyDescent="0.25">
      <c r="A607" s="8" t="s">
        <v>17684</v>
      </c>
      <c r="B607" s="1" t="s">
        <v>17685</v>
      </c>
      <c r="C607" s="1" t="s">
        <v>16748</v>
      </c>
      <c r="D607" s="1"/>
      <c r="E607" s="1"/>
      <c r="F607" s="9"/>
    </row>
    <row r="608" spans="1:6" x14ac:dyDescent="0.25">
      <c r="A608" s="8" t="s">
        <v>17686</v>
      </c>
      <c r="B608" s="1" t="s">
        <v>17687</v>
      </c>
      <c r="C608" s="1" t="s">
        <v>16748</v>
      </c>
      <c r="D608" s="1"/>
      <c r="E608" s="1"/>
      <c r="F608" s="9"/>
    </row>
    <row r="609" spans="1:6" x14ac:dyDescent="0.25">
      <c r="A609" s="8" t="s">
        <v>17688</v>
      </c>
      <c r="B609" s="1" t="s">
        <v>17689</v>
      </c>
      <c r="C609" s="1" t="s">
        <v>16748</v>
      </c>
      <c r="D609" s="1"/>
      <c r="E609" s="1"/>
      <c r="F609" s="9"/>
    </row>
    <row r="610" spans="1:6" x14ac:dyDescent="0.25">
      <c r="A610" s="8" t="s">
        <v>17690</v>
      </c>
      <c r="B610" s="1" t="s">
        <v>17691</v>
      </c>
      <c r="C610" s="1" t="s">
        <v>16748</v>
      </c>
      <c r="D610" s="1"/>
      <c r="E610" s="1"/>
      <c r="F610" s="9"/>
    </row>
    <row r="611" spans="1:6" x14ac:dyDescent="0.25">
      <c r="A611" s="8" t="s">
        <v>17692</v>
      </c>
      <c r="B611" s="1" t="s">
        <v>17693</v>
      </c>
      <c r="C611" s="1" t="s">
        <v>16748</v>
      </c>
      <c r="D611" s="1"/>
      <c r="E611" s="1"/>
      <c r="F611" s="9"/>
    </row>
    <row r="612" spans="1:6" x14ac:dyDescent="0.25">
      <c r="A612" s="8" t="s">
        <v>17694</v>
      </c>
      <c r="B612" s="1" t="s">
        <v>17695</v>
      </c>
      <c r="C612" s="1" t="s">
        <v>16748</v>
      </c>
      <c r="D612" s="1"/>
      <c r="E612" s="1"/>
      <c r="F612" s="9"/>
    </row>
    <row r="613" spans="1:6" x14ac:dyDescent="0.25">
      <c r="A613" s="8" t="s">
        <v>17696</v>
      </c>
      <c r="B613" s="1" t="s">
        <v>17697</v>
      </c>
      <c r="C613" s="1" t="s">
        <v>16748</v>
      </c>
      <c r="D613" s="1"/>
      <c r="E613" s="1"/>
      <c r="F613" s="9"/>
    </row>
    <row r="614" spans="1:6" x14ac:dyDescent="0.25">
      <c r="A614" s="8" t="s">
        <v>17698</v>
      </c>
      <c r="B614" s="1" t="s">
        <v>17699</v>
      </c>
      <c r="C614" s="1" t="s">
        <v>16748</v>
      </c>
      <c r="D614" s="1"/>
      <c r="E614" s="1"/>
      <c r="F614" s="9"/>
    </row>
    <row r="615" spans="1:6" x14ac:dyDescent="0.25">
      <c r="A615" s="8" t="s">
        <v>17700</v>
      </c>
      <c r="B615" s="1" t="s">
        <v>17701</v>
      </c>
      <c r="C615" s="1" t="s">
        <v>16748</v>
      </c>
      <c r="D615" s="1"/>
      <c r="E615" s="1"/>
      <c r="F615" s="9"/>
    </row>
    <row r="616" spans="1:6" x14ac:dyDescent="0.25">
      <c r="A616" s="8" t="s">
        <v>17702</v>
      </c>
      <c r="B616" s="1" t="s">
        <v>17703</v>
      </c>
      <c r="C616" s="1" t="s">
        <v>16748</v>
      </c>
      <c r="D616" s="1"/>
      <c r="E616" s="1"/>
      <c r="F616" s="9"/>
    </row>
    <row r="617" spans="1:6" x14ac:dyDescent="0.25">
      <c r="A617" s="8" t="s">
        <v>17704</v>
      </c>
      <c r="B617" s="1" t="s">
        <v>17705</v>
      </c>
      <c r="C617" s="1" t="s">
        <v>16748</v>
      </c>
      <c r="D617" s="1"/>
      <c r="E617" s="1"/>
      <c r="F617" s="9"/>
    </row>
    <row r="618" spans="1:6" x14ac:dyDescent="0.25">
      <c r="A618" s="8" t="s">
        <v>17706</v>
      </c>
      <c r="B618" s="1" t="s">
        <v>17707</v>
      </c>
      <c r="C618" s="1" t="s">
        <v>16748</v>
      </c>
      <c r="D618" s="1"/>
      <c r="E618" s="1"/>
      <c r="F618" s="9"/>
    </row>
    <row r="619" spans="1:6" x14ac:dyDescent="0.25">
      <c r="A619" s="8" t="s">
        <v>17708</v>
      </c>
      <c r="B619" s="1" t="s">
        <v>17709</v>
      </c>
      <c r="C619" s="1" t="s">
        <v>16748</v>
      </c>
      <c r="D619" s="1"/>
      <c r="E619" s="1"/>
      <c r="F619" s="9"/>
    </row>
    <row r="620" spans="1:6" x14ac:dyDescent="0.25">
      <c r="A620" s="8" t="s">
        <v>17710</v>
      </c>
      <c r="B620" s="1" t="s">
        <v>17711</v>
      </c>
      <c r="C620" s="1" t="s">
        <v>16748</v>
      </c>
      <c r="D620" s="1"/>
      <c r="E620" s="1"/>
      <c r="F620" s="9"/>
    </row>
    <row r="621" spans="1:6" x14ac:dyDescent="0.25">
      <c r="A621" s="8" t="s">
        <v>17712</v>
      </c>
      <c r="B621" s="1" t="s">
        <v>17713</v>
      </c>
      <c r="C621" s="1" t="s">
        <v>16748</v>
      </c>
      <c r="D621" s="1"/>
      <c r="E621" s="1"/>
      <c r="F621" s="9"/>
    </row>
    <row r="622" spans="1:6" x14ac:dyDescent="0.25">
      <c r="A622" s="8" t="s">
        <v>17714</v>
      </c>
      <c r="B622" s="1" t="s">
        <v>17715</v>
      </c>
      <c r="C622" s="1" t="s">
        <v>16748</v>
      </c>
      <c r="D622" s="1"/>
      <c r="E622" s="1"/>
      <c r="F622" s="9"/>
    </row>
    <row r="623" spans="1:6" x14ac:dyDescent="0.25">
      <c r="A623" s="8" t="s">
        <v>17716</v>
      </c>
      <c r="B623" s="1" t="s">
        <v>17717</v>
      </c>
      <c r="C623" s="1" t="s">
        <v>16748</v>
      </c>
      <c r="D623" s="1"/>
      <c r="E623" s="1"/>
      <c r="F623" s="9"/>
    </row>
    <row r="624" spans="1:6" x14ac:dyDescent="0.25">
      <c r="A624" s="8" t="s">
        <v>17718</v>
      </c>
      <c r="B624" s="1" t="s">
        <v>17719</v>
      </c>
      <c r="C624" s="1" t="s">
        <v>16748</v>
      </c>
      <c r="D624" s="1"/>
      <c r="E624" s="1"/>
      <c r="F624" s="9"/>
    </row>
    <row r="625" spans="1:6" x14ac:dyDescent="0.25">
      <c r="A625" s="8" t="s">
        <v>17720</v>
      </c>
      <c r="B625" s="1" t="s">
        <v>17721</v>
      </c>
      <c r="C625" s="1" t="s">
        <v>16748</v>
      </c>
      <c r="D625" s="1"/>
      <c r="E625" s="1"/>
      <c r="F625" s="9"/>
    </row>
    <row r="626" spans="1:6" x14ac:dyDescent="0.25">
      <c r="A626" s="8" t="s">
        <v>17722</v>
      </c>
      <c r="B626" s="1" t="s">
        <v>17723</v>
      </c>
      <c r="C626" s="1" t="s">
        <v>16748</v>
      </c>
      <c r="D626" s="1"/>
      <c r="E626" s="1"/>
      <c r="F626" s="9"/>
    </row>
    <row r="627" spans="1:6" x14ac:dyDescent="0.25">
      <c r="A627" s="8" t="s">
        <v>17724</v>
      </c>
      <c r="B627" s="1" t="s">
        <v>17725</v>
      </c>
      <c r="C627" s="1" t="s">
        <v>16748</v>
      </c>
      <c r="D627" s="1"/>
      <c r="E627" s="1"/>
      <c r="F627" s="9"/>
    </row>
    <row r="628" spans="1:6" x14ac:dyDescent="0.25">
      <c r="A628" s="8" t="s">
        <v>17726</v>
      </c>
      <c r="B628" s="1" t="s">
        <v>3592</v>
      </c>
      <c r="C628" s="1" t="s">
        <v>16748</v>
      </c>
      <c r="D628" s="1"/>
      <c r="E628" s="1"/>
      <c r="F628" s="9"/>
    </row>
    <row r="629" spans="1:6" x14ac:dyDescent="0.25">
      <c r="A629" s="8" t="s">
        <v>17727</v>
      </c>
      <c r="B629" s="1" t="s">
        <v>13460</v>
      </c>
      <c r="C629" s="1" t="s">
        <v>16748</v>
      </c>
      <c r="D629" s="1"/>
      <c r="E629" s="1"/>
      <c r="F629" s="9"/>
    </row>
    <row r="630" spans="1:6" x14ac:dyDescent="0.25">
      <c r="A630" s="8" t="s">
        <v>17728</v>
      </c>
      <c r="B630" s="1" t="s">
        <v>17729</v>
      </c>
      <c r="C630" s="1" t="s">
        <v>16748</v>
      </c>
      <c r="D630" s="1"/>
      <c r="E630" s="1"/>
      <c r="F630" s="9"/>
    </row>
    <row r="631" spans="1:6" x14ac:dyDescent="0.25">
      <c r="A631" s="8" t="s">
        <v>17730</v>
      </c>
      <c r="B631" s="1" t="s">
        <v>17731</v>
      </c>
      <c r="C631" s="1" t="s">
        <v>16748</v>
      </c>
      <c r="D631" s="1"/>
      <c r="E631" s="1"/>
      <c r="F631" s="9"/>
    </row>
    <row r="632" spans="1:6" ht="15.75" thickBot="1" x14ac:dyDescent="0.3">
      <c r="A632" s="10" t="s">
        <v>17732</v>
      </c>
      <c r="B632" s="11" t="s">
        <v>17733</v>
      </c>
      <c r="C632" s="11" t="s">
        <v>16748</v>
      </c>
      <c r="D632" s="11"/>
      <c r="E632" s="11"/>
      <c r="F632" s="12"/>
    </row>
    <row r="633" spans="1:6" x14ac:dyDescent="0.25">
      <c r="A633" s="13" t="s">
        <v>17734</v>
      </c>
      <c r="B633" s="2" t="s">
        <v>17735</v>
      </c>
      <c r="C633" s="2" t="s">
        <v>16748</v>
      </c>
      <c r="D633" s="2"/>
      <c r="E633" s="2"/>
      <c r="F633" s="14"/>
    </row>
    <row r="634" spans="1:6" x14ac:dyDescent="0.25">
      <c r="A634" s="8" t="s">
        <v>17736</v>
      </c>
      <c r="B634" s="1" t="s">
        <v>17737</v>
      </c>
      <c r="C634" s="1" t="s">
        <v>16748</v>
      </c>
      <c r="D634" s="1"/>
      <c r="E634" s="1"/>
      <c r="F634" s="9"/>
    </row>
    <row r="635" spans="1:6" x14ac:dyDescent="0.25">
      <c r="A635" s="8" t="s">
        <v>17738</v>
      </c>
      <c r="B635" s="1" t="s">
        <v>17739</v>
      </c>
      <c r="C635" s="1" t="s">
        <v>16748</v>
      </c>
      <c r="D635" s="1"/>
      <c r="E635" s="1"/>
      <c r="F635" s="9"/>
    </row>
    <row r="636" spans="1:6" x14ac:dyDescent="0.25">
      <c r="A636" s="8" t="s">
        <v>17740</v>
      </c>
      <c r="B636" s="1" t="s">
        <v>13458</v>
      </c>
      <c r="C636" s="1" t="s">
        <v>16748</v>
      </c>
      <c r="D636" s="1"/>
      <c r="E636" s="1"/>
      <c r="F636" s="9"/>
    </row>
    <row r="637" spans="1:6" x14ac:dyDescent="0.25">
      <c r="A637" s="8" t="s">
        <v>17741</v>
      </c>
      <c r="B637" s="1" t="s">
        <v>17742</v>
      </c>
      <c r="C637" s="1" t="s">
        <v>16748</v>
      </c>
      <c r="D637" s="1"/>
      <c r="E637" s="1"/>
      <c r="F637" s="9"/>
    </row>
    <row r="638" spans="1:6" x14ac:dyDescent="0.25">
      <c r="A638" s="8" t="s">
        <v>17743</v>
      </c>
      <c r="B638" s="1" t="s">
        <v>13639</v>
      </c>
      <c r="C638" s="1" t="s">
        <v>16748</v>
      </c>
      <c r="D638" s="1"/>
      <c r="E638" s="1"/>
      <c r="F638" s="9"/>
    </row>
    <row r="639" spans="1:6" x14ac:dyDescent="0.25">
      <c r="A639" s="8" t="s">
        <v>17744</v>
      </c>
      <c r="B639" s="1" t="s">
        <v>17745</v>
      </c>
      <c r="C639" s="1" t="s">
        <v>16748</v>
      </c>
      <c r="D639" s="1"/>
      <c r="E639" s="1"/>
      <c r="F639" s="9"/>
    </row>
    <row r="640" spans="1:6" x14ac:dyDescent="0.25">
      <c r="A640" s="8" t="s">
        <v>17746</v>
      </c>
      <c r="B640" s="1" t="s">
        <v>17747</v>
      </c>
      <c r="C640" s="1" t="s">
        <v>16748</v>
      </c>
      <c r="D640" s="1"/>
      <c r="E640" s="1"/>
      <c r="F640" s="9"/>
    </row>
    <row r="641" spans="1:6" x14ac:dyDescent="0.25">
      <c r="A641" s="8" t="s">
        <v>17748</v>
      </c>
      <c r="B641" s="1" t="s">
        <v>17749</v>
      </c>
      <c r="C641" s="1" t="s">
        <v>16748</v>
      </c>
      <c r="D641" s="1"/>
      <c r="E641" s="1"/>
      <c r="F641" s="9"/>
    </row>
    <row r="642" spans="1:6" x14ac:dyDescent="0.25">
      <c r="A642" s="8" t="s">
        <v>17750</v>
      </c>
      <c r="B642" s="1" t="s">
        <v>13464</v>
      </c>
      <c r="C642" s="1" t="s">
        <v>16748</v>
      </c>
      <c r="D642" s="1"/>
      <c r="E642" s="1"/>
      <c r="F642" s="9"/>
    </row>
    <row r="643" spans="1:6" x14ac:dyDescent="0.25">
      <c r="A643" s="8" t="s">
        <v>17751</v>
      </c>
      <c r="B643" s="1" t="s">
        <v>13024</v>
      </c>
      <c r="C643" s="1" t="s">
        <v>16748</v>
      </c>
      <c r="D643" s="1"/>
      <c r="E643" s="1"/>
      <c r="F643" s="9"/>
    </row>
    <row r="644" spans="1:6" x14ac:dyDescent="0.25">
      <c r="A644" s="8" t="s">
        <v>17752</v>
      </c>
      <c r="B644" s="1" t="s">
        <v>17753</v>
      </c>
      <c r="C644" s="1" t="s">
        <v>16748</v>
      </c>
      <c r="D644" s="1"/>
      <c r="E644" s="1"/>
      <c r="F644" s="9"/>
    </row>
    <row r="645" spans="1:6" x14ac:dyDescent="0.25">
      <c r="A645" s="8" t="s">
        <v>17754</v>
      </c>
      <c r="B645" s="1" t="s">
        <v>17755</v>
      </c>
      <c r="C645" s="1" t="s">
        <v>16748</v>
      </c>
      <c r="D645" s="1"/>
      <c r="E645" s="1"/>
      <c r="F645" s="9"/>
    </row>
    <row r="646" spans="1:6" x14ac:dyDescent="0.25">
      <c r="A646" s="8" t="s">
        <v>17756</v>
      </c>
      <c r="B646" s="1" t="s">
        <v>17757</v>
      </c>
      <c r="C646" s="1" t="s">
        <v>16748</v>
      </c>
      <c r="D646" s="1"/>
      <c r="E646" s="1"/>
      <c r="F646" s="9"/>
    </row>
    <row r="647" spans="1:6" x14ac:dyDescent="0.25">
      <c r="A647" s="8" t="s">
        <v>17758</v>
      </c>
      <c r="B647" s="1" t="s">
        <v>17759</v>
      </c>
      <c r="C647" s="1" t="s">
        <v>16748</v>
      </c>
      <c r="D647" s="1"/>
      <c r="E647" s="1"/>
      <c r="F647" s="9"/>
    </row>
    <row r="648" spans="1:6" x14ac:dyDescent="0.25">
      <c r="A648" s="8" t="s">
        <v>17760</v>
      </c>
      <c r="B648" s="1" t="s">
        <v>17761</v>
      </c>
      <c r="C648" s="1" t="s">
        <v>16748</v>
      </c>
      <c r="D648" s="1"/>
      <c r="E648" s="1"/>
      <c r="F648" s="9"/>
    </row>
    <row r="649" spans="1:6" x14ac:dyDescent="0.25">
      <c r="A649" s="8" t="s">
        <v>17762</v>
      </c>
      <c r="B649" s="1" t="s">
        <v>17763</v>
      </c>
      <c r="C649" s="1" t="s">
        <v>16748</v>
      </c>
      <c r="D649" s="1"/>
      <c r="E649" s="1"/>
      <c r="F649" s="9"/>
    </row>
    <row r="650" spans="1:6" x14ac:dyDescent="0.25">
      <c r="A650" s="8" t="s">
        <v>17764</v>
      </c>
      <c r="B650" s="1" t="s">
        <v>17765</v>
      </c>
      <c r="C650" s="1" t="s">
        <v>16748</v>
      </c>
      <c r="D650" s="1"/>
      <c r="E650" s="1"/>
      <c r="F650" s="9"/>
    </row>
    <row r="651" spans="1:6" x14ac:dyDescent="0.25">
      <c r="A651" s="8" t="s">
        <v>17766</v>
      </c>
      <c r="B651" s="1" t="s">
        <v>17767</v>
      </c>
      <c r="C651" s="1" t="s">
        <v>16748</v>
      </c>
      <c r="D651" s="1"/>
      <c r="E651" s="1"/>
      <c r="F651" s="9"/>
    </row>
    <row r="652" spans="1:6" x14ac:dyDescent="0.25">
      <c r="A652" s="8" t="s">
        <v>17768</v>
      </c>
      <c r="B652" s="1" t="s">
        <v>17769</v>
      </c>
      <c r="C652" s="1" t="s">
        <v>16748</v>
      </c>
      <c r="D652" s="1"/>
      <c r="E652" s="1"/>
      <c r="F652" s="9"/>
    </row>
    <row r="653" spans="1:6" x14ac:dyDescent="0.25">
      <c r="A653" s="8" t="s">
        <v>17770</v>
      </c>
      <c r="B653" s="1" t="s">
        <v>17771</v>
      </c>
      <c r="C653" s="1" t="s">
        <v>16748</v>
      </c>
      <c r="D653" s="1"/>
      <c r="E653" s="1"/>
      <c r="F653" s="9"/>
    </row>
    <row r="654" spans="1:6" x14ac:dyDescent="0.25">
      <c r="A654" s="8" t="s">
        <v>17772</v>
      </c>
      <c r="B654" s="1" t="s">
        <v>17773</v>
      </c>
      <c r="C654" s="1" t="s">
        <v>16748</v>
      </c>
      <c r="D654" s="1"/>
      <c r="E654" s="1"/>
      <c r="F654" s="9"/>
    </row>
    <row r="655" spans="1:6" x14ac:dyDescent="0.25">
      <c r="A655" s="8" t="s">
        <v>17774</v>
      </c>
      <c r="B655" s="1" t="s">
        <v>17775</v>
      </c>
      <c r="C655" s="1" t="s">
        <v>16748</v>
      </c>
      <c r="D655" s="1"/>
      <c r="E655" s="1"/>
      <c r="F655" s="9"/>
    </row>
    <row r="656" spans="1:6" x14ac:dyDescent="0.25">
      <c r="A656" s="8" t="s">
        <v>17776</v>
      </c>
      <c r="B656" s="1" t="s">
        <v>17777</v>
      </c>
      <c r="C656" s="1" t="s">
        <v>16748</v>
      </c>
      <c r="D656" s="1"/>
      <c r="E656" s="1"/>
      <c r="F656" s="9"/>
    </row>
    <row r="657" spans="1:6" x14ac:dyDescent="0.25">
      <c r="A657" s="8" t="s">
        <v>17778</v>
      </c>
      <c r="B657" s="1" t="s">
        <v>17779</v>
      </c>
      <c r="C657" s="1" t="s">
        <v>16748</v>
      </c>
      <c r="D657" s="1"/>
      <c r="E657" s="1"/>
      <c r="F657" s="9"/>
    </row>
    <row r="658" spans="1:6" x14ac:dyDescent="0.25">
      <c r="A658" s="8" t="s">
        <v>17780</v>
      </c>
      <c r="B658" s="1" t="s">
        <v>17781</v>
      </c>
      <c r="C658" s="1" t="s">
        <v>16748</v>
      </c>
      <c r="D658" s="1"/>
      <c r="E658" s="1"/>
      <c r="F658" s="9"/>
    </row>
    <row r="659" spans="1:6" x14ac:dyDescent="0.25">
      <c r="A659" s="8" t="s">
        <v>17782</v>
      </c>
      <c r="B659" s="1" t="s">
        <v>17783</v>
      </c>
      <c r="C659" s="1" t="s">
        <v>16748</v>
      </c>
      <c r="D659" s="1"/>
      <c r="E659" s="1"/>
      <c r="F659" s="9"/>
    </row>
    <row r="660" spans="1:6" x14ac:dyDescent="0.25">
      <c r="A660" s="8" t="s">
        <v>17784</v>
      </c>
      <c r="B660" s="1" t="s">
        <v>17785</v>
      </c>
      <c r="C660" s="1" t="s">
        <v>16748</v>
      </c>
      <c r="D660" s="1"/>
      <c r="E660" s="1"/>
      <c r="F660" s="9"/>
    </row>
    <row r="661" spans="1:6" x14ac:dyDescent="0.25">
      <c r="A661" s="8" t="s">
        <v>17786</v>
      </c>
      <c r="B661" s="1" t="s">
        <v>17787</v>
      </c>
      <c r="C661" s="1" t="s">
        <v>16748</v>
      </c>
      <c r="D661" s="1"/>
      <c r="E661" s="1"/>
      <c r="F661" s="9"/>
    </row>
    <row r="662" spans="1:6" x14ac:dyDescent="0.25">
      <c r="A662" s="8" t="s">
        <v>17788</v>
      </c>
      <c r="B662" s="1" t="s">
        <v>17789</v>
      </c>
      <c r="C662" s="1" t="s">
        <v>16748</v>
      </c>
      <c r="D662" s="1"/>
      <c r="E662" s="1"/>
      <c r="F662" s="9"/>
    </row>
    <row r="663" spans="1:6" x14ac:dyDescent="0.25">
      <c r="A663" s="8" t="s">
        <v>17790</v>
      </c>
      <c r="B663" s="1" t="s">
        <v>17791</v>
      </c>
      <c r="C663" s="1" t="s">
        <v>16748</v>
      </c>
      <c r="D663" s="1"/>
      <c r="E663" s="1"/>
      <c r="F663" s="9"/>
    </row>
    <row r="664" spans="1:6" x14ac:dyDescent="0.25">
      <c r="A664" s="8" t="s">
        <v>17792</v>
      </c>
      <c r="B664" s="1" t="s">
        <v>13933</v>
      </c>
      <c r="C664" s="1" t="s">
        <v>16748</v>
      </c>
      <c r="D664" s="1"/>
      <c r="E664" s="1"/>
      <c r="F664" s="9"/>
    </row>
    <row r="665" spans="1:6" x14ac:dyDescent="0.25">
      <c r="A665" s="8" t="s">
        <v>17793</v>
      </c>
      <c r="B665" s="1" t="s">
        <v>17794</v>
      </c>
      <c r="C665" s="1" t="s">
        <v>16748</v>
      </c>
      <c r="D665" s="1"/>
      <c r="E665" s="1"/>
      <c r="F665" s="9"/>
    </row>
    <row r="666" spans="1:6" x14ac:dyDescent="0.25">
      <c r="A666" s="8" t="s">
        <v>17795</v>
      </c>
      <c r="B666" s="1" t="s">
        <v>17796</v>
      </c>
      <c r="C666" s="1" t="s">
        <v>16748</v>
      </c>
      <c r="D666" s="1"/>
      <c r="E666" s="1"/>
      <c r="F666" s="9"/>
    </row>
    <row r="667" spans="1:6" x14ac:dyDescent="0.25">
      <c r="A667" s="8" t="s">
        <v>17797</v>
      </c>
      <c r="B667" s="1" t="s">
        <v>17798</v>
      </c>
      <c r="C667" s="1" t="s">
        <v>16748</v>
      </c>
      <c r="D667" s="1"/>
      <c r="E667" s="1"/>
      <c r="F667" s="9"/>
    </row>
    <row r="668" spans="1:6" x14ac:dyDescent="0.25">
      <c r="A668" s="8" t="s">
        <v>17799</v>
      </c>
      <c r="B668" s="1" t="s">
        <v>16607</v>
      </c>
      <c r="C668" s="1" t="s">
        <v>16748</v>
      </c>
      <c r="D668" s="1"/>
      <c r="E668" s="1"/>
      <c r="F668" s="9"/>
    </row>
    <row r="669" spans="1:6" x14ac:dyDescent="0.25">
      <c r="A669" s="8" t="s">
        <v>17800</v>
      </c>
      <c r="B669" s="1" t="s">
        <v>17801</v>
      </c>
      <c r="C669" s="1" t="s">
        <v>16748</v>
      </c>
      <c r="D669" s="1"/>
      <c r="E669" s="1"/>
      <c r="F669" s="9"/>
    </row>
    <row r="670" spans="1:6" x14ac:dyDescent="0.25">
      <c r="A670" s="8" t="s">
        <v>17802</v>
      </c>
      <c r="B670" s="1" t="s">
        <v>17803</v>
      </c>
      <c r="C670" s="1" t="s">
        <v>16748</v>
      </c>
      <c r="D670" s="1"/>
      <c r="E670" s="1"/>
      <c r="F670" s="9"/>
    </row>
    <row r="671" spans="1:6" x14ac:dyDescent="0.25">
      <c r="A671" s="8" t="s">
        <v>17804</v>
      </c>
      <c r="B671" s="1" t="s">
        <v>17805</v>
      </c>
      <c r="C671" s="1" t="s">
        <v>16748</v>
      </c>
      <c r="D671" s="1"/>
      <c r="E671" s="1"/>
      <c r="F671" s="9"/>
    </row>
    <row r="672" spans="1:6" x14ac:dyDescent="0.25">
      <c r="A672" s="8" t="s">
        <v>17806</v>
      </c>
      <c r="B672" s="1" t="s">
        <v>17807</v>
      </c>
      <c r="C672" s="1" t="s">
        <v>16748</v>
      </c>
      <c r="D672" s="1"/>
      <c r="E672" s="1"/>
      <c r="F672" s="9"/>
    </row>
    <row r="673" spans="1:6" x14ac:dyDescent="0.25">
      <c r="A673" s="8" t="s">
        <v>17808</v>
      </c>
      <c r="B673" s="1" t="s">
        <v>17809</v>
      </c>
      <c r="C673" s="1" t="s">
        <v>16748</v>
      </c>
      <c r="D673" s="1"/>
      <c r="E673" s="1"/>
      <c r="F673" s="9"/>
    </row>
    <row r="674" spans="1:6" x14ac:dyDescent="0.25">
      <c r="A674" s="8" t="s">
        <v>17810</v>
      </c>
      <c r="B674" s="1" t="s">
        <v>13936</v>
      </c>
      <c r="C674" s="1" t="s">
        <v>16748</v>
      </c>
      <c r="D674" s="1"/>
      <c r="E674" s="1"/>
      <c r="F674" s="9"/>
    </row>
    <row r="675" spans="1:6" x14ac:dyDescent="0.25">
      <c r="A675" s="8" t="s">
        <v>17811</v>
      </c>
      <c r="B675" s="1" t="s">
        <v>17812</v>
      </c>
      <c r="C675" s="1" t="s">
        <v>16748</v>
      </c>
      <c r="D675" s="1"/>
      <c r="E675" s="1"/>
      <c r="F675" s="9"/>
    </row>
    <row r="676" spans="1:6" x14ac:dyDescent="0.25">
      <c r="A676" s="8" t="s">
        <v>17813</v>
      </c>
      <c r="B676" s="1" t="s">
        <v>17814</v>
      </c>
      <c r="C676" s="1" t="s">
        <v>16748</v>
      </c>
      <c r="D676" s="1"/>
      <c r="E676" s="1"/>
      <c r="F676" s="9"/>
    </row>
    <row r="677" spans="1:6" x14ac:dyDescent="0.25">
      <c r="A677" s="8" t="s">
        <v>17815</v>
      </c>
      <c r="B677" s="1" t="s">
        <v>17816</v>
      </c>
      <c r="C677" s="1" t="s">
        <v>16748</v>
      </c>
      <c r="D677" s="1"/>
      <c r="E677" s="1"/>
      <c r="F677" s="9"/>
    </row>
    <row r="678" spans="1:6" x14ac:dyDescent="0.25">
      <c r="A678" s="8" t="s">
        <v>17817</v>
      </c>
      <c r="B678" s="1" t="s">
        <v>17818</v>
      </c>
      <c r="C678" s="1" t="s">
        <v>16748</v>
      </c>
      <c r="D678" s="1"/>
      <c r="E678" s="1"/>
      <c r="F678" s="9"/>
    </row>
    <row r="679" spans="1:6" x14ac:dyDescent="0.25">
      <c r="A679" s="8" t="s">
        <v>17819</v>
      </c>
      <c r="B679" s="1" t="s">
        <v>17820</v>
      </c>
      <c r="C679" s="1" t="s">
        <v>16748</v>
      </c>
      <c r="D679" s="1"/>
      <c r="E679" s="1"/>
      <c r="F679" s="9"/>
    </row>
    <row r="680" spans="1:6" x14ac:dyDescent="0.25">
      <c r="A680" s="8" t="s">
        <v>17821</v>
      </c>
      <c r="B680" s="1" t="s">
        <v>17822</v>
      </c>
      <c r="C680" s="1" t="s">
        <v>16748</v>
      </c>
      <c r="D680" s="1"/>
      <c r="E680" s="1"/>
      <c r="F680" s="9"/>
    </row>
    <row r="681" spans="1:6" x14ac:dyDescent="0.25">
      <c r="A681" s="8" t="s">
        <v>17823</v>
      </c>
      <c r="B681" s="1" t="s">
        <v>17824</v>
      </c>
      <c r="C681" s="1" t="s">
        <v>16748</v>
      </c>
      <c r="D681" s="1"/>
      <c r="E681" s="1"/>
      <c r="F681" s="9"/>
    </row>
    <row r="682" spans="1:6" x14ac:dyDescent="0.25">
      <c r="A682" s="8" t="s">
        <v>17825</v>
      </c>
      <c r="B682" s="1" t="s">
        <v>17826</v>
      </c>
      <c r="C682" s="1" t="s">
        <v>16748</v>
      </c>
      <c r="D682" s="1"/>
      <c r="E682" s="1"/>
      <c r="F682" s="9"/>
    </row>
    <row r="683" spans="1:6" x14ac:dyDescent="0.25">
      <c r="A683" s="8" t="s">
        <v>17827</v>
      </c>
      <c r="B683" s="1" t="s">
        <v>17828</v>
      </c>
      <c r="C683" s="1" t="s">
        <v>16748</v>
      </c>
      <c r="D683" s="1"/>
      <c r="E683" s="1"/>
      <c r="F683" s="9"/>
    </row>
    <row r="684" spans="1:6" x14ac:dyDescent="0.25">
      <c r="A684" s="8" t="s">
        <v>17829</v>
      </c>
      <c r="B684" s="1" t="s">
        <v>17830</v>
      </c>
      <c r="C684" s="1" t="s">
        <v>16748</v>
      </c>
      <c r="D684" s="1"/>
      <c r="E684" s="1"/>
      <c r="F684" s="9"/>
    </row>
    <row r="685" spans="1:6" x14ac:dyDescent="0.25">
      <c r="A685" s="8" t="s">
        <v>17831</v>
      </c>
      <c r="B685" s="1" t="s">
        <v>17832</v>
      </c>
      <c r="C685" s="1" t="s">
        <v>16748</v>
      </c>
      <c r="D685" s="1"/>
      <c r="E685" s="1"/>
      <c r="F685" s="9"/>
    </row>
    <row r="686" spans="1:6" x14ac:dyDescent="0.25">
      <c r="A686" s="8" t="s">
        <v>17833</v>
      </c>
      <c r="B686" s="1" t="s">
        <v>17834</v>
      </c>
      <c r="C686" s="1" t="s">
        <v>16748</v>
      </c>
      <c r="D686" s="1"/>
      <c r="E686" s="1"/>
      <c r="F686" s="9"/>
    </row>
    <row r="687" spans="1:6" x14ac:dyDescent="0.25">
      <c r="A687" s="8" t="s">
        <v>17835</v>
      </c>
      <c r="B687" s="1" t="s">
        <v>17836</v>
      </c>
      <c r="C687" s="1" t="s">
        <v>16748</v>
      </c>
      <c r="D687" s="1"/>
      <c r="E687" s="1"/>
      <c r="F687" s="9"/>
    </row>
    <row r="688" spans="1:6" x14ac:dyDescent="0.25">
      <c r="A688" s="8" t="s">
        <v>17837</v>
      </c>
      <c r="B688" s="1" t="s">
        <v>17838</v>
      </c>
      <c r="C688" s="1" t="s">
        <v>16748</v>
      </c>
      <c r="D688" s="1"/>
      <c r="E688" s="1"/>
      <c r="F688" s="9"/>
    </row>
    <row r="689" spans="1:6" x14ac:dyDescent="0.25">
      <c r="A689" s="8" t="s">
        <v>17839</v>
      </c>
      <c r="B689" s="1" t="s">
        <v>17840</v>
      </c>
      <c r="C689" s="1" t="s">
        <v>16748</v>
      </c>
      <c r="D689" s="1"/>
      <c r="E689" s="1"/>
      <c r="F689" s="9"/>
    </row>
    <row r="690" spans="1:6" x14ac:dyDescent="0.25">
      <c r="A690" s="8" t="s">
        <v>17841</v>
      </c>
      <c r="B690" s="1" t="s">
        <v>17842</v>
      </c>
      <c r="C690" s="1" t="s">
        <v>16748</v>
      </c>
      <c r="D690" s="1"/>
      <c r="E690" s="1"/>
      <c r="F690" s="9"/>
    </row>
    <row r="691" spans="1:6" x14ac:dyDescent="0.25">
      <c r="A691" s="8" t="s">
        <v>17843</v>
      </c>
      <c r="B691" s="1" t="s">
        <v>17844</v>
      </c>
      <c r="C691" s="1" t="s">
        <v>16748</v>
      </c>
      <c r="D691" s="1"/>
      <c r="E691" s="1"/>
      <c r="F691" s="9"/>
    </row>
    <row r="692" spans="1:6" x14ac:dyDescent="0.25">
      <c r="A692" s="8" t="s">
        <v>17845</v>
      </c>
      <c r="B692" s="1" t="s">
        <v>17846</v>
      </c>
      <c r="C692" s="1" t="s">
        <v>16748</v>
      </c>
      <c r="D692" s="1"/>
      <c r="E692" s="1"/>
      <c r="F692" s="9"/>
    </row>
    <row r="693" spans="1:6" x14ac:dyDescent="0.25">
      <c r="A693" s="8" t="s">
        <v>17847</v>
      </c>
      <c r="B693" s="1" t="s">
        <v>17848</v>
      </c>
      <c r="C693" s="1" t="s">
        <v>16748</v>
      </c>
      <c r="D693" s="1"/>
      <c r="E693" s="1"/>
      <c r="F693" s="9"/>
    </row>
    <row r="694" spans="1:6" x14ac:dyDescent="0.25">
      <c r="A694" s="8" t="s">
        <v>17849</v>
      </c>
      <c r="B694" s="1" t="s">
        <v>17850</v>
      </c>
      <c r="C694" s="1" t="s">
        <v>16748</v>
      </c>
      <c r="D694" s="1"/>
      <c r="E694" s="1"/>
      <c r="F694" s="9"/>
    </row>
    <row r="695" spans="1:6" x14ac:dyDescent="0.25">
      <c r="A695" s="8" t="s">
        <v>17851</v>
      </c>
      <c r="B695" s="1" t="s">
        <v>17852</v>
      </c>
      <c r="C695" s="1" t="s">
        <v>16748</v>
      </c>
      <c r="D695" s="1"/>
      <c r="E695" s="1"/>
      <c r="F695" s="9"/>
    </row>
    <row r="696" spans="1:6" x14ac:dyDescent="0.25">
      <c r="A696" s="8" t="s">
        <v>17853</v>
      </c>
      <c r="B696" s="1" t="s">
        <v>17854</v>
      </c>
      <c r="C696" s="1" t="s">
        <v>16748</v>
      </c>
      <c r="D696" s="1"/>
      <c r="E696" s="1"/>
      <c r="F696" s="9"/>
    </row>
    <row r="697" spans="1:6" x14ac:dyDescent="0.25">
      <c r="A697" s="8" t="s">
        <v>17855</v>
      </c>
      <c r="B697" s="1" t="s">
        <v>17856</v>
      </c>
      <c r="C697" s="1" t="s">
        <v>16748</v>
      </c>
      <c r="D697" s="1"/>
      <c r="E697" s="1"/>
      <c r="F697" s="9"/>
    </row>
    <row r="698" spans="1:6" x14ac:dyDescent="0.25">
      <c r="A698" s="8" t="s">
        <v>17857</v>
      </c>
      <c r="B698" s="1" t="s">
        <v>17858</v>
      </c>
      <c r="C698" s="1" t="s">
        <v>16748</v>
      </c>
      <c r="D698" s="1"/>
      <c r="E698" s="1"/>
      <c r="F698" s="9"/>
    </row>
    <row r="699" spans="1:6" x14ac:dyDescent="0.25">
      <c r="A699" s="8" t="s">
        <v>17859</v>
      </c>
      <c r="B699" s="1" t="s">
        <v>17860</v>
      </c>
      <c r="C699" s="1" t="s">
        <v>16748</v>
      </c>
      <c r="D699" s="1"/>
      <c r="E699" s="1"/>
      <c r="F699" s="9"/>
    </row>
    <row r="700" spans="1:6" x14ac:dyDescent="0.25">
      <c r="A700" s="8" t="s">
        <v>17861</v>
      </c>
      <c r="B700" s="1" t="s">
        <v>17862</v>
      </c>
      <c r="C700" s="1" t="s">
        <v>16748</v>
      </c>
      <c r="D700" s="1"/>
      <c r="E700" s="1"/>
      <c r="F700" s="9"/>
    </row>
    <row r="701" spans="1:6" x14ac:dyDescent="0.25">
      <c r="A701" s="8" t="s">
        <v>17863</v>
      </c>
      <c r="B701" s="1" t="s">
        <v>17864</v>
      </c>
      <c r="C701" s="1" t="s">
        <v>16748</v>
      </c>
      <c r="D701" s="1"/>
      <c r="E701" s="1"/>
      <c r="F701" s="9"/>
    </row>
    <row r="702" spans="1:6" x14ac:dyDescent="0.25">
      <c r="A702" s="8" t="s">
        <v>17865</v>
      </c>
      <c r="B702" s="1" t="s">
        <v>17866</v>
      </c>
      <c r="C702" s="1" t="s">
        <v>16748</v>
      </c>
      <c r="D702" s="1"/>
      <c r="E702" s="1"/>
      <c r="F702" s="9"/>
    </row>
    <row r="703" spans="1:6" x14ac:dyDescent="0.25">
      <c r="A703" s="8" t="s">
        <v>17867</v>
      </c>
      <c r="B703" s="1" t="s">
        <v>17868</v>
      </c>
      <c r="C703" s="1" t="s">
        <v>16748</v>
      </c>
      <c r="D703" s="1"/>
      <c r="E703" s="1"/>
      <c r="F703" s="9"/>
    </row>
    <row r="704" spans="1:6" x14ac:dyDescent="0.25">
      <c r="A704" s="8" t="s">
        <v>17869</v>
      </c>
      <c r="B704" s="1" t="s">
        <v>17870</v>
      </c>
      <c r="C704" s="1" t="s">
        <v>16748</v>
      </c>
      <c r="D704" s="1"/>
      <c r="E704" s="1"/>
      <c r="F704" s="9"/>
    </row>
    <row r="705" spans="1:6" x14ac:dyDescent="0.25">
      <c r="A705" s="8" t="s">
        <v>17871</v>
      </c>
      <c r="B705" s="1" t="s">
        <v>17872</v>
      </c>
      <c r="C705" s="1" t="s">
        <v>16748</v>
      </c>
      <c r="D705" s="1"/>
      <c r="E705" s="1"/>
      <c r="F705" s="9"/>
    </row>
    <row r="706" spans="1:6" x14ac:dyDescent="0.25">
      <c r="A706" s="8" t="s">
        <v>17873</v>
      </c>
      <c r="B706" s="1" t="s">
        <v>17874</v>
      </c>
      <c r="C706" s="1" t="s">
        <v>16748</v>
      </c>
      <c r="D706" s="1"/>
      <c r="E706" s="1"/>
      <c r="F706" s="9"/>
    </row>
    <row r="707" spans="1:6" x14ac:dyDescent="0.25">
      <c r="A707" s="8" t="s">
        <v>17875</v>
      </c>
      <c r="B707" s="1" t="s">
        <v>17876</v>
      </c>
      <c r="C707" s="1" t="s">
        <v>16748</v>
      </c>
      <c r="D707" s="1"/>
      <c r="E707" s="1"/>
      <c r="F707" s="9"/>
    </row>
    <row r="708" spans="1:6" x14ac:dyDescent="0.25">
      <c r="A708" s="8" t="s">
        <v>17877</v>
      </c>
      <c r="B708" s="1" t="s">
        <v>17878</v>
      </c>
      <c r="C708" s="1" t="s">
        <v>16748</v>
      </c>
      <c r="D708" s="1"/>
      <c r="E708" s="1"/>
      <c r="F708" s="9"/>
    </row>
    <row r="709" spans="1:6" x14ac:dyDescent="0.25">
      <c r="A709" s="8" t="s">
        <v>17879</v>
      </c>
      <c r="B709" s="1" t="s">
        <v>17880</v>
      </c>
      <c r="C709" s="1" t="s">
        <v>16748</v>
      </c>
      <c r="D709" s="1"/>
      <c r="E709" s="1"/>
      <c r="F709" s="9"/>
    </row>
    <row r="710" spans="1:6" x14ac:dyDescent="0.25">
      <c r="A710" s="8" t="s">
        <v>17881</v>
      </c>
      <c r="B710" s="1" t="s">
        <v>17882</v>
      </c>
      <c r="C710" s="1" t="s">
        <v>16748</v>
      </c>
      <c r="D710" s="1"/>
      <c r="E710" s="1"/>
      <c r="F710" s="9"/>
    </row>
    <row r="711" spans="1:6" x14ac:dyDescent="0.25">
      <c r="A711" s="8" t="s">
        <v>17883</v>
      </c>
      <c r="B711" s="1" t="s">
        <v>17884</v>
      </c>
      <c r="C711" s="1" t="s">
        <v>16748</v>
      </c>
      <c r="D711" s="1"/>
      <c r="E711" s="1"/>
      <c r="F711" s="9"/>
    </row>
    <row r="712" spans="1:6" x14ac:dyDescent="0.25">
      <c r="A712" s="8" t="s">
        <v>17885</v>
      </c>
      <c r="B712" s="1" t="s">
        <v>17886</v>
      </c>
      <c r="C712" s="1" t="s">
        <v>16748</v>
      </c>
      <c r="D712" s="1"/>
      <c r="E712" s="1"/>
      <c r="F712" s="9"/>
    </row>
    <row r="713" spans="1:6" x14ac:dyDescent="0.25">
      <c r="A713" s="8" t="s">
        <v>17887</v>
      </c>
      <c r="B713" s="1" t="s">
        <v>17888</v>
      </c>
      <c r="C713" s="1" t="s">
        <v>16748</v>
      </c>
      <c r="D713" s="1"/>
      <c r="E713" s="1"/>
      <c r="F713" s="9"/>
    </row>
    <row r="714" spans="1:6" x14ac:dyDescent="0.25">
      <c r="A714" s="8" t="s">
        <v>17889</v>
      </c>
      <c r="B714" s="1" t="s">
        <v>17890</v>
      </c>
      <c r="C714" s="1" t="s">
        <v>16748</v>
      </c>
      <c r="D714" s="1"/>
      <c r="E714" s="1"/>
      <c r="F714" s="9"/>
    </row>
    <row r="715" spans="1:6" x14ac:dyDescent="0.25">
      <c r="A715" s="8" t="s">
        <v>17891</v>
      </c>
      <c r="B715" s="1" t="s">
        <v>17892</v>
      </c>
      <c r="C715" s="1" t="s">
        <v>16748</v>
      </c>
      <c r="D715" s="1"/>
      <c r="E715" s="1"/>
      <c r="F715" s="9"/>
    </row>
    <row r="716" spans="1:6" x14ac:dyDescent="0.25">
      <c r="A716" s="8" t="s">
        <v>17893</v>
      </c>
      <c r="B716" s="1" t="s">
        <v>17894</v>
      </c>
      <c r="C716" s="1" t="s">
        <v>16748</v>
      </c>
      <c r="D716" s="1"/>
      <c r="E716" s="1"/>
      <c r="F716" s="9"/>
    </row>
    <row r="717" spans="1:6" x14ac:dyDescent="0.25">
      <c r="A717" s="8" t="s">
        <v>17895</v>
      </c>
      <c r="B717" s="1" t="s">
        <v>17896</v>
      </c>
      <c r="C717" s="1" t="s">
        <v>16748</v>
      </c>
      <c r="D717" s="1"/>
      <c r="E717" s="1"/>
      <c r="F717" s="9"/>
    </row>
    <row r="718" spans="1:6" x14ac:dyDescent="0.25">
      <c r="A718" s="8" t="s">
        <v>17897</v>
      </c>
      <c r="B718" s="1" t="s">
        <v>17898</v>
      </c>
      <c r="C718" s="1" t="s">
        <v>16748</v>
      </c>
      <c r="D718" s="1"/>
      <c r="E718" s="1"/>
      <c r="F718" s="9"/>
    </row>
    <row r="719" spans="1:6" x14ac:dyDescent="0.25">
      <c r="A719" s="8" t="s">
        <v>17899</v>
      </c>
      <c r="B719" s="1" t="s">
        <v>17900</v>
      </c>
      <c r="C719" s="1" t="s">
        <v>16748</v>
      </c>
      <c r="D719" s="1"/>
      <c r="E719" s="1"/>
      <c r="F719" s="9"/>
    </row>
    <row r="720" spans="1:6" x14ac:dyDescent="0.25">
      <c r="A720" s="8" t="s">
        <v>17901</v>
      </c>
      <c r="B720" s="1" t="s">
        <v>17902</v>
      </c>
      <c r="C720" s="1" t="s">
        <v>16748</v>
      </c>
      <c r="D720" s="1"/>
      <c r="E720" s="1"/>
      <c r="F720" s="9"/>
    </row>
    <row r="721" spans="1:6" x14ac:dyDescent="0.25">
      <c r="A721" s="8" t="s">
        <v>17903</v>
      </c>
      <c r="B721" s="1" t="s">
        <v>17904</v>
      </c>
      <c r="C721" s="1" t="s">
        <v>16748</v>
      </c>
      <c r="D721" s="1"/>
      <c r="E721" s="1"/>
      <c r="F721" s="9"/>
    </row>
    <row r="722" spans="1:6" x14ac:dyDescent="0.25">
      <c r="A722" s="8" t="s">
        <v>17905</v>
      </c>
      <c r="B722" s="1" t="s">
        <v>17906</v>
      </c>
      <c r="C722" s="1" t="s">
        <v>16748</v>
      </c>
      <c r="D722" s="1"/>
      <c r="E722" s="1"/>
      <c r="F722" s="9"/>
    </row>
    <row r="723" spans="1:6" x14ac:dyDescent="0.25">
      <c r="A723" s="8" t="s">
        <v>17907</v>
      </c>
      <c r="B723" s="1" t="s">
        <v>17908</v>
      </c>
      <c r="C723" s="1" t="s">
        <v>16748</v>
      </c>
      <c r="D723" s="1"/>
      <c r="E723" s="1"/>
      <c r="F723" s="9"/>
    </row>
    <row r="724" spans="1:6" x14ac:dyDescent="0.25">
      <c r="A724" s="8" t="s">
        <v>17909</v>
      </c>
      <c r="B724" s="1" t="s">
        <v>17910</v>
      </c>
      <c r="C724" s="1" t="s">
        <v>16748</v>
      </c>
      <c r="D724" s="1"/>
      <c r="E724" s="1"/>
      <c r="F724" s="9"/>
    </row>
    <row r="725" spans="1:6" x14ac:dyDescent="0.25">
      <c r="A725" s="8" t="s">
        <v>17911</v>
      </c>
      <c r="B725" s="1" t="s">
        <v>17912</v>
      </c>
      <c r="C725" s="1" t="s">
        <v>16748</v>
      </c>
      <c r="D725" s="1"/>
      <c r="E725" s="1"/>
      <c r="F725" s="9"/>
    </row>
    <row r="726" spans="1:6" x14ac:dyDescent="0.25">
      <c r="A726" s="8" t="s">
        <v>17913</v>
      </c>
      <c r="B726" s="1" t="s">
        <v>17914</v>
      </c>
      <c r="C726" s="1" t="s">
        <v>16748</v>
      </c>
      <c r="D726" s="1"/>
      <c r="E726" s="1"/>
      <c r="F726" s="9"/>
    </row>
    <row r="727" spans="1:6" x14ac:dyDescent="0.25">
      <c r="A727" s="8" t="s">
        <v>17915</v>
      </c>
      <c r="B727" s="1" t="s">
        <v>17916</v>
      </c>
      <c r="C727" s="1" t="s">
        <v>16748</v>
      </c>
      <c r="D727" s="1"/>
      <c r="E727" s="1"/>
      <c r="F727" s="9"/>
    </row>
    <row r="728" spans="1:6" x14ac:dyDescent="0.25">
      <c r="A728" s="8" t="s">
        <v>17917</v>
      </c>
      <c r="B728" s="1" t="s">
        <v>17918</v>
      </c>
      <c r="C728" s="1" t="s">
        <v>16748</v>
      </c>
      <c r="D728" s="1"/>
      <c r="E728" s="1"/>
      <c r="F728" s="9"/>
    </row>
    <row r="729" spans="1:6" x14ac:dyDescent="0.25">
      <c r="A729" s="8" t="s">
        <v>17919</v>
      </c>
      <c r="B729" s="1" t="s">
        <v>17920</v>
      </c>
      <c r="C729" s="1" t="s">
        <v>16748</v>
      </c>
      <c r="D729" s="1"/>
      <c r="E729" s="1"/>
      <c r="F729" s="9"/>
    </row>
    <row r="730" spans="1:6" x14ac:dyDescent="0.25">
      <c r="A730" s="8" t="s">
        <v>17921</v>
      </c>
      <c r="B730" s="1" t="s">
        <v>17922</v>
      </c>
      <c r="C730" s="1" t="s">
        <v>16748</v>
      </c>
      <c r="D730" s="1"/>
      <c r="E730" s="1"/>
      <c r="F730" s="9"/>
    </row>
    <row r="731" spans="1:6" x14ac:dyDescent="0.25">
      <c r="A731" s="8" t="s">
        <v>17923</v>
      </c>
      <c r="B731" s="1" t="s">
        <v>17924</v>
      </c>
      <c r="C731" s="1" t="s">
        <v>16748</v>
      </c>
      <c r="D731" s="1"/>
      <c r="E731" s="1"/>
      <c r="F731" s="9"/>
    </row>
    <row r="732" spans="1:6" ht="15.75" thickBot="1" x14ac:dyDescent="0.3">
      <c r="A732" s="10" t="s">
        <v>17925</v>
      </c>
      <c r="B732" s="11" t="s">
        <v>17926</v>
      </c>
      <c r="C732" s="11" t="s">
        <v>16748</v>
      </c>
      <c r="D732" s="11"/>
      <c r="E732" s="11"/>
      <c r="F732" s="12"/>
    </row>
  </sheetData>
  <autoFilter ref="A1:F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6.7109375" bestFit="1" customWidth="1"/>
    <col min="3" max="3" width="11.42578125" bestFit="1" customWidth="1"/>
    <col min="4" max="4" width="16.28515625" hidden="1" customWidth="1"/>
    <col min="5" max="5" width="20.42578125" bestFit="1" customWidth="1"/>
    <col min="6" max="6" width="25" bestFit="1" customWidth="1"/>
    <col min="7" max="7" width="14.28515625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46</v>
      </c>
    </row>
    <row r="2" spans="1:8" x14ac:dyDescent="0.25">
      <c r="A2" s="5" t="s">
        <v>23740</v>
      </c>
      <c r="B2" s="6" t="s">
        <v>23741</v>
      </c>
      <c r="C2" s="6" t="s">
        <v>7</v>
      </c>
      <c r="D2" s="6"/>
      <c r="E2" s="6"/>
      <c r="F2" s="7"/>
    </row>
    <row r="3" spans="1:8" x14ac:dyDescent="0.25">
      <c r="A3" s="8" t="s">
        <v>23720</v>
      </c>
      <c r="B3" s="1" t="s">
        <v>23721</v>
      </c>
      <c r="C3" s="1" t="s">
        <v>14</v>
      </c>
      <c r="D3" s="1"/>
      <c r="E3" s="1"/>
      <c r="F3" s="9"/>
    </row>
    <row r="4" spans="1:8" x14ac:dyDescent="0.25">
      <c r="A4" s="8" t="s">
        <v>23722</v>
      </c>
      <c r="B4" s="1" t="s">
        <v>22515</v>
      </c>
      <c r="C4" s="1" t="s">
        <v>14</v>
      </c>
      <c r="D4" s="1"/>
      <c r="E4" s="1"/>
      <c r="F4" s="9"/>
    </row>
    <row r="5" spans="1:8" x14ac:dyDescent="0.25">
      <c r="A5" s="8" t="s">
        <v>23723</v>
      </c>
      <c r="B5" s="1" t="s">
        <v>23724</v>
      </c>
      <c r="C5" s="1" t="s">
        <v>14</v>
      </c>
      <c r="D5" s="1"/>
      <c r="E5" s="1"/>
      <c r="F5" s="9"/>
    </row>
    <row r="6" spans="1:8" x14ac:dyDescent="0.25">
      <c r="A6" s="8" t="s">
        <v>23785</v>
      </c>
      <c r="B6" s="1" t="s">
        <v>15529</v>
      </c>
      <c r="C6" s="1" t="s">
        <v>14</v>
      </c>
      <c r="D6" s="1"/>
      <c r="E6" s="1"/>
      <c r="F6" s="9"/>
    </row>
    <row r="7" spans="1:8" x14ac:dyDescent="0.25">
      <c r="A7" s="8" t="s">
        <v>23792</v>
      </c>
      <c r="B7" s="1" t="s">
        <v>23793</v>
      </c>
      <c r="C7" s="1" t="s">
        <v>7</v>
      </c>
      <c r="D7" s="1"/>
      <c r="E7" s="1"/>
      <c r="F7" s="9"/>
    </row>
    <row r="8" spans="1:8" x14ac:dyDescent="0.25">
      <c r="A8" s="8" t="s">
        <v>23786</v>
      </c>
      <c r="B8" s="1" t="s">
        <v>23787</v>
      </c>
      <c r="C8" s="1" t="s">
        <v>14</v>
      </c>
      <c r="D8" s="1"/>
      <c r="E8" s="1"/>
      <c r="F8" s="9"/>
    </row>
    <row r="9" spans="1:8" x14ac:dyDescent="0.25">
      <c r="A9" s="8" t="s">
        <v>23788</v>
      </c>
      <c r="B9" s="1" t="s">
        <v>23789</v>
      </c>
      <c r="C9" s="1" t="s">
        <v>14</v>
      </c>
      <c r="D9" s="1"/>
      <c r="E9" s="1"/>
      <c r="F9" s="9"/>
    </row>
    <row r="10" spans="1:8" x14ac:dyDescent="0.25">
      <c r="A10" s="8" t="s">
        <v>23790</v>
      </c>
      <c r="B10" s="1" t="s">
        <v>23791</v>
      </c>
      <c r="C10" s="1" t="s">
        <v>14</v>
      </c>
      <c r="D10" s="1"/>
      <c r="E10" s="1"/>
      <c r="F10" s="9"/>
    </row>
    <row r="11" spans="1:8" x14ac:dyDescent="0.25">
      <c r="A11" s="8" t="s">
        <v>23887</v>
      </c>
      <c r="B11" s="1" t="s">
        <v>23888</v>
      </c>
      <c r="C11" s="1" t="s">
        <v>14</v>
      </c>
      <c r="D11" s="1"/>
      <c r="E11" s="1"/>
      <c r="F11" s="9"/>
    </row>
    <row r="12" spans="1:8" x14ac:dyDescent="0.25">
      <c r="A12" s="8" t="s">
        <v>23917</v>
      </c>
      <c r="B12" s="1" t="s">
        <v>23918</v>
      </c>
      <c r="C12" s="1" t="s">
        <v>14</v>
      </c>
      <c r="D12" s="1"/>
      <c r="E12" s="1"/>
      <c r="F12" s="9"/>
    </row>
    <row r="13" spans="1:8" x14ac:dyDescent="0.25">
      <c r="A13" s="8" t="s">
        <v>23960</v>
      </c>
      <c r="B13" s="1" t="s">
        <v>23961</v>
      </c>
      <c r="C13" s="1" t="s">
        <v>14</v>
      </c>
      <c r="D13" s="1"/>
      <c r="E13" s="1"/>
      <c r="F13" s="9"/>
    </row>
    <row r="14" spans="1:8" x14ac:dyDescent="0.25">
      <c r="A14" s="8" t="s">
        <v>23962</v>
      </c>
      <c r="B14" s="1" t="s">
        <v>23963</v>
      </c>
      <c r="C14" s="1" t="s">
        <v>14</v>
      </c>
      <c r="D14" s="1"/>
      <c r="E14" s="1"/>
      <c r="F14" s="9"/>
    </row>
    <row r="15" spans="1:8" x14ac:dyDescent="0.25">
      <c r="A15" s="8" t="s">
        <v>23964</v>
      </c>
      <c r="B15" s="1" t="s">
        <v>23965</v>
      </c>
      <c r="C15" s="1" t="s">
        <v>14</v>
      </c>
      <c r="D15" s="1"/>
      <c r="E15" s="1"/>
      <c r="F15" s="9"/>
    </row>
    <row r="16" spans="1:8" x14ac:dyDescent="0.25">
      <c r="A16" s="8" t="s">
        <v>26130</v>
      </c>
      <c r="B16" s="1" t="s">
        <v>26131</v>
      </c>
      <c r="C16" s="1" t="s">
        <v>14</v>
      </c>
      <c r="D16" s="1"/>
      <c r="E16" s="1"/>
      <c r="F16" s="9"/>
    </row>
    <row r="17" spans="1:6" x14ac:dyDescent="0.25">
      <c r="A17" s="8" t="s">
        <v>23755</v>
      </c>
      <c r="B17" s="1" t="s">
        <v>23756</v>
      </c>
      <c r="C17" s="1" t="s">
        <v>4</v>
      </c>
      <c r="D17" s="1"/>
      <c r="E17" s="1"/>
      <c r="F17" s="9"/>
    </row>
    <row r="18" spans="1:6" x14ac:dyDescent="0.25">
      <c r="A18" s="8" t="s">
        <v>23757</v>
      </c>
      <c r="B18" s="1" t="s">
        <v>12940</v>
      </c>
      <c r="C18" s="1" t="s">
        <v>4</v>
      </c>
      <c r="D18" s="1"/>
      <c r="E18" s="1"/>
      <c r="F18" s="9"/>
    </row>
    <row r="19" spans="1:6" x14ac:dyDescent="0.25">
      <c r="A19" s="8" t="s">
        <v>23758</v>
      </c>
      <c r="B19" s="1" t="s">
        <v>23759</v>
      </c>
      <c r="C19" s="1" t="s">
        <v>4</v>
      </c>
      <c r="D19" s="1"/>
      <c r="E19" s="1"/>
      <c r="F19" s="9"/>
    </row>
    <row r="20" spans="1:6" x14ac:dyDescent="0.25">
      <c r="A20" s="8" t="s">
        <v>23800</v>
      </c>
      <c r="B20" s="1" t="s">
        <v>23801</v>
      </c>
      <c r="C20" s="1" t="s">
        <v>4</v>
      </c>
      <c r="D20" s="1"/>
      <c r="E20" s="1"/>
      <c r="F20" s="9"/>
    </row>
    <row r="21" spans="1:6" x14ac:dyDescent="0.25">
      <c r="A21" s="8" t="s">
        <v>23802</v>
      </c>
      <c r="B21" s="1" t="s">
        <v>23803</v>
      </c>
      <c r="C21" s="1" t="s">
        <v>4</v>
      </c>
      <c r="D21" s="1"/>
      <c r="E21" s="1"/>
      <c r="F21" s="9"/>
    </row>
    <row r="22" spans="1:6" x14ac:dyDescent="0.25">
      <c r="A22" s="8" t="s">
        <v>23804</v>
      </c>
      <c r="B22" s="1" t="s">
        <v>23805</v>
      </c>
      <c r="C22" s="1" t="s">
        <v>4</v>
      </c>
      <c r="D22" s="1"/>
      <c r="E22" s="1"/>
      <c r="F22" s="9"/>
    </row>
    <row r="23" spans="1:6" x14ac:dyDescent="0.25">
      <c r="A23" s="8" t="s">
        <v>23806</v>
      </c>
      <c r="B23" s="1" t="s">
        <v>13942</v>
      </c>
      <c r="C23" s="1" t="s">
        <v>4</v>
      </c>
      <c r="D23" s="1"/>
      <c r="E23" s="1"/>
      <c r="F23" s="9"/>
    </row>
    <row r="24" spans="1:6" x14ac:dyDescent="0.25">
      <c r="A24" s="8" t="s">
        <v>23767</v>
      </c>
      <c r="B24" s="1" t="s">
        <v>15533</v>
      </c>
      <c r="C24" s="1" t="s">
        <v>7</v>
      </c>
      <c r="D24" s="1"/>
      <c r="E24" s="1"/>
      <c r="F24" s="9"/>
    </row>
    <row r="25" spans="1:6" x14ac:dyDescent="0.25">
      <c r="A25" s="8" t="s">
        <v>23766</v>
      </c>
      <c r="B25" s="1" t="s">
        <v>12940</v>
      </c>
      <c r="C25" s="1" t="s">
        <v>4</v>
      </c>
      <c r="D25" s="1"/>
      <c r="E25" s="1"/>
      <c r="F25" s="9"/>
    </row>
    <row r="26" spans="1:6" x14ac:dyDescent="0.25">
      <c r="A26" s="8" t="s">
        <v>23794</v>
      </c>
      <c r="B26" s="1" t="s">
        <v>3981</v>
      </c>
      <c r="C26" s="1" t="s">
        <v>4</v>
      </c>
      <c r="D26" s="1"/>
      <c r="E26" s="1"/>
      <c r="F26" s="9"/>
    </row>
    <row r="27" spans="1:6" x14ac:dyDescent="0.25">
      <c r="A27" s="8" t="s">
        <v>23795</v>
      </c>
      <c r="B27" s="1" t="s">
        <v>13092</v>
      </c>
      <c r="C27" s="1" t="s">
        <v>7</v>
      </c>
      <c r="D27" s="1"/>
      <c r="E27" s="1"/>
      <c r="F27" s="9"/>
    </row>
    <row r="28" spans="1:6" x14ac:dyDescent="0.25">
      <c r="A28" s="8" t="s">
        <v>23822</v>
      </c>
      <c r="B28" s="1" t="s">
        <v>6745</v>
      </c>
      <c r="C28" s="1" t="s">
        <v>4</v>
      </c>
      <c r="D28" s="1"/>
      <c r="E28" s="1"/>
      <c r="F28" s="9"/>
    </row>
    <row r="29" spans="1:6" x14ac:dyDescent="0.25">
      <c r="A29" s="8" t="s">
        <v>23823</v>
      </c>
      <c r="B29" s="1" t="s">
        <v>23824</v>
      </c>
      <c r="C29" s="1" t="s">
        <v>7</v>
      </c>
      <c r="D29" s="1"/>
      <c r="E29" s="1"/>
      <c r="F29" s="9"/>
    </row>
    <row r="30" spans="1:6" x14ac:dyDescent="0.25">
      <c r="A30" s="8" t="s">
        <v>23766</v>
      </c>
      <c r="B30" s="1" t="s">
        <v>12940</v>
      </c>
      <c r="C30" s="1" t="s">
        <v>4</v>
      </c>
      <c r="D30" s="1"/>
      <c r="E30" s="1"/>
      <c r="F30" s="9" t="s">
        <v>23966</v>
      </c>
    </row>
    <row r="31" spans="1:6" x14ac:dyDescent="0.25">
      <c r="A31" s="8" t="s">
        <v>23914</v>
      </c>
      <c r="B31" s="1" t="s">
        <v>20785</v>
      </c>
      <c r="C31" s="1" t="s">
        <v>1</v>
      </c>
      <c r="D31" s="1"/>
      <c r="E31" s="1"/>
      <c r="F31" s="9"/>
    </row>
    <row r="32" spans="1:6" x14ac:dyDescent="0.25">
      <c r="A32" s="8" t="s">
        <v>23915</v>
      </c>
      <c r="B32" s="1" t="s">
        <v>20787</v>
      </c>
      <c r="C32" s="1" t="s">
        <v>1</v>
      </c>
      <c r="D32" s="1"/>
      <c r="E32" s="1"/>
      <c r="F32" s="9"/>
    </row>
    <row r="33" spans="1:6" x14ac:dyDescent="0.25">
      <c r="A33" s="8" t="s">
        <v>23916</v>
      </c>
      <c r="B33" s="1" t="s">
        <v>20789</v>
      </c>
      <c r="C33" s="1" t="s">
        <v>1</v>
      </c>
      <c r="D33" s="1"/>
      <c r="E33" s="1"/>
      <c r="F33" s="9"/>
    </row>
    <row r="34" spans="1:6" x14ac:dyDescent="0.25">
      <c r="A34" s="8" t="s">
        <v>23838</v>
      </c>
      <c r="B34" s="1" t="s">
        <v>20299</v>
      </c>
      <c r="C34" s="1" t="s">
        <v>4</v>
      </c>
      <c r="D34" s="1"/>
      <c r="E34" s="1"/>
      <c r="F34" s="9"/>
    </row>
    <row r="35" spans="1:6" x14ac:dyDescent="0.25">
      <c r="A35" s="8" t="s">
        <v>23838</v>
      </c>
      <c r="B35" s="1" t="s">
        <v>20299</v>
      </c>
      <c r="C35" s="1" t="s">
        <v>14</v>
      </c>
      <c r="D35" s="1"/>
      <c r="E35" s="1"/>
      <c r="F35" s="9"/>
    </row>
    <row r="36" spans="1:6" x14ac:dyDescent="0.25">
      <c r="A36" s="8" t="s">
        <v>23839</v>
      </c>
      <c r="B36" s="1" t="s">
        <v>20301</v>
      </c>
      <c r="C36" s="1" t="s">
        <v>4</v>
      </c>
      <c r="D36" s="1"/>
      <c r="E36" s="1"/>
      <c r="F36" s="9"/>
    </row>
    <row r="37" spans="1:6" x14ac:dyDescent="0.25">
      <c r="A37" s="8" t="s">
        <v>23839</v>
      </c>
      <c r="B37" s="1" t="s">
        <v>20301</v>
      </c>
      <c r="C37" s="1" t="s">
        <v>14</v>
      </c>
      <c r="D37" s="1"/>
      <c r="E37" s="1"/>
      <c r="F37" s="9"/>
    </row>
    <row r="38" spans="1:6" x14ac:dyDescent="0.25">
      <c r="A38" s="8" t="s">
        <v>23840</v>
      </c>
      <c r="B38" s="1" t="s">
        <v>20303</v>
      </c>
      <c r="C38" s="1" t="s">
        <v>4</v>
      </c>
      <c r="D38" s="1"/>
      <c r="E38" s="1"/>
      <c r="F38" s="9"/>
    </row>
    <row r="39" spans="1:6" x14ac:dyDescent="0.25">
      <c r="A39" s="8" t="s">
        <v>23840</v>
      </c>
      <c r="B39" s="1" t="s">
        <v>20303</v>
      </c>
      <c r="C39" s="1" t="s">
        <v>14</v>
      </c>
      <c r="D39" s="1"/>
      <c r="E39" s="1"/>
      <c r="F39" s="9"/>
    </row>
    <row r="40" spans="1:6" x14ac:dyDescent="0.25">
      <c r="A40" s="8" t="s">
        <v>23841</v>
      </c>
      <c r="B40" s="1" t="s">
        <v>23842</v>
      </c>
      <c r="C40" s="1" t="s">
        <v>4</v>
      </c>
      <c r="D40" s="1"/>
      <c r="E40" s="1"/>
      <c r="F40" s="9"/>
    </row>
    <row r="41" spans="1:6" x14ac:dyDescent="0.25">
      <c r="A41" s="8" t="s">
        <v>23841</v>
      </c>
      <c r="B41" s="1" t="s">
        <v>23842</v>
      </c>
      <c r="C41" s="1" t="s">
        <v>14</v>
      </c>
      <c r="D41" s="1"/>
      <c r="E41" s="1"/>
      <c r="F41" s="9"/>
    </row>
    <row r="42" spans="1:6" x14ac:dyDescent="0.25">
      <c r="A42" s="8" t="s">
        <v>23843</v>
      </c>
      <c r="B42" s="1" t="s">
        <v>23844</v>
      </c>
      <c r="C42" s="1" t="s">
        <v>4</v>
      </c>
      <c r="D42" s="1"/>
      <c r="E42" s="1"/>
      <c r="F42" s="9"/>
    </row>
    <row r="43" spans="1:6" x14ac:dyDescent="0.25">
      <c r="A43" s="8" t="s">
        <v>23843</v>
      </c>
      <c r="B43" s="1" t="s">
        <v>23844</v>
      </c>
      <c r="C43" s="1" t="s">
        <v>14</v>
      </c>
      <c r="D43" s="1"/>
      <c r="E43" s="1"/>
      <c r="F43" s="9"/>
    </row>
    <row r="44" spans="1:6" x14ac:dyDescent="0.25">
      <c r="A44" s="8" t="s">
        <v>23845</v>
      </c>
      <c r="B44" s="1" t="s">
        <v>23846</v>
      </c>
      <c r="C44" s="1" t="s">
        <v>4</v>
      </c>
      <c r="D44" s="1"/>
      <c r="E44" s="1"/>
      <c r="F44" s="9"/>
    </row>
    <row r="45" spans="1:6" x14ac:dyDescent="0.25">
      <c r="A45" s="8" t="s">
        <v>23845</v>
      </c>
      <c r="B45" s="1" t="s">
        <v>23846</v>
      </c>
      <c r="C45" s="1" t="s">
        <v>14</v>
      </c>
      <c r="D45" s="1"/>
      <c r="E45" s="1"/>
      <c r="F45" s="9"/>
    </row>
    <row r="46" spans="1:6" x14ac:dyDescent="0.25">
      <c r="A46" s="8" t="s">
        <v>23847</v>
      </c>
      <c r="B46" s="1" t="s">
        <v>23848</v>
      </c>
      <c r="C46" s="1" t="s">
        <v>4</v>
      </c>
      <c r="D46" s="1"/>
      <c r="E46" s="1"/>
      <c r="F46" s="9"/>
    </row>
    <row r="47" spans="1:6" ht="15.75" thickBot="1" x14ac:dyDescent="0.3">
      <c r="A47" s="10" t="s">
        <v>23847</v>
      </c>
      <c r="B47" s="11" t="s">
        <v>23848</v>
      </c>
      <c r="C47" s="11" t="s">
        <v>14</v>
      </c>
      <c r="D47" s="11"/>
      <c r="E47" s="11"/>
      <c r="F47" s="12"/>
    </row>
  </sheetData>
  <autoFilter ref="A1:F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0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36.28515625" bestFit="1" customWidth="1"/>
    <col min="3" max="3" width="11.425781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3" t="s">
        <v>1180</v>
      </c>
      <c r="B1" s="3" t="s">
        <v>1181</v>
      </c>
      <c r="C1" s="3" t="s">
        <v>1182</v>
      </c>
      <c r="D1" s="3" t="s">
        <v>1183</v>
      </c>
      <c r="E1" s="3" t="s">
        <v>1185</v>
      </c>
      <c r="F1" s="3" t="s">
        <v>1184</v>
      </c>
      <c r="G1" s="24" t="s">
        <v>24179</v>
      </c>
      <c r="H1">
        <f>COUNTA(A:A)-1</f>
        <v>549</v>
      </c>
    </row>
    <row r="2" spans="1:8" x14ac:dyDescent="0.25">
      <c r="A2" s="5" t="s">
        <v>1186</v>
      </c>
      <c r="B2" s="6" t="s">
        <v>2</v>
      </c>
      <c r="C2" s="6" t="s">
        <v>1</v>
      </c>
      <c r="D2" s="6"/>
      <c r="E2" s="6"/>
      <c r="F2" s="7"/>
    </row>
    <row r="3" spans="1:8" x14ac:dyDescent="0.25">
      <c r="A3" s="8" t="s">
        <v>1187</v>
      </c>
      <c r="B3" s="1" t="s">
        <v>5</v>
      </c>
      <c r="C3" s="1" t="s">
        <v>4</v>
      </c>
      <c r="D3" s="1"/>
      <c r="E3" s="1"/>
      <c r="F3" s="9"/>
    </row>
    <row r="4" spans="1:8" x14ac:dyDescent="0.25">
      <c r="A4" s="8" t="s">
        <v>1188</v>
      </c>
      <c r="B4" s="1" t="s">
        <v>1189</v>
      </c>
      <c r="C4" s="1" t="s">
        <v>7</v>
      </c>
      <c r="D4" s="1"/>
      <c r="E4" s="1"/>
      <c r="F4" s="9"/>
    </row>
    <row r="5" spans="1:8" x14ac:dyDescent="0.25">
      <c r="A5" s="8" t="s">
        <v>1190</v>
      </c>
      <c r="B5" s="1" t="s">
        <v>721</v>
      </c>
      <c r="C5" s="1" t="s">
        <v>14</v>
      </c>
      <c r="D5" s="1"/>
      <c r="E5" s="1"/>
      <c r="F5" s="9"/>
    </row>
    <row r="6" spans="1:8" x14ac:dyDescent="0.25">
      <c r="A6" s="8" t="s">
        <v>1191</v>
      </c>
      <c r="B6" s="1" t="s">
        <v>8</v>
      </c>
      <c r="C6" s="1" t="s">
        <v>7</v>
      </c>
      <c r="D6" s="1"/>
      <c r="E6" s="1"/>
      <c r="F6" s="9"/>
    </row>
    <row r="7" spans="1:8" x14ac:dyDescent="0.25">
      <c r="A7" s="8" t="s">
        <v>1192</v>
      </c>
      <c r="B7" s="1" t="s">
        <v>10</v>
      </c>
      <c r="C7" s="1" t="s">
        <v>4</v>
      </c>
      <c r="D7" s="1"/>
      <c r="E7" s="1"/>
      <c r="F7" s="9"/>
    </row>
    <row r="8" spans="1:8" x14ac:dyDescent="0.25">
      <c r="A8" s="8" t="s">
        <v>1193</v>
      </c>
      <c r="B8" s="1" t="s">
        <v>12</v>
      </c>
      <c r="C8" s="1" t="s">
        <v>4</v>
      </c>
      <c r="D8" s="1"/>
      <c r="E8" s="1"/>
      <c r="F8" s="9"/>
    </row>
    <row r="9" spans="1:8" x14ac:dyDescent="0.25">
      <c r="A9" s="8" t="s">
        <v>1194</v>
      </c>
      <c r="B9" s="1" t="s">
        <v>15</v>
      </c>
      <c r="C9" s="1" t="s">
        <v>14</v>
      </c>
      <c r="D9" s="1"/>
      <c r="E9" s="1"/>
      <c r="F9" s="9"/>
    </row>
    <row r="10" spans="1:8" x14ac:dyDescent="0.25">
      <c r="A10" s="8" t="s">
        <v>1195</v>
      </c>
      <c r="B10" s="1" t="s">
        <v>1196</v>
      </c>
      <c r="C10" s="1" t="s">
        <v>7</v>
      </c>
      <c r="D10" s="1"/>
      <c r="E10" s="1"/>
      <c r="F10" s="9"/>
    </row>
    <row r="11" spans="1:8" x14ac:dyDescent="0.25">
      <c r="A11" s="8" t="s">
        <v>1197</v>
      </c>
      <c r="B11" s="1" t="s">
        <v>708</v>
      </c>
      <c r="C11" s="1" t="s">
        <v>7</v>
      </c>
      <c r="D11" s="1"/>
      <c r="E11" s="1"/>
      <c r="F11" s="9"/>
    </row>
    <row r="12" spans="1:8" x14ac:dyDescent="0.25">
      <c r="A12" s="8" t="s">
        <v>1198</v>
      </c>
      <c r="B12" s="1" t="s">
        <v>19</v>
      </c>
      <c r="C12" s="1" t="s">
        <v>7</v>
      </c>
      <c r="D12" s="1"/>
      <c r="E12" s="1"/>
      <c r="F12" s="9"/>
    </row>
    <row r="13" spans="1:8" x14ac:dyDescent="0.25">
      <c r="A13" s="8" t="s">
        <v>1199</v>
      </c>
      <c r="B13" s="1" t="s">
        <v>21</v>
      </c>
      <c r="C13" s="1" t="s">
        <v>7</v>
      </c>
      <c r="D13" s="1"/>
      <c r="E13" s="1"/>
      <c r="F13" s="9"/>
    </row>
    <row r="14" spans="1:8" x14ac:dyDescent="0.25">
      <c r="A14" s="8" t="s">
        <v>1200</v>
      </c>
      <c r="B14" s="1" t="s">
        <v>723</v>
      </c>
      <c r="C14" s="1" t="s">
        <v>7</v>
      </c>
      <c r="D14" s="1"/>
      <c r="E14" s="1"/>
      <c r="F14" s="9"/>
    </row>
    <row r="15" spans="1:8" x14ac:dyDescent="0.25">
      <c r="A15" s="8" t="s">
        <v>1201</v>
      </c>
      <c r="B15" s="1" t="s">
        <v>23</v>
      </c>
      <c r="C15" s="1" t="s">
        <v>7</v>
      </c>
      <c r="D15" s="1"/>
      <c r="E15" s="1"/>
      <c r="F15" s="9"/>
    </row>
    <row r="16" spans="1:8" x14ac:dyDescent="0.25">
      <c r="A16" s="8" t="s">
        <v>1202</v>
      </c>
      <c r="B16" s="1" t="s">
        <v>25</v>
      </c>
      <c r="C16" s="1" t="s">
        <v>7</v>
      </c>
      <c r="D16" s="1"/>
      <c r="E16" s="1"/>
      <c r="F16" s="9"/>
    </row>
    <row r="17" spans="1:6" x14ac:dyDescent="0.25">
      <c r="A17" s="8" t="s">
        <v>1203</v>
      </c>
      <c r="B17" s="1" t="s">
        <v>28</v>
      </c>
      <c r="C17" s="1" t="s">
        <v>27</v>
      </c>
      <c r="D17" s="1"/>
      <c r="E17" s="1"/>
      <c r="F17" s="9"/>
    </row>
    <row r="18" spans="1:6" x14ac:dyDescent="0.25">
      <c r="A18" s="8" t="s">
        <v>1204</v>
      </c>
      <c r="B18" s="1" t="s">
        <v>30</v>
      </c>
      <c r="C18" s="1" t="s">
        <v>7</v>
      </c>
      <c r="D18" s="1"/>
      <c r="E18" s="1"/>
      <c r="F18" s="9"/>
    </row>
    <row r="19" spans="1:6" x14ac:dyDescent="0.25">
      <c r="A19" s="8" t="s">
        <v>1205</v>
      </c>
      <c r="B19" s="1" t="s">
        <v>32</v>
      </c>
      <c r="C19" s="1" t="s">
        <v>7</v>
      </c>
      <c r="D19" s="1"/>
      <c r="E19" s="1"/>
      <c r="F19" s="9"/>
    </row>
    <row r="20" spans="1:6" x14ac:dyDescent="0.25">
      <c r="A20" s="8" t="s">
        <v>1206</v>
      </c>
      <c r="B20" s="1" t="s">
        <v>34</v>
      </c>
      <c r="C20" s="1" t="s">
        <v>7</v>
      </c>
      <c r="D20" s="1"/>
      <c r="E20" s="1"/>
      <c r="F20" s="9"/>
    </row>
    <row r="21" spans="1:6" x14ac:dyDescent="0.25">
      <c r="A21" s="8" t="s">
        <v>1207</v>
      </c>
      <c r="B21" s="1" t="s">
        <v>36</v>
      </c>
      <c r="C21" s="1" t="s">
        <v>27</v>
      </c>
      <c r="D21" s="1"/>
      <c r="E21" s="1"/>
      <c r="F21" s="9"/>
    </row>
    <row r="22" spans="1:6" x14ac:dyDescent="0.25">
      <c r="A22" s="8" t="s">
        <v>1208</v>
      </c>
      <c r="B22" s="1" t="s">
        <v>38</v>
      </c>
      <c r="C22" s="1" t="s">
        <v>7</v>
      </c>
      <c r="D22" s="1"/>
      <c r="E22" s="1"/>
      <c r="F22" s="9"/>
    </row>
    <row r="23" spans="1:6" x14ac:dyDescent="0.25">
      <c r="A23" s="8" t="s">
        <v>1209</v>
      </c>
      <c r="B23" s="1" t="s">
        <v>40</v>
      </c>
      <c r="C23" s="1" t="s">
        <v>7</v>
      </c>
      <c r="D23" s="1"/>
      <c r="E23" s="1"/>
      <c r="F23" s="9"/>
    </row>
    <row r="24" spans="1:6" x14ac:dyDescent="0.25">
      <c r="A24" s="8" t="s">
        <v>1210</v>
      </c>
      <c r="B24" s="1" t="s">
        <v>725</v>
      </c>
      <c r="C24" s="1" t="s">
        <v>27</v>
      </c>
      <c r="D24" s="1"/>
      <c r="E24" s="1"/>
      <c r="F24" s="9"/>
    </row>
    <row r="25" spans="1:6" x14ac:dyDescent="0.25">
      <c r="A25" s="8" t="s">
        <v>1211</v>
      </c>
      <c r="B25" s="1" t="s">
        <v>42</v>
      </c>
      <c r="C25" s="1" t="s">
        <v>7</v>
      </c>
      <c r="D25" s="1"/>
      <c r="E25" s="1"/>
      <c r="F25" s="9"/>
    </row>
    <row r="26" spans="1:6" x14ac:dyDescent="0.25">
      <c r="A26" s="8" t="s">
        <v>1212</v>
      </c>
      <c r="B26" s="1" t="s">
        <v>44</v>
      </c>
      <c r="C26" s="1" t="s">
        <v>7</v>
      </c>
      <c r="D26" s="1"/>
      <c r="E26" s="1"/>
      <c r="F26" s="9"/>
    </row>
    <row r="27" spans="1:6" x14ac:dyDescent="0.25">
      <c r="A27" s="8" t="s">
        <v>1213</v>
      </c>
      <c r="B27" s="1" t="s">
        <v>727</v>
      </c>
      <c r="C27" s="1" t="s">
        <v>7</v>
      </c>
      <c r="D27" s="1"/>
      <c r="E27" s="1"/>
      <c r="F27" s="9"/>
    </row>
    <row r="28" spans="1:6" x14ac:dyDescent="0.25">
      <c r="A28" s="8" t="s">
        <v>1214</v>
      </c>
      <c r="B28" s="1" t="s">
        <v>46</v>
      </c>
      <c r="C28" s="1" t="s">
        <v>7</v>
      </c>
      <c r="D28" s="1"/>
      <c r="E28" s="1"/>
      <c r="F28" s="9"/>
    </row>
    <row r="29" spans="1:6" x14ac:dyDescent="0.25">
      <c r="A29" s="8" t="s">
        <v>1215</v>
      </c>
      <c r="B29" s="1" t="s">
        <v>48</v>
      </c>
      <c r="C29" s="1" t="s">
        <v>27</v>
      </c>
      <c r="D29" s="1"/>
      <c r="E29" s="1"/>
      <c r="F29" s="9"/>
    </row>
    <row r="30" spans="1:6" x14ac:dyDescent="0.25">
      <c r="A30" s="8" t="s">
        <v>1216</v>
      </c>
      <c r="B30" s="1" t="s">
        <v>50</v>
      </c>
      <c r="C30" s="1" t="s">
        <v>7</v>
      </c>
      <c r="D30" s="1"/>
      <c r="E30" s="1"/>
      <c r="F30" s="9"/>
    </row>
    <row r="31" spans="1:6" x14ac:dyDescent="0.25">
      <c r="A31" s="8" t="s">
        <v>1217</v>
      </c>
      <c r="B31" s="1" t="s">
        <v>52</v>
      </c>
      <c r="C31" s="1" t="s">
        <v>27</v>
      </c>
      <c r="D31" s="1"/>
      <c r="E31" s="1"/>
      <c r="F31" s="9"/>
    </row>
    <row r="32" spans="1:6" x14ac:dyDescent="0.25">
      <c r="A32" s="8" t="s">
        <v>1218</v>
      </c>
      <c r="B32" s="1" t="s">
        <v>54</v>
      </c>
      <c r="C32" s="1" t="s">
        <v>7</v>
      </c>
      <c r="D32" s="1"/>
      <c r="E32" s="1"/>
      <c r="F32" s="9"/>
    </row>
    <row r="33" spans="1:6" x14ac:dyDescent="0.25">
      <c r="A33" s="8" t="s">
        <v>1219</v>
      </c>
      <c r="B33" s="1" t="s">
        <v>56</v>
      </c>
      <c r="C33" s="1" t="s">
        <v>7</v>
      </c>
      <c r="D33" s="1"/>
      <c r="E33" s="1"/>
      <c r="F33" s="9"/>
    </row>
    <row r="34" spans="1:6" x14ac:dyDescent="0.25">
      <c r="A34" s="8" t="s">
        <v>1220</v>
      </c>
      <c r="B34" s="1" t="s">
        <v>58</v>
      </c>
      <c r="C34" s="1" t="s">
        <v>7</v>
      </c>
      <c r="D34" s="1"/>
      <c r="E34" s="1"/>
      <c r="F34" s="9"/>
    </row>
    <row r="35" spans="1:6" x14ac:dyDescent="0.25">
      <c r="A35" s="8" t="s">
        <v>1221</v>
      </c>
      <c r="B35" s="1" t="s">
        <v>60</v>
      </c>
      <c r="C35" s="1" t="s">
        <v>7</v>
      </c>
      <c r="D35" s="1"/>
      <c r="E35" s="1"/>
      <c r="F35" s="9"/>
    </row>
    <row r="36" spans="1:6" x14ac:dyDescent="0.25">
      <c r="A36" s="8" t="s">
        <v>1222</v>
      </c>
      <c r="B36" s="1" t="s">
        <v>62</v>
      </c>
      <c r="C36" s="1" t="s">
        <v>7</v>
      </c>
      <c r="D36" s="1"/>
      <c r="E36" s="1"/>
      <c r="F36" s="9"/>
    </row>
    <row r="37" spans="1:6" x14ac:dyDescent="0.25">
      <c r="A37" s="8" t="s">
        <v>1223</v>
      </c>
      <c r="B37" s="1" t="s">
        <v>64</v>
      </c>
      <c r="C37" s="1" t="s">
        <v>7</v>
      </c>
      <c r="D37" s="1"/>
      <c r="E37" s="1"/>
      <c r="F37" s="9"/>
    </row>
    <row r="38" spans="1:6" x14ac:dyDescent="0.25">
      <c r="A38" s="8" t="s">
        <v>1224</v>
      </c>
      <c r="B38" s="1" t="s">
        <v>66</v>
      </c>
      <c r="C38" s="1" t="s">
        <v>7</v>
      </c>
      <c r="D38" s="1"/>
      <c r="E38" s="1"/>
      <c r="F38" s="9"/>
    </row>
    <row r="39" spans="1:6" x14ac:dyDescent="0.25">
      <c r="A39" s="8" t="s">
        <v>1225</v>
      </c>
      <c r="B39" s="1" t="s">
        <v>1226</v>
      </c>
      <c r="C39" s="1" t="s">
        <v>7</v>
      </c>
      <c r="D39" s="1"/>
      <c r="E39" s="1"/>
      <c r="F39" s="9"/>
    </row>
    <row r="40" spans="1:6" x14ac:dyDescent="0.25">
      <c r="A40" s="8" t="s">
        <v>1227</v>
      </c>
      <c r="B40" s="1" t="s">
        <v>731</v>
      </c>
      <c r="C40" s="1" t="s">
        <v>7</v>
      </c>
      <c r="D40" s="1"/>
      <c r="E40" s="1"/>
      <c r="F40" s="9"/>
    </row>
    <row r="41" spans="1:6" x14ac:dyDescent="0.25">
      <c r="A41" s="8" t="s">
        <v>1228</v>
      </c>
      <c r="B41" s="1" t="s">
        <v>733</v>
      </c>
      <c r="C41" s="1" t="s">
        <v>7</v>
      </c>
      <c r="D41" s="1"/>
      <c r="E41" s="1"/>
      <c r="F41" s="9"/>
    </row>
    <row r="42" spans="1:6" x14ac:dyDescent="0.25">
      <c r="A42" s="8" t="s">
        <v>1229</v>
      </c>
      <c r="B42" s="1" t="s">
        <v>68</v>
      </c>
      <c r="C42" s="1" t="s">
        <v>7</v>
      </c>
      <c r="D42" s="1"/>
      <c r="E42" s="1"/>
      <c r="F42" s="9"/>
    </row>
    <row r="43" spans="1:6" x14ac:dyDescent="0.25">
      <c r="A43" s="8" t="s">
        <v>1230</v>
      </c>
      <c r="B43" s="1" t="s">
        <v>70</v>
      </c>
      <c r="C43" s="1" t="s">
        <v>7</v>
      </c>
      <c r="D43" s="1"/>
      <c r="E43" s="1"/>
      <c r="F43" s="9"/>
    </row>
    <row r="44" spans="1:6" x14ac:dyDescent="0.25">
      <c r="A44" s="8" t="s">
        <v>1231</v>
      </c>
      <c r="B44" s="1" t="s">
        <v>72</v>
      </c>
      <c r="C44" s="1" t="s">
        <v>7</v>
      </c>
      <c r="D44" s="1"/>
      <c r="E44" s="1"/>
      <c r="F44" s="9"/>
    </row>
    <row r="45" spans="1:6" x14ac:dyDescent="0.25">
      <c r="A45" s="8" t="s">
        <v>1232</v>
      </c>
      <c r="B45" s="1" t="s">
        <v>74</v>
      </c>
      <c r="C45" s="1" t="s">
        <v>7</v>
      </c>
      <c r="D45" s="1"/>
      <c r="E45" s="1"/>
      <c r="F45" s="9"/>
    </row>
    <row r="46" spans="1:6" x14ac:dyDescent="0.25">
      <c r="A46" s="8" t="s">
        <v>1233</v>
      </c>
      <c r="B46" s="1" t="s">
        <v>735</v>
      </c>
      <c r="C46" s="1" t="s">
        <v>7</v>
      </c>
      <c r="D46" s="1"/>
      <c r="E46" s="1"/>
      <c r="F46" s="9"/>
    </row>
    <row r="47" spans="1:6" x14ac:dyDescent="0.25">
      <c r="A47" s="8" t="s">
        <v>1234</v>
      </c>
      <c r="B47" s="1" t="s">
        <v>76</v>
      </c>
      <c r="C47" s="1" t="s">
        <v>27</v>
      </c>
      <c r="D47" s="1"/>
      <c r="E47" s="1"/>
      <c r="F47" s="9"/>
    </row>
    <row r="48" spans="1:6" x14ac:dyDescent="0.25">
      <c r="A48" s="8" t="s">
        <v>1235</v>
      </c>
      <c r="B48" s="1" t="s">
        <v>78</v>
      </c>
      <c r="C48" s="1" t="s">
        <v>7</v>
      </c>
      <c r="D48" s="1"/>
      <c r="E48" s="1"/>
      <c r="F48" s="9"/>
    </row>
    <row r="49" spans="1:6" x14ac:dyDescent="0.25">
      <c r="A49" s="8" t="s">
        <v>1236</v>
      </c>
      <c r="B49" s="1" t="s">
        <v>1237</v>
      </c>
      <c r="C49" s="1" t="s">
        <v>7</v>
      </c>
      <c r="D49" s="1"/>
      <c r="E49" s="1"/>
      <c r="F49" s="9"/>
    </row>
    <row r="50" spans="1:6" x14ac:dyDescent="0.25">
      <c r="A50" s="8" t="s">
        <v>1238</v>
      </c>
      <c r="B50" s="1" t="s">
        <v>737</v>
      </c>
      <c r="C50" s="1" t="s">
        <v>7</v>
      </c>
      <c r="D50" s="1"/>
      <c r="E50" s="1"/>
      <c r="F50" s="9"/>
    </row>
    <row r="51" spans="1:6" x14ac:dyDescent="0.25">
      <c r="A51" s="8" t="s">
        <v>1239</v>
      </c>
      <c r="B51" s="1" t="s">
        <v>82</v>
      </c>
      <c r="C51" s="1" t="s">
        <v>7</v>
      </c>
      <c r="D51" s="1"/>
      <c r="E51" s="1"/>
      <c r="F51" s="9"/>
    </row>
    <row r="52" spans="1:6" x14ac:dyDescent="0.25">
      <c r="A52" s="8" t="s">
        <v>1240</v>
      </c>
      <c r="B52" s="1" t="s">
        <v>84</v>
      </c>
      <c r="C52" s="1" t="s">
        <v>7</v>
      </c>
      <c r="D52" s="1"/>
      <c r="E52" s="1"/>
      <c r="F52" s="9"/>
    </row>
    <row r="53" spans="1:6" x14ac:dyDescent="0.25">
      <c r="A53" s="8" t="s">
        <v>1241</v>
      </c>
      <c r="B53" s="1" t="s">
        <v>86</v>
      </c>
      <c r="C53" s="1" t="s">
        <v>7</v>
      </c>
      <c r="D53" s="1"/>
      <c r="E53" s="1"/>
      <c r="F53" s="9"/>
    </row>
    <row r="54" spans="1:6" x14ac:dyDescent="0.25">
      <c r="A54" s="8" t="s">
        <v>1242</v>
      </c>
      <c r="B54" s="1" t="s">
        <v>88</v>
      </c>
      <c r="C54" s="1" t="s">
        <v>14</v>
      </c>
      <c r="D54" s="1"/>
      <c r="E54" s="1"/>
      <c r="F54" s="9"/>
    </row>
    <row r="55" spans="1:6" x14ac:dyDescent="0.25">
      <c r="A55" s="8" t="s">
        <v>1243</v>
      </c>
      <c r="B55" s="1" t="s">
        <v>90</v>
      </c>
      <c r="C55" s="1" t="s">
        <v>14</v>
      </c>
      <c r="D55" s="1"/>
      <c r="E55" s="1"/>
      <c r="F55" s="9"/>
    </row>
    <row r="56" spans="1:6" x14ac:dyDescent="0.25">
      <c r="A56" s="8" t="s">
        <v>1244</v>
      </c>
      <c r="B56" s="1" t="s">
        <v>92</v>
      </c>
      <c r="C56" s="1" t="s">
        <v>7</v>
      </c>
      <c r="D56" s="1"/>
      <c r="E56" s="1"/>
      <c r="F56" s="9"/>
    </row>
    <row r="57" spans="1:6" x14ac:dyDescent="0.25">
      <c r="A57" s="8" t="s">
        <v>1245</v>
      </c>
      <c r="B57" s="1" t="s">
        <v>94</v>
      </c>
      <c r="C57" s="1" t="s">
        <v>7</v>
      </c>
      <c r="D57" s="1"/>
      <c r="E57" s="1"/>
      <c r="F57" s="9"/>
    </row>
    <row r="58" spans="1:6" x14ac:dyDescent="0.25">
      <c r="A58" s="8" t="s">
        <v>1246</v>
      </c>
      <c r="B58" s="1" t="s">
        <v>739</v>
      </c>
      <c r="C58" s="1" t="s">
        <v>7</v>
      </c>
      <c r="D58" s="1"/>
      <c r="E58" s="1"/>
      <c r="F58" s="9"/>
    </row>
    <row r="59" spans="1:6" x14ac:dyDescent="0.25">
      <c r="A59" s="8" t="s">
        <v>1247</v>
      </c>
      <c r="B59" s="1" t="s">
        <v>96</v>
      </c>
      <c r="C59" s="1" t="s">
        <v>27</v>
      </c>
      <c r="D59" s="1"/>
      <c r="E59" s="1"/>
      <c r="F59" s="9"/>
    </row>
    <row r="60" spans="1:6" x14ac:dyDescent="0.25">
      <c r="A60" s="8" t="s">
        <v>1248</v>
      </c>
      <c r="B60" s="1" t="s">
        <v>98</v>
      </c>
      <c r="C60" s="1" t="s">
        <v>14</v>
      </c>
      <c r="D60" s="1"/>
      <c r="E60" s="1"/>
      <c r="F60" s="9"/>
    </row>
    <row r="61" spans="1:6" x14ac:dyDescent="0.25">
      <c r="A61" s="8" t="s">
        <v>1249</v>
      </c>
      <c r="B61" s="1" t="s">
        <v>100</v>
      </c>
      <c r="C61" s="1" t="s">
        <v>14</v>
      </c>
      <c r="D61" s="1"/>
      <c r="E61" s="1"/>
      <c r="F61" s="9"/>
    </row>
    <row r="62" spans="1:6" x14ac:dyDescent="0.25">
      <c r="A62" s="8" t="s">
        <v>1250</v>
      </c>
      <c r="B62" s="1" t="s">
        <v>102</v>
      </c>
      <c r="C62" s="1" t="s">
        <v>7</v>
      </c>
      <c r="D62" s="1"/>
      <c r="E62" s="1"/>
      <c r="F62" s="9"/>
    </row>
    <row r="63" spans="1:6" x14ac:dyDescent="0.25">
      <c r="A63" s="8" t="s">
        <v>1251</v>
      </c>
      <c r="B63" s="1" t="s">
        <v>104</v>
      </c>
      <c r="C63" s="1" t="s">
        <v>27</v>
      </c>
      <c r="D63" s="1"/>
      <c r="E63" s="1"/>
      <c r="F63" s="9"/>
    </row>
    <row r="64" spans="1:6" x14ac:dyDescent="0.25">
      <c r="A64" s="8" t="s">
        <v>1252</v>
      </c>
      <c r="B64" s="1" t="s">
        <v>106</v>
      </c>
      <c r="C64" s="1" t="s">
        <v>14</v>
      </c>
      <c r="D64" s="1"/>
      <c r="E64" s="1"/>
      <c r="F64" s="9"/>
    </row>
    <row r="65" spans="1:6" x14ac:dyDescent="0.25">
      <c r="A65" s="8" t="s">
        <v>1253</v>
      </c>
      <c r="B65" s="1" t="s">
        <v>108</v>
      </c>
      <c r="C65" s="1" t="s">
        <v>7</v>
      </c>
      <c r="D65" s="1"/>
      <c r="E65" s="1"/>
      <c r="F65" s="9"/>
    </row>
    <row r="66" spans="1:6" x14ac:dyDescent="0.25">
      <c r="A66" s="8" t="s">
        <v>1254</v>
      </c>
      <c r="B66" s="1" t="s">
        <v>706</v>
      </c>
      <c r="C66" s="1" t="s">
        <v>7</v>
      </c>
      <c r="D66" s="1"/>
      <c r="E66" s="1"/>
      <c r="F66" s="9"/>
    </row>
    <row r="67" spans="1:6" x14ac:dyDescent="0.25">
      <c r="A67" s="8" t="s">
        <v>1255</v>
      </c>
      <c r="B67" s="1" t="s">
        <v>110</v>
      </c>
      <c r="C67" s="1" t="s">
        <v>27</v>
      </c>
      <c r="D67" s="1"/>
      <c r="E67" s="1"/>
      <c r="F67" s="9"/>
    </row>
    <row r="68" spans="1:6" x14ac:dyDescent="0.25">
      <c r="A68" s="8" t="s">
        <v>1256</v>
      </c>
      <c r="B68" s="1" t="s">
        <v>112</v>
      </c>
      <c r="C68" s="1" t="s">
        <v>14</v>
      </c>
      <c r="D68" s="1"/>
      <c r="E68" s="1"/>
      <c r="F68" s="9"/>
    </row>
    <row r="69" spans="1:6" x14ac:dyDescent="0.25">
      <c r="A69" s="8" t="s">
        <v>1257</v>
      </c>
      <c r="B69" s="1" t="s">
        <v>741</v>
      </c>
      <c r="C69" s="1" t="s">
        <v>27</v>
      </c>
      <c r="D69" s="1"/>
      <c r="E69" s="1"/>
      <c r="F69" s="9"/>
    </row>
    <row r="70" spans="1:6" x14ac:dyDescent="0.25">
      <c r="A70" s="8" t="s">
        <v>1258</v>
      </c>
      <c r="B70" s="1" t="s">
        <v>114</v>
      </c>
      <c r="C70" s="1" t="s">
        <v>27</v>
      </c>
      <c r="D70" s="1"/>
      <c r="E70" s="1"/>
      <c r="F70" s="9"/>
    </row>
    <row r="71" spans="1:6" x14ac:dyDescent="0.25">
      <c r="A71" s="8" t="s">
        <v>1259</v>
      </c>
      <c r="B71" s="1" t="s">
        <v>116</v>
      </c>
      <c r="C71" s="1" t="s">
        <v>7</v>
      </c>
      <c r="D71" s="1"/>
      <c r="E71" s="1"/>
      <c r="F71" s="9"/>
    </row>
    <row r="72" spans="1:6" x14ac:dyDescent="0.25">
      <c r="A72" s="8" t="s">
        <v>1260</v>
      </c>
      <c r="B72" s="1" t="s">
        <v>118</v>
      </c>
      <c r="C72" s="1" t="s">
        <v>4</v>
      </c>
      <c r="D72" s="1"/>
      <c r="E72" s="1"/>
      <c r="F72" s="9"/>
    </row>
    <row r="73" spans="1:6" x14ac:dyDescent="0.25">
      <c r="A73" s="8" t="s">
        <v>1261</v>
      </c>
      <c r="B73" s="1" t="s">
        <v>120</v>
      </c>
      <c r="C73" s="1" t="s">
        <v>27</v>
      </c>
      <c r="D73" s="1"/>
      <c r="E73" s="1"/>
      <c r="F73" s="9"/>
    </row>
    <row r="74" spans="1:6" x14ac:dyDescent="0.25">
      <c r="A74" s="8" t="s">
        <v>1262</v>
      </c>
      <c r="B74" s="1" t="s">
        <v>122</v>
      </c>
      <c r="C74" s="1" t="s">
        <v>7</v>
      </c>
      <c r="D74" s="1"/>
      <c r="E74" s="1"/>
      <c r="F74" s="9"/>
    </row>
    <row r="75" spans="1:6" x14ac:dyDescent="0.25">
      <c r="A75" s="8" t="s">
        <v>1263</v>
      </c>
      <c r="B75" s="1" t="s">
        <v>743</v>
      </c>
      <c r="C75" s="1" t="s">
        <v>7</v>
      </c>
      <c r="D75" s="1"/>
      <c r="E75" s="1"/>
      <c r="F75" s="9"/>
    </row>
    <row r="76" spans="1:6" x14ac:dyDescent="0.25">
      <c r="A76" s="8" t="s">
        <v>1264</v>
      </c>
      <c r="B76" s="1" t="s">
        <v>124</v>
      </c>
      <c r="C76" s="1" t="s">
        <v>7</v>
      </c>
      <c r="D76" s="1"/>
      <c r="E76" s="1"/>
      <c r="F76" s="9"/>
    </row>
    <row r="77" spans="1:6" x14ac:dyDescent="0.25">
      <c r="A77" s="8" t="s">
        <v>1265</v>
      </c>
      <c r="B77" s="1" t="s">
        <v>126</v>
      </c>
      <c r="C77" s="1" t="s">
        <v>7</v>
      </c>
      <c r="D77" s="1"/>
      <c r="E77" s="1"/>
      <c r="F77" s="9"/>
    </row>
    <row r="78" spans="1:6" x14ac:dyDescent="0.25">
      <c r="A78" s="8" t="s">
        <v>1266</v>
      </c>
      <c r="B78" s="1" t="s">
        <v>1267</v>
      </c>
      <c r="C78" s="1" t="s">
        <v>7</v>
      </c>
      <c r="D78" s="1"/>
      <c r="E78" s="1"/>
      <c r="F78" s="9"/>
    </row>
    <row r="79" spans="1:6" x14ac:dyDescent="0.25">
      <c r="A79" s="8" t="s">
        <v>1268</v>
      </c>
      <c r="B79" s="1" t="s">
        <v>1269</v>
      </c>
      <c r="C79" s="1" t="s">
        <v>7</v>
      </c>
      <c r="D79" s="1"/>
      <c r="E79" s="1"/>
      <c r="F79" s="9"/>
    </row>
    <row r="80" spans="1:6" x14ac:dyDescent="0.25">
      <c r="A80" s="8" t="s">
        <v>1270</v>
      </c>
      <c r="B80" s="1" t="s">
        <v>128</v>
      </c>
      <c r="C80" s="1" t="s">
        <v>27</v>
      </c>
      <c r="D80" s="1"/>
      <c r="E80" s="1"/>
      <c r="F80" s="9"/>
    </row>
    <row r="81" spans="1:6" x14ac:dyDescent="0.25">
      <c r="A81" s="8" t="s">
        <v>1271</v>
      </c>
      <c r="B81" s="1" t="s">
        <v>130</v>
      </c>
      <c r="C81" s="1" t="s">
        <v>7</v>
      </c>
      <c r="D81" s="1"/>
      <c r="E81" s="1"/>
      <c r="F81" s="9"/>
    </row>
    <row r="82" spans="1:6" x14ac:dyDescent="0.25">
      <c r="A82" s="8" t="s">
        <v>1272</v>
      </c>
      <c r="B82" s="1" t="s">
        <v>132</v>
      </c>
      <c r="C82" s="1" t="s">
        <v>7</v>
      </c>
      <c r="D82" s="1"/>
      <c r="E82" s="1"/>
      <c r="F82" s="9"/>
    </row>
    <row r="83" spans="1:6" x14ac:dyDescent="0.25">
      <c r="A83" s="8" t="s">
        <v>1273</v>
      </c>
      <c r="B83" s="1" t="s">
        <v>749</v>
      </c>
      <c r="C83" s="1" t="s">
        <v>7</v>
      </c>
      <c r="D83" s="1"/>
      <c r="E83" s="1"/>
      <c r="F83" s="9"/>
    </row>
    <row r="84" spans="1:6" x14ac:dyDescent="0.25">
      <c r="A84" s="8" t="s">
        <v>1274</v>
      </c>
      <c r="B84" s="1" t="s">
        <v>134</v>
      </c>
      <c r="C84" s="1" t="s">
        <v>7</v>
      </c>
      <c r="D84" s="1"/>
      <c r="E84" s="1"/>
      <c r="F84" s="9"/>
    </row>
    <row r="85" spans="1:6" x14ac:dyDescent="0.25">
      <c r="A85" s="8" t="s">
        <v>1275</v>
      </c>
      <c r="B85" s="1" t="s">
        <v>136</v>
      </c>
      <c r="C85" s="1" t="s">
        <v>7</v>
      </c>
      <c r="D85" s="1"/>
      <c r="E85" s="1"/>
      <c r="F85" s="9"/>
    </row>
    <row r="86" spans="1:6" x14ac:dyDescent="0.25">
      <c r="A86" s="8" t="s">
        <v>1276</v>
      </c>
      <c r="B86" s="1" t="s">
        <v>138</v>
      </c>
      <c r="C86" s="1" t="s">
        <v>7</v>
      </c>
      <c r="D86" s="1"/>
      <c r="E86" s="1"/>
      <c r="F86" s="9"/>
    </row>
    <row r="87" spans="1:6" x14ac:dyDescent="0.25">
      <c r="A87" s="8" t="s">
        <v>1277</v>
      </c>
      <c r="B87" s="1" t="s">
        <v>140</v>
      </c>
      <c r="C87" s="1" t="s">
        <v>7</v>
      </c>
      <c r="D87" s="1"/>
      <c r="E87" s="1"/>
      <c r="F87" s="9"/>
    </row>
    <row r="88" spans="1:6" x14ac:dyDescent="0.25">
      <c r="A88" s="8" t="s">
        <v>1278</v>
      </c>
      <c r="B88" s="1" t="s">
        <v>751</v>
      </c>
      <c r="C88" s="1" t="s">
        <v>27</v>
      </c>
      <c r="D88" s="1"/>
      <c r="E88" s="1"/>
      <c r="F88" s="9"/>
    </row>
    <row r="89" spans="1:6" x14ac:dyDescent="0.25">
      <c r="A89" s="8" t="s">
        <v>1279</v>
      </c>
      <c r="B89" s="1" t="s">
        <v>753</v>
      </c>
      <c r="C89" s="1" t="s">
        <v>7</v>
      </c>
      <c r="D89" s="1"/>
      <c r="E89" s="1"/>
      <c r="F89" s="9"/>
    </row>
    <row r="90" spans="1:6" x14ac:dyDescent="0.25">
      <c r="A90" s="8" t="s">
        <v>1280</v>
      </c>
      <c r="B90" s="1" t="s">
        <v>142</v>
      </c>
      <c r="C90" s="1" t="s">
        <v>7</v>
      </c>
      <c r="D90" s="1"/>
      <c r="E90" s="1"/>
      <c r="F90" s="9"/>
    </row>
    <row r="91" spans="1:6" x14ac:dyDescent="0.25">
      <c r="A91" s="8" t="s">
        <v>1281</v>
      </c>
      <c r="B91" s="1" t="s">
        <v>144</v>
      </c>
      <c r="C91" s="1" t="s">
        <v>7</v>
      </c>
      <c r="D91" s="1"/>
      <c r="E91" s="1"/>
      <c r="F91" s="9"/>
    </row>
    <row r="92" spans="1:6" x14ac:dyDescent="0.25">
      <c r="A92" s="8" t="s">
        <v>1282</v>
      </c>
      <c r="B92" s="1" t="s">
        <v>146</v>
      </c>
      <c r="C92" s="1" t="s">
        <v>7</v>
      </c>
      <c r="D92" s="1"/>
      <c r="E92" s="1"/>
      <c r="F92" s="9"/>
    </row>
    <row r="93" spans="1:6" x14ac:dyDescent="0.25">
      <c r="A93" s="8" t="s">
        <v>1283</v>
      </c>
      <c r="B93" s="1" t="s">
        <v>148</v>
      </c>
      <c r="C93" s="1" t="s">
        <v>7</v>
      </c>
      <c r="D93" s="1"/>
      <c r="E93" s="1"/>
      <c r="F93" s="9"/>
    </row>
    <row r="94" spans="1:6" x14ac:dyDescent="0.25">
      <c r="A94" s="8" t="s">
        <v>1284</v>
      </c>
      <c r="B94" s="1" t="s">
        <v>150</v>
      </c>
      <c r="C94" s="1" t="s">
        <v>7</v>
      </c>
      <c r="D94" s="1"/>
      <c r="E94" s="1"/>
      <c r="F94" s="9"/>
    </row>
    <row r="95" spans="1:6" x14ac:dyDescent="0.25">
      <c r="A95" s="8" t="s">
        <v>1285</v>
      </c>
      <c r="B95" s="1" t="s">
        <v>152</v>
      </c>
      <c r="C95" s="1" t="s">
        <v>7</v>
      </c>
      <c r="D95" s="1"/>
      <c r="E95" s="1"/>
      <c r="F95" s="9"/>
    </row>
    <row r="96" spans="1:6" x14ac:dyDescent="0.25">
      <c r="A96" s="8" t="s">
        <v>1286</v>
      </c>
      <c r="B96" s="1" t="s">
        <v>154</v>
      </c>
      <c r="C96" s="1" t="s">
        <v>7</v>
      </c>
      <c r="D96" s="1"/>
      <c r="E96" s="1"/>
      <c r="F96" s="9"/>
    </row>
    <row r="97" spans="1:6" x14ac:dyDescent="0.25">
      <c r="A97" s="8" t="s">
        <v>1287</v>
      </c>
      <c r="B97" s="1" t="s">
        <v>156</v>
      </c>
      <c r="C97" s="1" t="s">
        <v>27</v>
      </c>
      <c r="D97" s="1"/>
      <c r="E97" s="1"/>
      <c r="F97" s="9"/>
    </row>
    <row r="98" spans="1:6" x14ac:dyDescent="0.25">
      <c r="A98" s="8" t="s">
        <v>1288</v>
      </c>
      <c r="B98" s="1" t="s">
        <v>158</v>
      </c>
      <c r="C98" s="1" t="s">
        <v>7</v>
      </c>
      <c r="D98" s="1"/>
      <c r="E98" s="1"/>
      <c r="F98" s="9"/>
    </row>
    <row r="99" spans="1:6" x14ac:dyDescent="0.25">
      <c r="A99" s="8" t="s">
        <v>1289</v>
      </c>
      <c r="B99" s="1" t="s">
        <v>160</v>
      </c>
      <c r="C99" s="1" t="s">
        <v>7</v>
      </c>
      <c r="D99" s="1"/>
      <c r="E99" s="1"/>
      <c r="F99" s="9"/>
    </row>
    <row r="100" spans="1:6" x14ac:dyDescent="0.25">
      <c r="A100" s="8" t="s">
        <v>1290</v>
      </c>
      <c r="B100" s="1" t="s">
        <v>162</v>
      </c>
      <c r="C100" s="1" t="s">
        <v>7</v>
      </c>
      <c r="D100" s="1"/>
      <c r="E100" s="1"/>
      <c r="F100" s="9"/>
    </row>
    <row r="101" spans="1:6" x14ac:dyDescent="0.25">
      <c r="A101" s="8" t="s">
        <v>1291</v>
      </c>
      <c r="B101" s="1" t="s">
        <v>164</v>
      </c>
      <c r="C101" s="1" t="s">
        <v>27</v>
      </c>
      <c r="D101" s="1"/>
      <c r="E101" s="1"/>
      <c r="F101" s="9"/>
    </row>
    <row r="102" spans="1:6" x14ac:dyDescent="0.25">
      <c r="A102" s="8" t="s">
        <v>1292</v>
      </c>
      <c r="B102" s="1" t="s">
        <v>166</v>
      </c>
      <c r="C102" s="1" t="s">
        <v>27</v>
      </c>
      <c r="D102" s="1"/>
      <c r="E102" s="1"/>
      <c r="F102" s="9"/>
    </row>
    <row r="103" spans="1:6" x14ac:dyDescent="0.25">
      <c r="A103" s="8" t="s">
        <v>1293</v>
      </c>
      <c r="B103" s="1" t="s">
        <v>168</v>
      </c>
      <c r="C103" s="1" t="s">
        <v>14</v>
      </c>
      <c r="D103" s="1"/>
      <c r="E103" s="1"/>
      <c r="F103" s="9"/>
    </row>
    <row r="104" spans="1:6" x14ac:dyDescent="0.25">
      <c r="A104" s="8" t="s">
        <v>1294</v>
      </c>
      <c r="B104" s="1" t="s">
        <v>170</v>
      </c>
      <c r="C104" s="1" t="s">
        <v>27</v>
      </c>
      <c r="D104" s="1"/>
      <c r="E104" s="1"/>
      <c r="F104" s="9"/>
    </row>
    <row r="105" spans="1:6" x14ac:dyDescent="0.25">
      <c r="A105" s="8" t="s">
        <v>1295</v>
      </c>
      <c r="B105" s="1" t="s">
        <v>172</v>
      </c>
      <c r="C105" s="1" t="s">
        <v>7</v>
      </c>
      <c r="D105" s="1"/>
      <c r="E105" s="1"/>
      <c r="F105" s="9"/>
    </row>
    <row r="106" spans="1:6" x14ac:dyDescent="0.25">
      <c r="A106" s="8" t="s">
        <v>1296</v>
      </c>
      <c r="B106" s="1" t="s">
        <v>174</v>
      </c>
      <c r="C106" s="1" t="s">
        <v>7</v>
      </c>
      <c r="D106" s="1"/>
      <c r="E106" s="1"/>
      <c r="F106" s="9"/>
    </row>
    <row r="107" spans="1:6" x14ac:dyDescent="0.25">
      <c r="A107" s="8" t="s">
        <v>1297</v>
      </c>
      <c r="B107" s="1" t="s">
        <v>176</v>
      </c>
      <c r="C107" s="1" t="s">
        <v>7</v>
      </c>
      <c r="D107" s="1"/>
      <c r="E107" s="1"/>
      <c r="F107" s="9"/>
    </row>
    <row r="108" spans="1:6" x14ac:dyDescent="0.25">
      <c r="A108" s="8" t="s">
        <v>1298</v>
      </c>
      <c r="B108" s="1" t="s">
        <v>178</v>
      </c>
      <c r="C108" s="1" t="s">
        <v>27</v>
      </c>
      <c r="D108" s="1"/>
      <c r="E108" s="1"/>
      <c r="F108" s="9"/>
    </row>
    <row r="109" spans="1:6" x14ac:dyDescent="0.25">
      <c r="A109" s="8" t="s">
        <v>1299</v>
      </c>
      <c r="B109" s="1" t="s">
        <v>180</v>
      </c>
      <c r="C109" s="1" t="s">
        <v>27</v>
      </c>
      <c r="D109" s="1"/>
      <c r="E109" s="1"/>
      <c r="F109" s="9"/>
    </row>
    <row r="110" spans="1:6" x14ac:dyDescent="0.25">
      <c r="A110" s="8" t="s">
        <v>1300</v>
      </c>
      <c r="B110" s="1" t="s">
        <v>182</v>
      </c>
      <c r="C110" s="1" t="s">
        <v>14</v>
      </c>
      <c r="D110" s="1"/>
      <c r="E110" s="1"/>
      <c r="F110" s="9"/>
    </row>
    <row r="111" spans="1:6" x14ac:dyDescent="0.25">
      <c r="A111" s="8" t="s">
        <v>1301</v>
      </c>
      <c r="B111" s="1" t="s">
        <v>755</v>
      </c>
      <c r="C111" s="1" t="s">
        <v>7</v>
      </c>
      <c r="D111" s="1"/>
      <c r="E111" s="1"/>
      <c r="F111" s="9"/>
    </row>
    <row r="112" spans="1:6" x14ac:dyDescent="0.25">
      <c r="A112" s="8" t="s">
        <v>1302</v>
      </c>
      <c r="B112" s="1" t="s">
        <v>719</v>
      </c>
      <c r="C112" s="1" t="s">
        <v>27</v>
      </c>
      <c r="D112" s="1"/>
      <c r="E112" s="1"/>
      <c r="F112" s="9"/>
    </row>
    <row r="113" spans="1:6" x14ac:dyDescent="0.25">
      <c r="A113" s="8" t="s">
        <v>1303</v>
      </c>
      <c r="B113" s="1" t="s">
        <v>184</v>
      </c>
      <c r="C113" s="1" t="s">
        <v>7</v>
      </c>
      <c r="D113" s="1"/>
      <c r="E113" s="1"/>
      <c r="F113" s="9"/>
    </row>
    <row r="114" spans="1:6" x14ac:dyDescent="0.25">
      <c r="A114" s="8" t="s">
        <v>1304</v>
      </c>
      <c r="B114" s="1" t="s">
        <v>186</v>
      </c>
      <c r="C114" s="1" t="s">
        <v>7</v>
      </c>
      <c r="D114" s="1"/>
      <c r="E114" s="1"/>
      <c r="F114" s="9"/>
    </row>
    <row r="115" spans="1:6" x14ac:dyDescent="0.25">
      <c r="A115" s="8" t="s">
        <v>1305</v>
      </c>
      <c r="B115" s="1" t="s">
        <v>188</v>
      </c>
      <c r="C115" s="1" t="s">
        <v>7</v>
      </c>
      <c r="D115" s="1"/>
      <c r="E115" s="1"/>
      <c r="F115" s="9"/>
    </row>
    <row r="116" spans="1:6" x14ac:dyDescent="0.25">
      <c r="A116" s="8" t="s">
        <v>1306</v>
      </c>
      <c r="B116" s="1" t="s">
        <v>190</v>
      </c>
      <c r="C116" s="1" t="s">
        <v>7</v>
      </c>
      <c r="D116" s="1"/>
      <c r="E116" s="1"/>
      <c r="F116" s="9"/>
    </row>
    <row r="117" spans="1:6" x14ac:dyDescent="0.25">
      <c r="A117" s="8" t="s">
        <v>1307</v>
      </c>
      <c r="B117" s="1" t="s">
        <v>192</v>
      </c>
      <c r="C117" s="1" t="s">
        <v>7</v>
      </c>
      <c r="D117" s="1"/>
      <c r="E117" s="1"/>
      <c r="F117" s="9"/>
    </row>
    <row r="118" spans="1:6" x14ac:dyDescent="0.25">
      <c r="A118" s="8" t="s">
        <v>1308</v>
      </c>
      <c r="B118" s="1" t="s">
        <v>194</v>
      </c>
      <c r="C118" s="1" t="s">
        <v>7</v>
      </c>
      <c r="D118" s="1"/>
      <c r="E118" s="1"/>
      <c r="F118" s="9"/>
    </row>
    <row r="119" spans="1:6" x14ac:dyDescent="0.25">
      <c r="A119" s="8" t="s">
        <v>1309</v>
      </c>
      <c r="B119" s="1" t="s">
        <v>196</v>
      </c>
      <c r="C119" s="1" t="s">
        <v>7</v>
      </c>
      <c r="D119" s="1"/>
      <c r="E119" s="1"/>
      <c r="F119" s="9"/>
    </row>
    <row r="120" spans="1:6" x14ac:dyDescent="0.25">
      <c r="A120" s="8" t="s">
        <v>1310</v>
      </c>
      <c r="B120" s="1" t="s">
        <v>198</v>
      </c>
      <c r="C120" s="1" t="s">
        <v>4</v>
      </c>
      <c r="D120" s="1"/>
      <c r="E120" s="1"/>
      <c r="F120" s="9"/>
    </row>
    <row r="121" spans="1:6" x14ac:dyDescent="0.25">
      <c r="A121" s="8" t="s">
        <v>1311</v>
      </c>
      <c r="B121" s="1" t="s">
        <v>757</v>
      </c>
      <c r="C121" s="1" t="s">
        <v>27</v>
      </c>
      <c r="D121" s="1"/>
      <c r="E121" s="1"/>
      <c r="F121" s="9"/>
    </row>
    <row r="122" spans="1:6" x14ac:dyDescent="0.25">
      <c r="A122" s="8" t="s">
        <v>1312</v>
      </c>
      <c r="B122" s="1" t="s">
        <v>200</v>
      </c>
      <c r="C122" s="1" t="s">
        <v>4</v>
      </c>
      <c r="D122" s="1"/>
      <c r="E122" s="1"/>
      <c r="F122" s="9"/>
    </row>
    <row r="123" spans="1:6" x14ac:dyDescent="0.25">
      <c r="A123" s="8" t="s">
        <v>1313</v>
      </c>
      <c r="B123" s="1" t="s">
        <v>202</v>
      </c>
      <c r="C123" s="1" t="s">
        <v>4</v>
      </c>
      <c r="D123" s="1"/>
      <c r="E123" s="1"/>
      <c r="F123" s="9"/>
    </row>
    <row r="124" spans="1:6" x14ac:dyDescent="0.25">
      <c r="A124" s="8" t="s">
        <v>1314</v>
      </c>
      <c r="B124" s="1" t="s">
        <v>204</v>
      </c>
      <c r="C124" s="1" t="s">
        <v>4</v>
      </c>
      <c r="D124" s="1"/>
      <c r="E124" s="1"/>
      <c r="F124" s="9"/>
    </row>
    <row r="125" spans="1:6" x14ac:dyDescent="0.25">
      <c r="A125" s="8" t="s">
        <v>1315</v>
      </c>
      <c r="B125" s="1" t="s">
        <v>206</v>
      </c>
      <c r="C125" s="1" t="s">
        <v>4</v>
      </c>
      <c r="D125" s="1"/>
      <c r="E125" s="1"/>
      <c r="F125" s="9"/>
    </row>
    <row r="126" spans="1:6" x14ac:dyDescent="0.25">
      <c r="A126" s="8" t="s">
        <v>1316</v>
      </c>
      <c r="B126" s="1" t="s">
        <v>208</v>
      </c>
      <c r="C126" s="1" t="s">
        <v>4</v>
      </c>
      <c r="D126" s="1"/>
      <c r="E126" s="1"/>
      <c r="F126" s="9"/>
    </row>
    <row r="127" spans="1:6" ht="15.75" thickBot="1" x14ac:dyDescent="0.3">
      <c r="A127" s="10" t="s">
        <v>1317</v>
      </c>
      <c r="B127" s="11" t="s">
        <v>210</v>
      </c>
      <c r="C127" s="11" t="s">
        <v>1</v>
      </c>
      <c r="D127" s="11"/>
      <c r="E127" s="11"/>
      <c r="F127" s="12"/>
    </row>
    <row r="128" spans="1:6" x14ac:dyDescent="0.25">
      <c r="A128" s="5" t="s">
        <v>1318</v>
      </c>
      <c r="B128" s="6" t="s">
        <v>1319</v>
      </c>
      <c r="C128" s="6" t="s">
        <v>1</v>
      </c>
      <c r="D128" s="6"/>
      <c r="E128" s="6"/>
      <c r="F128" s="7"/>
    </row>
    <row r="129" spans="1:6" x14ac:dyDescent="0.25">
      <c r="A129" s="8" t="s">
        <v>1320</v>
      </c>
      <c r="B129" s="1" t="s">
        <v>1321</v>
      </c>
      <c r="C129" s="1" t="s">
        <v>7</v>
      </c>
      <c r="D129" s="1"/>
      <c r="E129" s="1"/>
      <c r="F129" s="9"/>
    </row>
    <row r="130" spans="1:6" x14ac:dyDescent="0.25">
      <c r="A130" s="8" t="s">
        <v>1322</v>
      </c>
      <c r="B130" s="1" t="s">
        <v>1323</v>
      </c>
      <c r="C130" s="1" t="s">
        <v>7</v>
      </c>
      <c r="D130" s="1"/>
      <c r="E130" s="1"/>
      <c r="F130" s="9"/>
    </row>
    <row r="131" spans="1:6" x14ac:dyDescent="0.25">
      <c r="A131" s="8" t="s">
        <v>1324</v>
      </c>
      <c r="B131" s="1" t="s">
        <v>1325</v>
      </c>
      <c r="C131" s="1" t="s">
        <v>7</v>
      </c>
      <c r="D131" s="1"/>
      <c r="E131" s="1"/>
      <c r="F131" s="9"/>
    </row>
    <row r="132" spans="1:6" x14ac:dyDescent="0.25">
      <c r="A132" s="8" t="s">
        <v>1326</v>
      </c>
      <c r="B132" s="1" t="s">
        <v>1327</v>
      </c>
      <c r="C132" s="1" t="s">
        <v>14</v>
      </c>
      <c r="D132" s="1"/>
      <c r="E132" s="1"/>
      <c r="F132" s="9"/>
    </row>
    <row r="133" spans="1:6" x14ac:dyDescent="0.25">
      <c r="A133" s="8" t="s">
        <v>1328</v>
      </c>
      <c r="B133" s="1" t="s">
        <v>1329</v>
      </c>
      <c r="C133" s="1" t="s">
        <v>14</v>
      </c>
      <c r="D133" s="1"/>
      <c r="E133" s="1"/>
      <c r="F133" s="9"/>
    </row>
    <row r="134" spans="1:6" x14ac:dyDescent="0.25">
      <c r="A134" s="8" t="s">
        <v>1330</v>
      </c>
      <c r="B134" s="1" t="s">
        <v>1331</v>
      </c>
      <c r="C134" s="1" t="s">
        <v>14</v>
      </c>
      <c r="D134" s="1"/>
      <c r="E134" s="1"/>
      <c r="F134" s="9"/>
    </row>
    <row r="135" spans="1:6" x14ac:dyDescent="0.25">
      <c r="A135" s="8" t="s">
        <v>1332</v>
      </c>
      <c r="B135" s="1" t="s">
        <v>1333</v>
      </c>
      <c r="C135" s="1" t="s">
        <v>27</v>
      </c>
      <c r="D135" s="1"/>
      <c r="E135" s="1"/>
      <c r="F135" s="9"/>
    </row>
    <row r="136" spans="1:6" x14ac:dyDescent="0.25">
      <c r="A136" s="8" t="s">
        <v>1334</v>
      </c>
      <c r="B136" s="1" t="s">
        <v>1335</v>
      </c>
      <c r="C136" s="1" t="s">
        <v>7</v>
      </c>
      <c r="D136" s="1"/>
      <c r="E136" s="1"/>
      <c r="F136" s="9"/>
    </row>
    <row r="137" spans="1:6" x14ac:dyDescent="0.25">
      <c r="A137" s="8" t="s">
        <v>1336</v>
      </c>
      <c r="B137" s="1" t="s">
        <v>1337</v>
      </c>
      <c r="C137" s="1" t="s">
        <v>7</v>
      </c>
      <c r="D137" s="1"/>
      <c r="E137" s="1"/>
      <c r="F137" s="9"/>
    </row>
    <row r="138" spans="1:6" x14ac:dyDescent="0.25">
      <c r="A138" s="8" t="s">
        <v>1338</v>
      </c>
      <c r="B138" s="1" t="s">
        <v>1339</v>
      </c>
      <c r="C138" s="1" t="s">
        <v>7</v>
      </c>
      <c r="D138" s="1"/>
      <c r="E138" s="1"/>
      <c r="F138" s="9"/>
    </row>
    <row r="139" spans="1:6" x14ac:dyDescent="0.25">
      <c r="A139" s="8" t="s">
        <v>1340</v>
      </c>
      <c r="B139" s="1" t="s">
        <v>1341</v>
      </c>
      <c r="C139" s="1" t="s">
        <v>7</v>
      </c>
      <c r="D139" s="1"/>
      <c r="E139" s="1"/>
      <c r="F139" s="9"/>
    </row>
    <row r="140" spans="1:6" x14ac:dyDescent="0.25">
      <c r="A140" s="8" t="s">
        <v>1342</v>
      </c>
      <c r="B140" s="1" t="s">
        <v>1343</v>
      </c>
      <c r="C140" s="1" t="s">
        <v>7</v>
      </c>
      <c r="D140" s="1"/>
      <c r="E140" s="1"/>
      <c r="F140" s="9"/>
    </row>
    <row r="141" spans="1:6" x14ac:dyDescent="0.25">
      <c r="A141" s="8" t="s">
        <v>1344</v>
      </c>
      <c r="B141" s="1" t="s">
        <v>1345</v>
      </c>
      <c r="C141" s="1" t="s">
        <v>7</v>
      </c>
      <c r="D141" s="1"/>
      <c r="E141" s="1"/>
      <c r="F141" s="9"/>
    </row>
    <row r="142" spans="1:6" x14ac:dyDescent="0.25">
      <c r="A142" s="8" t="s">
        <v>1346</v>
      </c>
      <c r="B142" s="1" t="s">
        <v>1347</v>
      </c>
      <c r="C142" s="1" t="s">
        <v>7</v>
      </c>
      <c r="D142" s="1"/>
      <c r="E142" s="1"/>
      <c r="F142" s="9"/>
    </row>
    <row r="143" spans="1:6" x14ac:dyDescent="0.25">
      <c r="A143" s="8" t="s">
        <v>1348</v>
      </c>
      <c r="B143" s="1" t="s">
        <v>1349</v>
      </c>
      <c r="C143" s="1" t="s">
        <v>7</v>
      </c>
      <c r="D143" s="1"/>
      <c r="E143" s="1"/>
      <c r="F143" s="9"/>
    </row>
    <row r="144" spans="1:6" x14ac:dyDescent="0.25">
      <c r="A144" s="8" t="s">
        <v>1350</v>
      </c>
      <c r="B144" s="1" t="s">
        <v>1351</v>
      </c>
      <c r="C144" s="1" t="s">
        <v>7</v>
      </c>
      <c r="D144" s="1"/>
      <c r="E144" s="1"/>
      <c r="F144" s="9"/>
    </row>
    <row r="145" spans="1:6" x14ac:dyDescent="0.25">
      <c r="A145" s="8" t="s">
        <v>1352</v>
      </c>
      <c r="B145" s="1" t="s">
        <v>1353</v>
      </c>
      <c r="C145" s="1" t="s">
        <v>7</v>
      </c>
      <c r="D145" s="1"/>
      <c r="E145" s="1"/>
      <c r="F145" s="9"/>
    </row>
    <row r="146" spans="1:6" x14ac:dyDescent="0.25">
      <c r="A146" s="8" t="s">
        <v>1354</v>
      </c>
      <c r="B146" s="1" t="s">
        <v>1355</v>
      </c>
      <c r="C146" s="1" t="s">
        <v>7</v>
      </c>
      <c r="D146" s="1"/>
      <c r="E146" s="1"/>
      <c r="F146" s="9"/>
    </row>
    <row r="147" spans="1:6" x14ac:dyDescent="0.25">
      <c r="A147" s="8" t="s">
        <v>1356</v>
      </c>
      <c r="B147" s="1" t="s">
        <v>1357</v>
      </c>
      <c r="C147" s="1" t="s">
        <v>27</v>
      </c>
      <c r="D147" s="1"/>
      <c r="E147" s="1"/>
      <c r="F147" s="9"/>
    </row>
    <row r="148" spans="1:6" x14ac:dyDescent="0.25">
      <c r="A148" s="8" t="s">
        <v>1358</v>
      </c>
      <c r="B148" s="1" t="s">
        <v>1359</v>
      </c>
      <c r="C148" s="1" t="s">
        <v>4</v>
      </c>
      <c r="D148" s="1"/>
      <c r="E148" s="1"/>
      <c r="F148" s="9"/>
    </row>
    <row r="149" spans="1:6" x14ac:dyDescent="0.25">
      <c r="A149" s="8" t="s">
        <v>1360</v>
      </c>
      <c r="B149" s="1" t="s">
        <v>1361</v>
      </c>
      <c r="C149" s="1" t="s">
        <v>7</v>
      </c>
      <c r="D149" s="1"/>
      <c r="E149" s="1"/>
      <c r="F149" s="9"/>
    </row>
    <row r="150" spans="1:6" x14ac:dyDescent="0.25">
      <c r="A150" s="8" t="s">
        <v>1362</v>
      </c>
      <c r="B150" s="1" t="s">
        <v>1363</v>
      </c>
      <c r="C150" s="1" t="s">
        <v>27</v>
      </c>
      <c r="D150" s="1"/>
      <c r="E150" s="1"/>
      <c r="F150" s="9"/>
    </row>
    <row r="151" spans="1:6" x14ac:dyDescent="0.25">
      <c r="A151" s="8" t="s">
        <v>1364</v>
      </c>
      <c r="B151" s="1" t="s">
        <v>1365</v>
      </c>
      <c r="C151" s="1" t="s">
        <v>7</v>
      </c>
      <c r="D151" s="1"/>
      <c r="E151" s="1"/>
      <c r="F151" s="9"/>
    </row>
    <row r="152" spans="1:6" x14ac:dyDescent="0.25">
      <c r="A152" s="8" t="s">
        <v>1366</v>
      </c>
      <c r="B152" s="1" t="s">
        <v>1367</v>
      </c>
      <c r="C152" s="1" t="s">
        <v>27</v>
      </c>
      <c r="D152" s="1"/>
      <c r="E152" s="1"/>
      <c r="F152" s="9"/>
    </row>
    <row r="153" spans="1:6" x14ac:dyDescent="0.25">
      <c r="A153" s="8" t="s">
        <v>1368</v>
      </c>
      <c r="B153" s="1" t="s">
        <v>1369</v>
      </c>
      <c r="C153" s="1" t="s">
        <v>7</v>
      </c>
      <c r="D153" s="1"/>
      <c r="E153" s="1"/>
      <c r="F153" s="9"/>
    </row>
    <row r="154" spans="1:6" x14ac:dyDescent="0.25">
      <c r="A154" s="8" t="s">
        <v>1370</v>
      </c>
      <c r="B154" s="1" t="s">
        <v>1371</v>
      </c>
      <c r="C154" s="1" t="s">
        <v>4</v>
      </c>
      <c r="D154" s="1"/>
      <c r="E154" s="1"/>
      <c r="F154" s="9"/>
    </row>
    <row r="155" spans="1:6" x14ac:dyDescent="0.25">
      <c r="A155" s="8" t="s">
        <v>1372</v>
      </c>
      <c r="B155" s="1" t="s">
        <v>1373</v>
      </c>
      <c r="C155" s="1" t="s">
        <v>7</v>
      </c>
      <c r="D155" s="1"/>
      <c r="E155" s="1"/>
      <c r="F155" s="9"/>
    </row>
    <row r="156" spans="1:6" x14ac:dyDescent="0.25">
      <c r="A156" s="8" t="s">
        <v>1374</v>
      </c>
      <c r="B156" s="1" t="s">
        <v>1375</v>
      </c>
      <c r="C156" s="1" t="s">
        <v>7</v>
      </c>
      <c r="D156" s="1"/>
      <c r="E156" s="1"/>
      <c r="F156" s="9"/>
    </row>
    <row r="157" spans="1:6" x14ac:dyDescent="0.25">
      <c r="A157" s="8" t="s">
        <v>1376</v>
      </c>
      <c r="B157" s="1" t="s">
        <v>1377</v>
      </c>
      <c r="C157" s="1" t="s">
        <v>7</v>
      </c>
      <c r="D157" s="1"/>
      <c r="E157" s="1"/>
      <c r="F157" s="9"/>
    </row>
    <row r="158" spans="1:6" x14ac:dyDescent="0.25">
      <c r="A158" s="8" t="s">
        <v>1378</v>
      </c>
      <c r="B158" s="1" t="s">
        <v>1379</v>
      </c>
      <c r="C158" s="1" t="s">
        <v>27</v>
      </c>
      <c r="D158" s="1"/>
      <c r="E158" s="1"/>
      <c r="F158" s="9"/>
    </row>
    <row r="159" spans="1:6" x14ac:dyDescent="0.25">
      <c r="A159" s="8" t="s">
        <v>1380</v>
      </c>
      <c r="B159" s="1" t="s">
        <v>1381</v>
      </c>
      <c r="C159" s="1" t="s">
        <v>7</v>
      </c>
      <c r="D159" s="1"/>
      <c r="E159" s="1"/>
      <c r="F159" s="9"/>
    </row>
    <row r="160" spans="1:6" x14ac:dyDescent="0.25">
      <c r="A160" s="8" t="s">
        <v>1382</v>
      </c>
      <c r="B160" s="1" t="s">
        <v>1383</v>
      </c>
      <c r="C160" s="1" t="s">
        <v>7</v>
      </c>
      <c r="D160" s="1"/>
      <c r="E160" s="1"/>
      <c r="F160" s="9"/>
    </row>
    <row r="161" spans="1:6" x14ac:dyDescent="0.25">
      <c r="A161" s="8" t="s">
        <v>1384</v>
      </c>
      <c r="B161" s="1" t="s">
        <v>1385</v>
      </c>
      <c r="C161" s="1" t="s">
        <v>7</v>
      </c>
      <c r="D161" s="1"/>
      <c r="E161" s="1"/>
      <c r="F161" s="9"/>
    </row>
    <row r="162" spans="1:6" x14ac:dyDescent="0.25">
      <c r="A162" s="8" t="s">
        <v>1386</v>
      </c>
      <c r="B162" s="1" t="s">
        <v>1387</v>
      </c>
      <c r="C162" s="1" t="s">
        <v>27</v>
      </c>
      <c r="D162" s="1"/>
      <c r="E162" s="1"/>
      <c r="F162" s="9"/>
    </row>
    <row r="163" spans="1:6" x14ac:dyDescent="0.25">
      <c r="A163" s="8" t="s">
        <v>1388</v>
      </c>
      <c r="B163" s="1" t="s">
        <v>1389</v>
      </c>
      <c r="C163" s="1" t="s">
        <v>27</v>
      </c>
      <c r="D163" s="1"/>
      <c r="E163" s="1"/>
      <c r="F163" s="9"/>
    </row>
    <row r="164" spans="1:6" x14ac:dyDescent="0.25">
      <c r="A164" s="8" t="s">
        <v>1390</v>
      </c>
      <c r="B164" s="1" t="s">
        <v>1391</v>
      </c>
      <c r="C164" s="1" t="s">
        <v>7</v>
      </c>
      <c r="D164" s="1"/>
      <c r="E164" s="1"/>
      <c r="F164" s="9"/>
    </row>
    <row r="165" spans="1:6" x14ac:dyDescent="0.25">
      <c r="A165" s="8" t="s">
        <v>1392</v>
      </c>
      <c r="B165" s="1" t="s">
        <v>1393</v>
      </c>
      <c r="C165" s="1" t="s">
        <v>7</v>
      </c>
      <c r="D165" s="1"/>
      <c r="E165" s="1"/>
      <c r="F165" s="9"/>
    </row>
    <row r="166" spans="1:6" x14ac:dyDescent="0.25">
      <c r="A166" s="8" t="s">
        <v>1394</v>
      </c>
      <c r="B166" s="1" t="s">
        <v>1395</v>
      </c>
      <c r="C166" s="1" t="s">
        <v>7</v>
      </c>
      <c r="D166" s="1"/>
      <c r="E166" s="1"/>
      <c r="F166" s="9"/>
    </row>
    <row r="167" spans="1:6" x14ac:dyDescent="0.25">
      <c r="A167" s="8" t="s">
        <v>1396</v>
      </c>
      <c r="B167" s="1" t="s">
        <v>1397</v>
      </c>
      <c r="C167" s="1" t="s">
        <v>27</v>
      </c>
      <c r="D167" s="1"/>
      <c r="E167" s="1"/>
      <c r="F167" s="9"/>
    </row>
    <row r="168" spans="1:6" x14ac:dyDescent="0.25">
      <c r="A168" s="8" t="s">
        <v>1398</v>
      </c>
      <c r="B168" s="1" t="s">
        <v>1399</v>
      </c>
      <c r="C168" s="1" t="s">
        <v>7</v>
      </c>
      <c r="D168" s="1"/>
      <c r="E168" s="1"/>
      <c r="F168" s="9"/>
    </row>
    <row r="169" spans="1:6" x14ac:dyDescent="0.25">
      <c r="A169" s="8" t="s">
        <v>1400</v>
      </c>
      <c r="B169" s="1" t="s">
        <v>1401</v>
      </c>
      <c r="C169" s="1" t="s">
        <v>7</v>
      </c>
      <c r="D169" s="1"/>
      <c r="E169" s="1"/>
      <c r="F169" s="9"/>
    </row>
    <row r="170" spans="1:6" x14ac:dyDescent="0.25">
      <c r="A170" s="8" t="s">
        <v>1402</v>
      </c>
      <c r="B170" s="1" t="s">
        <v>1403</v>
      </c>
      <c r="C170" s="1" t="s">
        <v>7</v>
      </c>
      <c r="D170" s="1"/>
      <c r="E170" s="1"/>
      <c r="F170" s="9"/>
    </row>
    <row r="171" spans="1:6" x14ac:dyDescent="0.25">
      <c r="A171" s="8" t="s">
        <v>1404</v>
      </c>
      <c r="B171" s="1" t="s">
        <v>1405</v>
      </c>
      <c r="C171" s="1" t="s">
        <v>14</v>
      </c>
      <c r="D171" s="1"/>
      <c r="E171" s="1"/>
      <c r="F171" s="9"/>
    </row>
    <row r="172" spans="1:6" x14ac:dyDescent="0.25">
      <c r="A172" s="8" t="s">
        <v>1406</v>
      </c>
      <c r="B172" s="1" t="s">
        <v>1407</v>
      </c>
      <c r="C172" s="1" t="s">
        <v>7</v>
      </c>
      <c r="D172" s="1"/>
      <c r="E172" s="1"/>
      <c r="F172" s="9"/>
    </row>
    <row r="173" spans="1:6" x14ac:dyDescent="0.25">
      <c r="A173" s="8" t="s">
        <v>1408</v>
      </c>
      <c r="B173" s="1" t="s">
        <v>1409</v>
      </c>
      <c r="C173" s="1" t="s">
        <v>7</v>
      </c>
      <c r="D173" s="1"/>
      <c r="E173" s="1"/>
      <c r="F173" s="9"/>
    </row>
    <row r="174" spans="1:6" x14ac:dyDescent="0.25">
      <c r="A174" s="8" t="s">
        <v>1410</v>
      </c>
      <c r="B174" s="1" t="s">
        <v>1411</v>
      </c>
      <c r="C174" s="1" t="s">
        <v>7</v>
      </c>
      <c r="D174" s="1"/>
      <c r="E174" s="1"/>
      <c r="F174" s="9"/>
    </row>
    <row r="175" spans="1:6" x14ac:dyDescent="0.25">
      <c r="A175" s="8" t="s">
        <v>1412</v>
      </c>
      <c r="B175" s="1" t="s">
        <v>1413</v>
      </c>
      <c r="C175" s="1" t="s">
        <v>7</v>
      </c>
      <c r="D175" s="1"/>
      <c r="E175" s="1"/>
      <c r="F175" s="9"/>
    </row>
    <row r="176" spans="1:6" x14ac:dyDescent="0.25">
      <c r="A176" s="8" t="s">
        <v>1414</v>
      </c>
      <c r="B176" s="1" t="s">
        <v>1415</v>
      </c>
      <c r="C176" s="1" t="s">
        <v>7</v>
      </c>
      <c r="D176" s="1"/>
      <c r="E176" s="1"/>
      <c r="F176" s="9"/>
    </row>
    <row r="177" spans="1:6" x14ac:dyDescent="0.25">
      <c r="A177" s="8" t="s">
        <v>1416</v>
      </c>
      <c r="B177" s="1" t="s">
        <v>1417</v>
      </c>
      <c r="C177" s="1" t="s">
        <v>7</v>
      </c>
      <c r="D177" s="1"/>
      <c r="E177" s="1"/>
      <c r="F177" s="9"/>
    </row>
    <row r="178" spans="1:6" x14ac:dyDescent="0.25">
      <c r="A178" s="8" t="s">
        <v>1418</v>
      </c>
      <c r="B178" s="1" t="s">
        <v>1419</v>
      </c>
      <c r="C178" s="1" t="s">
        <v>7</v>
      </c>
      <c r="D178" s="1"/>
      <c r="E178" s="1"/>
      <c r="F178" s="9"/>
    </row>
    <row r="179" spans="1:6" x14ac:dyDescent="0.25">
      <c r="A179" s="8" t="s">
        <v>1420</v>
      </c>
      <c r="B179" s="1" t="s">
        <v>1421</v>
      </c>
      <c r="C179" s="1" t="s">
        <v>4</v>
      </c>
      <c r="D179" s="1"/>
      <c r="E179" s="1"/>
      <c r="F179" s="9"/>
    </row>
    <row r="180" spans="1:6" x14ac:dyDescent="0.25">
      <c r="A180" s="8" t="s">
        <v>1422</v>
      </c>
      <c r="B180" s="1" t="s">
        <v>1423</v>
      </c>
      <c r="C180" s="1" t="s">
        <v>4</v>
      </c>
      <c r="D180" s="1"/>
      <c r="E180" s="1"/>
      <c r="F180" s="9"/>
    </row>
    <row r="181" spans="1:6" x14ac:dyDescent="0.25">
      <c r="A181" s="8" t="s">
        <v>1424</v>
      </c>
      <c r="B181" s="1" t="s">
        <v>1425</v>
      </c>
      <c r="C181" s="1" t="s">
        <v>14</v>
      </c>
      <c r="D181" s="1"/>
      <c r="E181" s="1"/>
      <c r="F181" s="9"/>
    </row>
    <row r="182" spans="1:6" x14ac:dyDescent="0.25">
      <c r="A182" s="8" t="s">
        <v>1426</v>
      </c>
      <c r="B182" s="1" t="s">
        <v>1427</v>
      </c>
      <c r="C182" s="1" t="s">
        <v>14</v>
      </c>
      <c r="D182" s="1"/>
      <c r="E182" s="1"/>
      <c r="F182" s="9"/>
    </row>
    <row r="183" spans="1:6" x14ac:dyDescent="0.25">
      <c r="A183" s="8" t="s">
        <v>1428</v>
      </c>
      <c r="B183" s="1" t="s">
        <v>1429</v>
      </c>
      <c r="C183" s="1" t="s">
        <v>7</v>
      </c>
      <c r="D183" s="1"/>
      <c r="E183" s="1"/>
      <c r="F183" s="9"/>
    </row>
    <row r="184" spans="1:6" x14ac:dyDescent="0.25">
      <c r="A184" s="8" t="s">
        <v>1430</v>
      </c>
      <c r="B184" s="1" t="s">
        <v>1431</v>
      </c>
      <c r="C184" s="1" t="s">
        <v>7</v>
      </c>
      <c r="D184" s="1"/>
      <c r="E184" s="1"/>
      <c r="F184" s="9"/>
    </row>
    <row r="185" spans="1:6" x14ac:dyDescent="0.25">
      <c r="A185" s="8" t="s">
        <v>1432</v>
      </c>
      <c r="B185" s="1" t="s">
        <v>1433</v>
      </c>
      <c r="C185" s="1" t="s">
        <v>7</v>
      </c>
      <c r="D185" s="1"/>
      <c r="E185" s="1"/>
      <c r="F185" s="9"/>
    </row>
    <row r="186" spans="1:6" x14ac:dyDescent="0.25">
      <c r="A186" s="8" t="s">
        <v>1434</v>
      </c>
      <c r="B186" s="1" t="s">
        <v>1435</v>
      </c>
      <c r="C186" s="1" t="s">
        <v>4</v>
      </c>
      <c r="D186" s="1"/>
      <c r="E186" s="1"/>
      <c r="F186" s="9"/>
    </row>
    <row r="187" spans="1:6" x14ac:dyDescent="0.25">
      <c r="A187" s="8" t="s">
        <v>1436</v>
      </c>
      <c r="B187" s="1" t="s">
        <v>1437</v>
      </c>
      <c r="C187" s="1" t="s">
        <v>7</v>
      </c>
      <c r="D187" s="1"/>
      <c r="E187" s="1"/>
      <c r="F187" s="9"/>
    </row>
    <row r="188" spans="1:6" x14ac:dyDescent="0.25">
      <c r="A188" s="8" t="s">
        <v>1438</v>
      </c>
      <c r="B188" s="1" t="s">
        <v>1439</v>
      </c>
      <c r="C188" s="1" t="s">
        <v>7</v>
      </c>
      <c r="D188" s="1"/>
      <c r="E188" s="1"/>
      <c r="F188" s="9"/>
    </row>
    <row r="189" spans="1:6" x14ac:dyDescent="0.25">
      <c r="A189" s="8" t="s">
        <v>1440</v>
      </c>
      <c r="B189" s="1" t="s">
        <v>1441</v>
      </c>
      <c r="C189" s="1" t="s">
        <v>4</v>
      </c>
      <c r="D189" s="1"/>
      <c r="E189" s="1"/>
      <c r="F189" s="9"/>
    </row>
    <row r="190" spans="1:6" x14ac:dyDescent="0.25">
      <c r="A190" s="8" t="s">
        <v>1442</v>
      </c>
      <c r="B190" s="1" t="s">
        <v>1443</v>
      </c>
      <c r="C190" s="1" t="s">
        <v>7</v>
      </c>
      <c r="D190" s="1"/>
      <c r="E190" s="1"/>
      <c r="F190" s="9"/>
    </row>
    <row r="191" spans="1:6" x14ac:dyDescent="0.25">
      <c r="A191" s="8" t="s">
        <v>1444</v>
      </c>
      <c r="B191" s="1" t="s">
        <v>1445</v>
      </c>
      <c r="C191" s="1" t="s">
        <v>27</v>
      </c>
      <c r="D191" s="1"/>
      <c r="E191" s="1"/>
      <c r="F191" s="9"/>
    </row>
    <row r="192" spans="1:6" x14ac:dyDescent="0.25">
      <c r="A192" s="8" t="s">
        <v>1446</v>
      </c>
      <c r="B192" s="1" t="s">
        <v>1447</v>
      </c>
      <c r="C192" s="1" t="s">
        <v>14</v>
      </c>
      <c r="D192" s="1"/>
      <c r="E192" s="1"/>
      <c r="F192" s="9"/>
    </row>
    <row r="193" spans="1:6" x14ac:dyDescent="0.25">
      <c r="A193" s="8" t="s">
        <v>1448</v>
      </c>
      <c r="B193" s="1" t="s">
        <v>1449</v>
      </c>
      <c r="C193" s="1" t="s">
        <v>14</v>
      </c>
      <c r="D193" s="1"/>
      <c r="E193" s="1"/>
      <c r="F193" s="9"/>
    </row>
    <row r="194" spans="1:6" x14ac:dyDescent="0.25">
      <c r="A194" s="8" t="s">
        <v>1450</v>
      </c>
      <c r="B194" s="1" t="s">
        <v>1451</v>
      </c>
      <c r="C194" s="1" t="s">
        <v>27</v>
      </c>
      <c r="D194" s="1"/>
      <c r="E194" s="1"/>
      <c r="F194" s="9"/>
    </row>
    <row r="195" spans="1:6" x14ac:dyDescent="0.25">
      <c r="A195" s="8" t="s">
        <v>1452</v>
      </c>
      <c r="B195" s="1" t="s">
        <v>1453</v>
      </c>
      <c r="C195" s="1" t="s">
        <v>7</v>
      </c>
      <c r="D195" s="1"/>
      <c r="E195" s="1"/>
      <c r="F195" s="9"/>
    </row>
    <row r="196" spans="1:6" x14ac:dyDescent="0.25">
      <c r="A196" s="8" t="s">
        <v>1454</v>
      </c>
      <c r="B196" s="1" t="s">
        <v>1455</v>
      </c>
      <c r="C196" s="1" t="s">
        <v>4</v>
      </c>
      <c r="D196" s="1"/>
      <c r="E196" s="1"/>
      <c r="F196" s="9"/>
    </row>
    <row r="197" spans="1:6" x14ac:dyDescent="0.25">
      <c r="A197" s="8" t="s">
        <v>1456</v>
      </c>
      <c r="B197" s="1" t="s">
        <v>1457</v>
      </c>
      <c r="C197" s="1" t="s">
        <v>7</v>
      </c>
      <c r="D197" s="1"/>
      <c r="E197" s="1"/>
      <c r="F197" s="9"/>
    </row>
    <row r="198" spans="1:6" x14ac:dyDescent="0.25">
      <c r="A198" s="8" t="s">
        <v>1458</v>
      </c>
      <c r="B198" s="1" t="s">
        <v>1459</v>
      </c>
      <c r="C198" s="1" t="s">
        <v>7</v>
      </c>
      <c r="D198" s="1"/>
      <c r="E198" s="1"/>
      <c r="F198" s="9"/>
    </row>
    <row r="199" spans="1:6" x14ac:dyDescent="0.25">
      <c r="A199" s="8" t="s">
        <v>1460</v>
      </c>
      <c r="B199" s="1" t="s">
        <v>1461</v>
      </c>
      <c r="C199" s="1" t="s">
        <v>4</v>
      </c>
      <c r="D199" s="1"/>
      <c r="E199" s="1"/>
      <c r="F199" s="9"/>
    </row>
    <row r="200" spans="1:6" x14ac:dyDescent="0.25">
      <c r="A200" s="8" t="s">
        <v>1462</v>
      </c>
      <c r="B200" s="1" t="s">
        <v>1463</v>
      </c>
      <c r="C200" s="1" t="s">
        <v>7</v>
      </c>
      <c r="D200" s="1"/>
      <c r="E200" s="1"/>
      <c r="F200" s="9"/>
    </row>
    <row r="201" spans="1:6" x14ac:dyDescent="0.25">
      <c r="A201" s="8" t="s">
        <v>1464</v>
      </c>
      <c r="B201" s="1" t="s">
        <v>1465</v>
      </c>
      <c r="C201" s="1" t="s">
        <v>7</v>
      </c>
      <c r="D201" s="1"/>
      <c r="E201" s="1"/>
      <c r="F201" s="9"/>
    </row>
    <row r="202" spans="1:6" x14ac:dyDescent="0.25">
      <c r="A202" s="8" t="s">
        <v>1466</v>
      </c>
      <c r="B202" s="1" t="s">
        <v>1467</v>
      </c>
      <c r="C202" s="1" t="s">
        <v>7</v>
      </c>
      <c r="D202" s="1"/>
      <c r="E202" s="1"/>
      <c r="F202" s="9"/>
    </row>
    <row r="203" spans="1:6" x14ac:dyDescent="0.25">
      <c r="A203" s="8" t="s">
        <v>1468</v>
      </c>
      <c r="B203" s="1" t="s">
        <v>1469</v>
      </c>
      <c r="C203" s="1" t="s">
        <v>27</v>
      </c>
      <c r="D203" s="1"/>
      <c r="E203" s="1"/>
      <c r="F203" s="9"/>
    </row>
    <row r="204" spans="1:6" x14ac:dyDescent="0.25">
      <c r="A204" s="8" t="s">
        <v>1470</v>
      </c>
      <c r="B204" s="1" t="s">
        <v>1471</v>
      </c>
      <c r="C204" s="1" t="s">
        <v>14</v>
      </c>
      <c r="D204" s="1"/>
      <c r="E204" s="1"/>
      <c r="F204" s="9"/>
    </row>
    <row r="205" spans="1:6" x14ac:dyDescent="0.25">
      <c r="A205" s="8" t="s">
        <v>1472</v>
      </c>
      <c r="B205" s="1" t="s">
        <v>1473</v>
      </c>
      <c r="C205" s="1" t="s">
        <v>27</v>
      </c>
      <c r="D205" s="1"/>
      <c r="E205" s="1"/>
      <c r="F205" s="9"/>
    </row>
    <row r="206" spans="1:6" x14ac:dyDescent="0.25">
      <c r="A206" s="8" t="s">
        <v>1474</v>
      </c>
      <c r="B206" s="1" t="s">
        <v>1475</v>
      </c>
      <c r="C206" s="1" t="s">
        <v>7</v>
      </c>
      <c r="D206" s="1"/>
      <c r="E206" s="1"/>
      <c r="F206" s="9"/>
    </row>
    <row r="207" spans="1:6" x14ac:dyDescent="0.25">
      <c r="A207" s="8" t="s">
        <v>1476</v>
      </c>
      <c r="B207" s="1" t="s">
        <v>1477</v>
      </c>
      <c r="C207" s="1" t="s">
        <v>7</v>
      </c>
      <c r="D207" s="1"/>
      <c r="E207" s="1"/>
      <c r="F207" s="9"/>
    </row>
    <row r="208" spans="1:6" x14ac:dyDescent="0.25">
      <c r="A208" s="8" t="s">
        <v>1478</v>
      </c>
      <c r="B208" s="1" t="s">
        <v>1479</v>
      </c>
      <c r="C208" s="1" t="s">
        <v>7</v>
      </c>
      <c r="D208" s="1"/>
      <c r="E208" s="1"/>
      <c r="F208" s="9"/>
    </row>
    <row r="209" spans="1:6" x14ac:dyDescent="0.25">
      <c r="A209" s="8" t="s">
        <v>1480</v>
      </c>
      <c r="B209" s="1" t="s">
        <v>1481</v>
      </c>
      <c r="C209" s="1" t="s">
        <v>27</v>
      </c>
      <c r="D209" s="1"/>
      <c r="E209" s="1"/>
      <c r="F209" s="9"/>
    </row>
    <row r="210" spans="1:6" x14ac:dyDescent="0.25">
      <c r="A210" s="8" t="s">
        <v>1482</v>
      </c>
      <c r="B210" s="1" t="s">
        <v>1483</v>
      </c>
      <c r="C210" s="1" t="s">
        <v>7</v>
      </c>
      <c r="D210" s="1"/>
      <c r="E210" s="1"/>
      <c r="F210" s="9"/>
    </row>
    <row r="211" spans="1:6" x14ac:dyDescent="0.25">
      <c r="A211" s="8" t="s">
        <v>1484</v>
      </c>
      <c r="B211" s="1" t="s">
        <v>1485</v>
      </c>
      <c r="C211" s="1" t="s">
        <v>7</v>
      </c>
      <c r="D211" s="1"/>
      <c r="E211" s="1"/>
      <c r="F211" s="9"/>
    </row>
    <row r="212" spans="1:6" x14ac:dyDescent="0.25">
      <c r="A212" s="8" t="s">
        <v>1486</v>
      </c>
      <c r="B212" s="1" t="s">
        <v>1487</v>
      </c>
      <c r="C212" s="1" t="s">
        <v>7</v>
      </c>
      <c r="D212" s="1"/>
      <c r="E212" s="1"/>
      <c r="F212" s="9"/>
    </row>
    <row r="213" spans="1:6" x14ac:dyDescent="0.25">
      <c r="A213" s="8" t="s">
        <v>1488</v>
      </c>
      <c r="B213" s="1" t="s">
        <v>1489</v>
      </c>
      <c r="C213" s="1" t="s">
        <v>27</v>
      </c>
      <c r="D213" s="1"/>
      <c r="E213" s="1"/>
      <c r="F213" s="9"/>
    </row>
    <row r="214" spans="1:6" x14ac:dyDescent="0.25">
      <c r="A214" s="8" t="s">
        <v>1490</v>
      </c>
      <c r="B214" s="1" t="s">
        <v>1491</v>
      </c>
      <c r="C214" s="1" t="s">
        <v>27</v>
      </c>
      <c r="D214" s="1"/>
      <c r="E214" s="1"/>
      <c r="F214" s="9"/>
    </row>
    <row r="215" spans="1:6" x14ac:dyDescent="0.25">
      <c r="A215" s="8" t="s">
        <v>1492</v>
      </c>
      <c r="B215" s="1" t="s">
        <v>1493</v>
      </c>
      <c r="C215" s="1" t="s">
        <v>7</v>
      </c>
      <c r="D215" s="1"/>
      <c r="E215" s="1"/>
      <c r="F215" s="9"/>
    </row>
    <row r="216" spans="1:6" x14ac:dyDescent="0.25">
      <c r="A216" s="8" t="s">
        <v>1494</v>
      </c>
      <c r="B216" s="1" t="s">
        <v>1495</v>
      </c>
      <c r="C216" s="1" t="s">
        <v>7</v>
      </c>
      <c r="D216" s="1"/>
      <c r="E216" s="1"/>
      <c r="F216" s="9"/>
    </row>
    <row r="217" spans="1:6" x14ac:dyDescent="0.25">
      <c r="A217" s="8" t="s">
        <v>1496</v>
      </c>
      <c r="B217" s="1" t="s">
        <v>1497</v>
      </c>
      <c r="C217" s="1" t="s">
        <v>7</v>
      </c>
      <c r="D217" s="1"/>
      <c r="E217" s="1"/>
      <c r="F217" s="9"/>
    </row>
    <row r="218" spans="1:6" x14ac:dyDescent="0.25">
      <c r="A218" s="8" t="s">
        <v>1498</v>
      </c>
      <c r="B218" s="1" t="s">
        <v>1499</v>
      </c>
      <c r="C218" s="1" t="s">
        <v>7</v>
      </c>
      <c r="D218" s="1"/>
      <c r="E218" s="1"/>
      <c r="F218" s="9"/>
    </row>
    <row r="219" spans="1:6" x14ac:dyDescent="0.25">
      <c r="A219" s="8" t="s">
        <v>1500</v>
      </c>
      <c r="B219" s="1" t="s">
        <v>1501</v>
      </c>
      <c r="C219" s="1" t="s">
        <v>7</v>
      </c>
      <c r="D219" s="1"/>
      <c r="E219" s="1"/>
      <c r="F219" s="9"/>
    </row>
    <row r="220" spans="1:6" x14ac:dyDescent="0.25">
      <c r="A220" s="8" t="s">
        <v>1502</v>
      </c>
      <c r="B220" s="1" t="s">
        <v>1503</v>
      </c>
      <c r="C220" s="1" t="s">
        <v>7</v>
      </c>
      <c r="D220" s="1"/>
      <c r="E220" s="1"/>
      <c r="F220" s="9"/>
    </row>
    <row r="221" spans="1:6" x14ac:dyDescent="0.25">
      <c r="A221" s="8" t="s">
        <v>1504</v>
      </c>
      <c r="B221" s="1" t="s">
        <v>1505</v>
      </c>
      <c r="C221" s="1" t="s">
        <v>7</v>
      </c>
      <c r="D221" s="1"/>
      <c r="E221" s="1"/>
      <c r="F221" s="9"/>
    </row>
    <row r="222" spans="1:6" x14ac:dyDescent="0.25">
      <c r="A222" s="8" t="s">
        <v>1506</v>
      </c>
      <c r="B222" s="1" t="s">
        <v>1507</v>
      </c>
      <c r="C222" s="1" t="s">
        <v>27</v>
      </c>
      <c r="D222" s="1"/>
      <c r="E222" s="1"/>
      <c r="F222" s="9"/>
    </row>
    <row r="223" spans="1:6" x14ac:dyDescent="0.25">
      <c r="A223" s="8" t="s">
        <v>1508</v>
      </c>
      <c r="B223" s="1" t="s">
        <v>1509</v>
      </c>
      <c r="C223" s="1" t="s">
        <v>7</v>
      </c>
      <c r="D223" s="1"/>
      <c r="E223" s="1"/>
      <c r="F223" s="9"/>
    </row>
    <row r="224" spans="1:6" x14ac:dyDescent="0.25">
      <c r="A224" s="8" t="s">
        <v>1510</v>
      </c>
      <c r="B224" s="1" t="s">
        <v>1511</v>
      </c>
      <c r="C224" s="1" t="s">
        <v>14</v>
      </c>
      <c r="D224" s="1"/>
      <c r="E224" s="1"/>
      <c r="F224" s="9"/>
    </row>
    <row r="225" spans="1:6" x14ac:dyDescent="0.25">
      <c r="A225" s="8" t="s">
        <v>1512</v>
      </c>
      <c r="B225" s="1" t="s">
        <v>1513</v>
      </c>
      <c r="C225" s="1" t="s">
        <v>27</v>
      </c>
      <c r="D225" s="1"/>
      <c r="E225" s="1"/>
      <c r="F225" s="9"/>
    </row>
    <row r="226" spans="1:6" x14ac:dyDescent="0.25">
      <c r="A226" s="8" t="s">
        <v>1514</v>
      </c>
      <c r="B226" s="1" t="s">
        <v>1515</v>
      </c>
      <c r="C226" s="1" t="s">
        <v>7</v>
      </c>
      <c r="D226" s="1"/>
      <c r="E226" s="1"/>
      <c r="F226" s="9"/>
    </row>
    <row r="227" spans="1:6" x14ac:dyDescent="0.25">
      <c r="A227" s="8" t="s">
        <v>1516</v>
      </c>
      <c r="B227" s="1" t="s">
        <v>1517</v>
      </c>
      <c r="C227" s="1" t="s">
        <v>7</v>
      </c>
      <c r="D227" s="1"/>
      <c r="E227" s="1"/>
      <c r="F227" s="9"/>
    </row>
    <row r="228" spans="1:6" x14ac:dyDescent="0.25">
      <c r="A228" s="8" t="s">
        <v>1518</v>
      </c>
      <c r="B228" s="1" t="s">
        <v>1519</v>
      </c>
      <c r="C228" s="1" t="s">
        <v>7</v>
      </c>
      <c r="D228" s="1"/>
      <c r="E228" s="1"/>
      <c r="F228" s="9"/>
    </row>
    <row r="229" spans="1:6" x14ac:dyDescent="0.25">
      <c r="A229" s="8" t="s">
        <v>1520</v>
      </c>
      <c r="B229" s="1" t="s">
        <v>1521</v>
      </c>
      <c r="C229" s="1" t="s">
        <v>7</v>
      </c>
      <c r="D229" s="1"/>
      <c r="E229" s="1"/>
      <c r="F229" s="9"/>
    </row>
    <row r="230" spans="1:6" x14ac:dyDescent="0.25">
      <c r="A230" s="8" t="s">
        <v>1522</v>
      </c>
      <c r="B230" s="1" t="s">
        <v>1523</v>
      </c>
      <c r="C230" s="1" t="s">
        <v>7</v>
      </c>
      <c r="D230" s="1"/>
      <c r="E230" s="1"/>
      <c r="F230" s="9"/>
    </row>
    <row r="231" spans="1:6" x14ac:dyDescent="0.25">
      <c r="A231" s="8" t="s">
        <v>1524</v>
      </c>
      <c r="B231" s="1" t="s">
        <v>1525</v>
      </c>
      <c r="C231" s="1" t="s">
        <v>7</v>
      </c>
      <c r="D231" s="1"/>
      <c r="E231" s="1"/>
      <c r="F231" s="9"/>
    </row>
    <row r="232" spans="1:6" x14ac:dyDescent="0.25">
      <c r="A232" s="8" t="s">
        <v>1526</v>
      </c>
      <c r="B232" s="1" t="s">
        <v>1527</v>
      </c>
      <c r="C232" s="1" t="s">
        <v>7</v>
      </c>
      <c r="D232" s="1"/>
      <c r="E232" s="1"/>
      <c r="F232" s="9"/>
    </row>
    <row r="233" spans="1:6" x14ac:dyDescent="0.25">
      <c r="A233" s="8" t="s">
        <v>1528</v>
      </c>
      <c r="B233" s="1" t="s">
        <v>1529</v>
      </c>
      <c r="C233" s="1" t="s">
        <v>4</v>
      </c>
      <c r="D233" s="1"/>
      <c r="E233" s="1"/>
      <c r="F233" s="9"/>
    </row>
    <row r="234" spans="1:6" x14ac:dyDescent="0.25">
      <c r="A234" s="8" t="s">
        <v>1530</v>
      </c>
      <c r="B234" s="1" t="s">
        <v>1531</v>
      </c>
      <c r="C234" s="1" t="s">
        <v>4</v>
      </c>
      <c r="D234" s="1"/>
      <c r="E234" s="1"/>
      <c r="F234" s="9"/>
    </row>
    <row r="235" spans="1:6" ht="15.75" thickBot="1" x14ac:dyDescent="0.3">
      <c r="A235" s="10" t="s">
        <v>1532</v>
      </c>
      <c r="B235" s="11" t="s">
        <v>1533</v>
      </c>
      <c r="C235" s="11" t="s">
        <v>1</v>
      </c>
      <c r="D235" s="11"/>
      <c r="E235" s="11"/>
      <c r="F235" s="12"/>
    </row>
    <row r="236" spans="1:6" x14ac:dyDescent="0.25">
      <c r="A236" s="5" t="s">
        <v>1534</v>
      </c>
      <c r="B236" s="6" t="s">
        <v>1535</v>
      </c>
      <c r="C236" s="6" t="s">
        <v>1</v>
      </c>
      <c r="D236" s="6"/>
      <c r="E236" s="6"/>
      <c r="F236" s="7"/>
    </row>
    <row r="237" spans="1:6" x14ac:dyDescent="0.25">
      <c r="A237" s="8" t="s">
        <v>1536</v>
      </c>
      <c r="B237" s="1" t="s">
        <v>1537</v>
      </c>
      <c r="C237" s="1" t="s">
        <v>4</v>
      </c>
      <c r="D237" s="1"/>
      <c r="E237" s="1"/>
      <c r="F237" s="9"/>
    </row>
    <row r="238" spans="1:6" x14ac:dyDescent="0.25">
      <c r="A238" s="8" t="s">
        <v>1538</v>
      </c>
      <c r="B238" s="1" t="s">
        <v>1539</v>
      </c>
      <c r="C238" s="1" t="s">
        <v>14</v>
      </c>
      <c r="D238" s="1"/>
      <c r="E238" s="1"/>
      <c r="F238" s="9"/>
    </row>
    <row r="239" spans="1:6" x14ac:dyDescent="0.25">
      <c r="A239" s="8" t="s">
        <v>1540</v>
      </c>
      <c r="B239" s="1" t="s">
        <v>1541</v>
      </c>
      <c r="C239" s="1" t="s">
        <v>27</v>
      </c>
      <c r="D239" s="1"/>
      <c r="E239" s="1"/>
      <c r="F239" s="9"/>
    </row>
    <row r="240" spans="1:6" x14ac:dyDescent="0.25">
      <c r="A240" s="8" t="s">
        <v>1542</v>
      </c>
      <c r="B240" s="1" t="s">
        <v>1543</v>
      </c>
      <c r="C240" s="1" t="s">
        <v>7</v>
      </c>
      <c r="D240" s="1"/>
      <c r="E240" s="1"/>
      <c r="F240" s="9"/>
    </row>
    <row r="241" spans="1:6" x14ac:dyDescent="0.25">
      <c r="A241" s="8" t="s">
        <v>1544</v>
      </c>
      <c r="B241" s="1" t="s">
        <v>1545</v>
      </c>
      <c r="C241" s="1" t="s">
        <v>7</v>
      </c>
      <c r="D241" s="1"/>
      <c r="E241" s="1"/>
      <c r="F241" s="9"/>
    </row>
    <row r="242" spans="1:6" x14ac:dyDescent="0.25">
      <c r="A242" s="8" t="s">
        <v>1546</v>
      </c>
      <c r="B242" s="1" t="s">
        <v>1547</v>
      </c>
      <c r="C242" s="1" t="s">
        <v>7</v>
      </c>
      <c r="D242" s="1"/>
      <c r="E242" s="1"/>
      <c r="F242" s="9"/>
    </row>
    <row r="243" spans="1:6" x14ac:dyDescent="0.25">
      <c r="A243" s="8" t="s">
        <v>1548</v>
      </c>
      <c r="B243" s="1" t="s">
        <v>1549</v>
      </c>
      <c r="C243" s="1" t="s">
        <v>7</v>
      </c>
      <c r="D243" s="1"/>
      <c r="E243" s="1"/>
      <c r="F243" s="9"/>
    </row>
    <row r="244" spans="1:6" x14ac:dyDescent="0.25">
      <c r="A244" s="8" t="s">
        <v>1550</v>
      </c>
      <c r="B244" s="1" t="s">
        <v>1551</v>
      </c>
      <c r="C244" s="1" t="s">
        <v>7</v>
      </c>
      <c r="D244" s="1"/>
      <c r="E244" s="1"/>
      <c r="F244" s="9"/>
    </row>
    <row r="245" spans="1:6" x14ac:dyDescent="0.25">
      <c r="A245" s="8" t="s">
        <v>1552</v>
      </c>
      <c r="B245" s="1" t="s">
        <v>1553</v>
      </c>
      <c r="C245" s="1" t="s">
        <v>27</v>
      </c>
      <c r="D245" s="1"/>
      <c r="E245" s="1"/>
      <c r="F245" s="9"/>
    </row>
    <row r="246" spans="1:6" x14ac:dyDescent="0.25">
      <c r="A246" s="8" t="s">
        <v>1554</v>
      </c>
      <c r="B246" s="1" t="s">
        <v>1555</v>
      </c>
      <c r="C246" s="1" t="s">
        <v>7</v>
      </c>
      <c r="D246" s="1"/>
      <c r="E246" s="1"/>
      <c r="F246" s="9"/>
    </row>
    <row r="247" spans="1:6" x14ac:dyDescent="0.25">
      <c r="A247" s="8" t="s">
        <v>1556</v>
      </c>
      <c r="B247" s="1" t="s">
        <v>1557</v>
      </c>
      <c r="C247" s="1" t="s">
        <v>27</v>
      </c>
      <c r="D247" s="1"/>
      <c r="E247" s="1"/>
      <c r="F247" s="9"/>
    </row>
    <row r="248" spans="1:6" x14ac:dyDescent="0.25">
      <c r="A248" s="8" t="s">
        <v>1558</v>
      </c>
      <c r="B248" s="1" t="s">
        <v>1559</v>
      </c>
      <c r="C248" s="1" t="s">
        <v>7</v>
      </c>
      <c r="D248" s="1"/>
      <c r="E248" s="1"/>
      <c r="F248" s="9"/>
    </row>
    <row r="249" spans="1:6" x14ac:dyDescent="0.25">
      <c r="A249" s="8" t="s">
        <v>1560</v>
      </c>
      <c r="B249" s="1" t="s">
        <v>1561</v>
      </c>
      <c r="C249" s="1" t="s">
        <v>7</v>
      </c>
      <c r="D249" s="1"/>
      <c r="E249" s="1"/>
      <c r="F249" s="9"/>
    </row>
    <row r="250" spans="1:6" x14ac:dyDescent="0.25">
      <c r="A250" s="8" t="s">
        <v>1562</v>
      </c>
      <c r="B250" s="1" t="s">
        <v>1563</v>
      </c>
      <c r="C250" s="1" t="s">
        <v>7</v>
      </c>
      <c r="D250" s="1"/>
      <c r="E250" s="1"/>
      <c r="F250" s="9"/>
    </row>
    <row r="251" spans="1:6" x14ac:dyDescent="0.25">
      <c r="A251" s="8" t="s">
        <v>1564</v>
      </c>
      <c r="B251" s="1" t="s">
        <v>1565</v>
      </c>
      <c r="C251" s="1" t="s">
        <v>7</v>
      </c>
      <c r="D251" s="1"/>
      <c r="E251" s="1"/>
      <c r="F251" s="9"/>
    </row>
    <row r="252" spans="1:6" x14ac:dyDescent="0.25">
      <c r="A252" s="8" t="s">
        <v>1566</v>
      </c>
      <c r="B252" s="1" t="s">
        <v>1567</v>
      </c>
      <c r="C252" s="1" t="s">
        <v>4</v>
      </c>
      <c r="D252" s="1"/>
      <c r="E252" s="1"/>
      <c r="F252" s="9"/>
    </row>
    <row r="253" spans="1:6" x14ac:dyDescent="0.25">
      <c r="A253" s="8" t="s">
        <v>1568</v>
      </c>
      <c r="B253" s="1" t="s">
        <v>1569</v>
      </c>
      <c r="C253" s="1" t="s">
        <v>7</v>
      </c>
      <c r="D253" s="1"/>
      <c r="E253" s="1"/>
      <c r="F253" s="9"/>
    </row>
    <row r="254" spans="1:6" x14ac:dyDescent="0.25">
      <c r="A254" s="8" t="s">
        <v>1570</v>
      </c>
      <c r="B254" s="1" t="s">
        <v>1571</v>
      </c>
      <c r="C254" s="1" t="s">
        <v>4</v>
      </c>
      <c r="D254" s="1"/>
      <c r="E254" s="1"/>
      <c r="F254" s="9"/>
    </row>
    <row r="255" spans="1:6" x14ac:dyDescent="0.25">
      <c r="A255" s="8" t="s">
        <v>1572</v>
      </c>
      <c r="B255" s="1" t="s">
        <v>1573</v>
      </c>
      <c r="C255" s="1" t="s">
        <v>14</v>
      </c>
      <c r="D255" s="1"/>
      <c r="E255" s="1"/>
      <c r="F255" s="9"/>
    </row>
    <row r="256" spans="1:6" x14ac:dyDescent="0.25">
      <c r="A256" s="8" t="s">
        <v>1574</v>
      </c>
      <c r="B256" s="1" t="s">
        <v>1575</v>
      </c>
      <c r="C256" s="1" t="s">
        <v>7</v>
      </c>
      <c r="D256" s="1"/>
      <c r="E256" s="1"/>
      <c r="F256" s="9"/>
    </row>
    <row r="257" spans="1:6" x14ac:dyDescent="0.25">
      <c r="A257" s="8" t="s">
        <v>1576</v>
      </c>
      <c r="B257" s="1" t="s">
        <v>1577</v>
      </c>
      <c r="C257" s="1" t="s">
        <v>7</v>
      </c>
      <c r="D257" s="1"/>
      <c r="E257" s="1"/>
      <c r="F257" s="9"/>
    </row>
    <row r="258" spans="1:6" x14ac:dyDescent="0.25">
      <c r="A258" s="8" t="s">
        <v>1578</v>
      </c>
      <c r="B258" s="1" t="s">
        <v>1579</v>
      </c>
      <c r="C258" s="1" t="s">
        <v>7</v>
      </c>
      <c r="D258" s="1"/>
      <c r="E258" s="1"/>
      <c r="F258" s="9"/>
    </row>
    <row r="259" spans="1:6" x14ac:dyDescent="0.25">
      <c r="A259" s="8" t="s">
        <v>1580</v>
      </c>
      <c r="B259" s="1" t="s">
        <v>1581</v>
      </c>
      <c r="C259" s="1" t="s">
        <v>14</v>
      </c>
      <c r="D259" s="1"/>
      <c r="E259" s="1"/>
      <c r="F259" s="9"/>
    </row>
    <row r="260" spans="1:6" x14ac:dyDescent="0.25">
      <c r="A260" s="8" t="s">
        <v>1582</v>
      </c>
      <c r="B260" s="1" t="s">
        <v>1583</v>
      </c>
      <c r="C260" s="1" t="s">
        <v>7</v>
      </c>
      <c r="D260" s="1"/>
      <c r="E260" s="1"/>
      <c r="F260" s="9"/>
    </row>
    <row r="261" spans="1:6" x14ac:dyDescent="0.25">
      <c r="A261" s="8" t="s">
        <v>1584</v>
      </c>
      <c r="B261" s="1" t="s">
        <v>1585</v>
      </c>
      <c r="C261" s="1" t="s">
        <v>27</v>
      </c>
      <c r="D261" s="1"/>
      <c r="E261" s="1"/>
      <c r="F261" s="9"/>
    </row>
    <row r="262" spans="1:6" x14ac:dyDescent="0.25">
      <c r="A262" s="8" t="s">
        <v>1586</v>
      </c>
      <c r="B262" s="1" t="s">
        <v>1587</v>
      </c>
      <c r="C262" s="1" t="s">
        <v>7</v>
      </c>
      <c r="D262" s="1"/>
      <c r="E262" s="1"/>
      <c r="F262" s="9"/>
    </row>
    <row r="263" spans="1:6" x14ac:dyDescent="0.25">
      <c r="A263" s="8" t="s">
        <v>1588</v>
      </c>
      <c r="B263" s="1" t="s">
        <v>1589</v>
      </c>
      <c r="C263" s="1" t="s">
        <v>27</v>
      </c>
      <c r="D263" s="1"/>
      <c r="E263" s="1"/>
      <c r="F263" s="9"/>
    </row>
    <row r="264" spans="1:6" x14ac:dyDescent="0.25">
      <c r="A264" s="8" t="s">
        <v>1590</v>
      </c>
      <c r="B264" s="1" t="s">
        <v>1591</v>
      </c>
      <c r="C264" s="1" t="s">
        <v>14</v>
      </c>
      <c r="D264" s="1"/>
      <c r="E264" s="1"/>
      <c r="F264" s="9"/>
    </row>
    <row r="265" spans="1:6" x14ac:dyDescent="0.25">
      <c r="A265" s="8" t="s">
        <v>1592</v>
      </c>
      <c r="B265" s="1" t="s">
        <v>1593</v>
      </c>
      <c r="C265" s="1" t="s">
        <v>27</v>
      </c>
      <c r="D265" s="1"/>
      <c r="E265" s="1"/>
      <c r="F265" s="9"/>
    </row>
    <row r="266" spans="1:6" x14ac:dyDescent="0.25">
      <c r="A266" s="8" t="s">
        <v>1594</v>
      </c>
      <c r="B266" s="1" t="s">
        <v>1595</v>
      </c>
      <c r="C266" s="1" t="s">
        <v>27</v>
      </c>
      <c r="D266" s="1"/>
      <c r="E266" s="1"/>
      <c r="F266" s="9"/>
    </row>
    <row r="267" spans="1:6" x14ac:dyDescent="0.25">
      <c r="A267" s="8" t="s">
        <v>1596</v>
      </c>
      <c r="B267" s="1" t="s">
        <v>1597</v>
      </c>
      <c r="C267" s="1" t="s">
        <v>7</v>
      </c>
      <c r="D267" s="1"/>
      <c r="E267" s="1"/>
      <c r="F267" s="9"/>
    </row>
    <row r="268" spans="1:6" x14ac:dyDescent="0.25">
      <c r="A268" s="8" t="s">
        <v>1598</v>
      </c>
      <c r="B268" s="1" t="s">
        <v>1599</v>
      </c>
      <c r="C268" s="1" t="s">
        <v>7</v>
      </c>
      <c r="D268" s="1"/>
      <c r="E268" s="1"/>
      <c r="F268" s="9"/>
    </row>
    <row r="269" spans="1:6" x14ac:dyDescent="0.25">
      <c r="A269" s="8" t="s">
        <v>1600</v>
      </c>
      <c r="B269" s="1" t="s">
        <v>1601</v>
      </c>
      <c r="C269" s="1" t="s">
        <v>7</v>
      </c>
      <c r="D269" s="1"/>
      <c r="E269" s="1"/>
      <c r="F269" s="9"/>
    </row>
    <row r="270" spans="1:6" x14ac:dyDescent="0.25">
      <c r="A270" s="8" t="s">
        <v>1602</v>
      </c>
      <c r="B270" s="1" t="s">
        <v>1603</v>
      </c>
      <c r="C270" s="1" t="s">
        <v>4</v>
      </c>
      <c r="D270" s="1"/>
      <c r="E270" s="1"/>
      <c r="F270" s="9"/>
    </row>
    <row r="271" spans="1:6" x14ac:dyDescent="0.25">
      <c r="A271" s="8" t="s">
        <v>1604</v>
      </c>
      <c r="B271" s="1" t="s">
        <v>1605</v>
      </c>
      <c r="C271" s="1" t="s">
        <v>14</v>
      </c>
      <c r="D271" s="1"/>
      <c r="E271" s="1"/>
      <c r="F271" s="9"/>
    </row>
    <row r="272" spans="1:6" x14ac:dyDescent="0.25">
      <c r="A272" s="8" t="s">
        <v>1606</v>
      </c>
      <c r="B272" s="1" t="s">
        <v>1607</v>
      </c>
      <c r="C272" s="1" t="s">
        <v>7</v>
      </c>
      <c r="D272" s="1"/>
      <c r="E272" s="1"/>
      <c r="F272" s="9"/>
    </row>
    <row r="273" spans="1:6" x14ac:dyDescent="0.25">
      <c r="A273" s="8" t="s">
        <v>1608</v>
      </c>
      <c r="B273" s="1" t="s">
        <v>1609</v>
      </c>
      <c r="C273" s="1" t="s">
        <v>7</v>
      </c>
      <c r="D273" s="1"/>
      <c r="E273" s="1"/>
      <c r="F273" s="9"/>
    </row>
    <row r="274" spans="1:6" x14ac:dyDescent="0.25">
      <c r="A274" s="8" t="s">
        <v>1610</v>
      </c>
      <c r="B274" s="1" t="s">
        <v>1611</v>
      </c>
      <c r="C274" s="1" t="s">
        <v>7</v>
      </c>
      <c r="D274" s="1"/>
      <c r="E274" s="1"/>
      <c r="F274" s="9"/>
    </row>
    <row r="275" spans="1:6" x14ac:dyDescent="0.25">
      <c r="A275" s="8" t="s">
        <v>1612</v>
      </c>
      <c r="B275" s="1" t="s">
        <v>1613</v>
      </c>
      <c r="C275" s="1" t="s">
        <v>14</v>
      </c>
      <c r="D275" s="1"/>
      <c r="E275" s="1"/>
      <c r="F275" s="9"/>
    </row>
    <row r="276" spans="1:6" x14ac:dyDescent="0.25">
      <c r="A276" s="8" t="s">
        <v>1614</v>
      </c>
      <c r="B276" s="1" t="s">
        <v>1615</v>
      </c>
      <c r="C276" s="1" t="s">
        <v>7</v>
      </c>
      <c r="D276" s="1"/>
      <c r="E276" s="1"/>
      <c r="F276" s="9"/>
    </row>
    <row r="277" spans="1:6" x14ac:dyDescent="0.25">
      <c r="A277" s="8" t="s">
        <v>1616</v>
      </c>
      <c r="B277" s="1" t="s">
        <v>1617</v>
      </c>
      <c r="C277" s="1" t="s">
        <v>7</v>
      </c>
      <c r="D277" s="1"/>
      <c r="E277" s="1"/>
      <c r="F277" s="9"/>
    </row>
    <row r="278" spans="1:6" x14ac:dyDescent="0.25">
      <c r="A278" s="8" t="s">
        <v>1618</v>
      </c>
      <c r="B278" s="1" t="s">
        <v>1619</v>
      </c>
      <c r="C278" s="1" t="s">
        <v>7</v>
      </c>
      <c r="D278" s="1"/>
      <c r="E278" s="1"/>
      <c r="F278" s="9"/>
    </row>
    <row r="279" spans="1:6" x14ac:dyDescent="0.25">
      <c r="A279" s="8" t="s">
        <v>1620</v>
      </c>
      <c r="B279" s="1" t="s">
        <v>1621</v>
      </c>
      <c r="C279" s="1" t="s">
        <v>27</v>
      </c>
      <c r="D279" s="1"/>
      <c r="E279" s="1"/>
      <c r="F279" s="9"/>
    </row>
    <row r="280" spans="1:6" x14ac:dyDescent="0.25">
      <c r="A280" s="8" t="s">
        <v>1622</v>
      </c>
      <c r="B280" s="1" t="s">
        <v>1623</v>
      </c>
      <c r="C280" s="1" t="s">
        <v>7</v>
      </c>
      <c r="D280" s="1"/>
      <c r="E280" s="1"/>
      <c r="F280" s="9"/>
    </row>
    <row r="281" spans="1:6" x14ac:dyDescent="0.25">
      <c r="A281" s="8" t="s">
        <v>1624</v>
      </c>
      <c r="B281" s="1" t="s">
        <v>1625</v>
      </c>
      <c r="C281" s="1" t="s">
        <v>7</v>
      </c>
      <c r="D281" s="1"/>
      <c r="E281" s="1"/>
      <c r="F281" s="9"/>
    </row>
    <row r="282" spans="1:6" x14ac:dyDescent="0.25">
      <c r="A282" s="8" t="s">
        <v>1626</v>
      </c>
      <c r="B282" s="1" t="s">
        <v>1627</v>
      </c>
      <c r="C282" s="1" t="s">
        <v>7</v>
      </c>
      <c r="D282" s="1"/>
      <c r="E282" s="1"/>
      <c r="F282" s="9"/>
    </row>
    <row r="283" spans="1:6" x14ac:dyDescent="0.25">
      <c r="A283" s="8" t="s">
        <v>1628</v>
      </c>
      <c r="B283" s="1" t="s">
        <v>1629</v>
      </c>
      <c r="C283" s="1" t="s">
        <v>7</v>
      </c>
      <c r="D283" s="1"/>
      <c r="E283" s="1"/>
      <c r="F283" s="9"/>
    </row>
    <row r="284" spans="1:6" x14ac:dyDescent="0.25">
      <c r="A284" s="8" t="s">
        <v>1630</v>
      </c>
      <c r="B284" s="1" t="s">
        <v>1631</v>
      </c>
      <c r="C284" s="1" t="s">
        <v>7</v>
      </c>
      <c r="D284" s="1"/>
      <c r="E284" s="1"/>
      <c r="F284" s="9"/>
    </row>
    <row r="285" spans="1:6" x14ac:dyDescent="0.25">
      <c r="A285" s="8" t="s">
        <v>1632</v>
      </c>
      <c r="B285" s="1" t="s">
        <v>1633</v>
      </c>
      <c r="C285" s="1" t="s">
        <v>7</v>
      </c>
      <c r="D285" s="1"/>
      <c r="E285" s="1"/>
      <c r="F285" s="9"/>
    </row>
    <row r="286" spans="1:6" x14ac:dyDescent="0.25">
      <c r="A286" s="8" t="s">
        <v>1634</v>
      </c>
      <c r="B286" s="1" t="s">
        <v>1635</v>
      </c>
      <c r="C286" s="1" t="s">
        <v>14</v>
      </c>
      <c r="D286" s="1"/>
      <c r="E286" s="1"/>
      <c r="F286" s="9"/>
    </row>
    <row r="287" spans="1:6" x14ac:dyDescent="0.25">
      <c r="A287" s="8" t="s">
        <v>1636</v>
      </c>
      <c r="B287" s="1" t="s">
        <v>1637</v>
      </c>
      <c r="C287" s="1" t="s">
        <v>7</v>
      </c>
      <c r="D287" s="1"/>
      <c r="E287" s="1"/>
      <c r="F287" s="9"/>
    </row>
    <row r="288" spans="1:6" x14ac:dyDescent="0.25">
      <c r="A288" s="8" t="s">
        <v>1638</v>
      </c>
      <c r="B288" s="1" t="s">
        <v>1639</v>
      </c>
      <c r="C288" s="1" t="s">
        <v>7</v>
      </c>
      <c r="D288" s="1"/>
      <c r="E288" s="1"/>
      <c r="F288" s="9"/>
    </row>
    <row r="289" spans="1:6" x14ac:dyDescent="0.25">
      <c r="A289" s="8" t="s">
        <v>1640</v>
      </c>
      <c r="B289" s="1" t="s">
        <v>1641</v>
      </c>
      <c r="C289" s="1" t="s">
        <v>7</v>
      </c>
      <c r="D289" s="1"/>
      <c r="E289" s="1"/>
      <c r="F289" s="9"/>
    </row>
    <row r="290" spans="1:6" x14ac:dyDescent="0.25">
      <c r="A290" s="8" t="s">
        <v>1642</v>
      </c>
      <c r="B290" s="1" t="s">
        <v>1643</v>
      </c>
      <c r="C290" s="1" t="s">
        <v>7</v>
      </c>
      <c r="D290" s="1"/>
      <c r="E290" s="1"/>
      <c r="F290" s="9"/>
    </row>
    <row r="291" spans="1:6" x14ac:dyDescent="0.25">
      <c r="A291" s="8" t="s">
        <v>1644</v>
      </c>
      <c r="B291" s="1" t="s">
        <v>1645</v>
      </c>
      <c r="C291" s="1" t="s">
        <v>7</v>
      </c>
      <c r="D291" s="1"/>
      <c r="E291" s="1"/>
      <c r="F291" s="9"/>
    </row>
    <row r="292" spans="1:6" x14ac:dyDescent="0.25">
      <c r="A292" s="8" t="s">
        <v>1646</v>
      </c>
      <c r="B292" s="1" t="s">
        <v>1647</v>
      </c>
      <c r="C292" s="1" t="s">
        <v>4</v>
      </c>
      <c r="D292" s="1"/>
      <c r="E292" s="1"/>
      <c r="F292" s="9"/>
    </row>
    <row r="293" spans="1:6" x14ac:dyDescent="0.25">
      <c r="A293" s="8" t="s">
        <v>1648</v>
      </c>
      <c r="B293" s="1" t="s">
        <v>1649</v>
      </c>
      <c r="C293" s="1" t="s">
        <v>7</v>
      </c>
      <c r="D293" s="1"/>
      <c r="E293" s="1"/>
      <c r="F293" s="9"/>
    </row>
    <row r="294" spans="1:6" x14ac:dyDescent="0.25">
      <c r="A294" s="8" t="s">
        <v>1650</v>
      </c>
      <c r="B294" s="1" t="s">
        <v>1651</v>
      </c>
      <c r="C294" s="1" t="s">
        <v>7</v>
      </c>
      <c r="D294" s="1"/>
      <c r="E294" s="1"/>
      <c r="F294" s="9"/>
    </row>
    <row r="295" spans="1:6" x14ac:dyDescent="0.25">
      <c r="A295" s="8" t="s">
        <v>1652</v>
      </c>
      <c r="B295" s="1" t="s">
        <v>1653</v>
      </c>
      <c r="C295" s="1" t="s">
        <v>27</v>
      </c>
      <c r="D295" s="1"/>
      <c r="E295" s="1"/>
      <c r="F295" s="9"/>
    </row>
    <row r="296" spans="1:6" x14ac:dyDescent="0.25">
      <c r="A296" s="8" t="s">
        <v>1654</v>
      </c>
      <c r="B296" s="1" t="s">
        <v>1655</v>
      </c>
      <c r="C296" s="1" t="s">
        <v>7</v>
      </c>
      <c r="D296" s="1"/>
      <c r="E296" s="1"/>
      <c r="F296" s="9"/>
    </row>
    <row r="297" spans="1:6" x14ac:dyDescent="0.25">
      <c r="A297" s="8" t="s">
        <v>1656</v>
      </c>
      <c r="B297" s="1" t="s">
        <v>1657</v>
      </c>
      <c r="C297" s="1" t="s">
        <v>7</v>
      </c>
      <c r="D297" s="1"/>
      <c r="E297" s="1"/>
      <c r="F297" s="9"/>
    </row>
    <row r="298" spans="1:6" x14ac:dyDescent="0.25">
      <c r="A298" s="8" t="s">
        <v>1658</v>
      </c>
      <c r="B298" s="1" t="s">
        <v>1659</v>
      </c>
      <c r="C298" s="1" t="s">
        <v>4</v>
      </c>
      <c r="D298" s="1"/>
      <c r="E298" s="1"/>
      <c r="F298" s="9"/>
    </row>
    <row r="299" spans="1:6" x14ac:dyDescent="0.25">
      <c r="A299" s="8" t="s">
        <v>1660</v>
      </c>
      <c r="B299" s="1" t="s">
        <v>1661</v>
      </c>
      <c r="C299" s="1" t="s">
        <v>14</v>
      </c>
      <c r="D299" s="1"/>
      <c r="E299" s="1"/>
      <c r="F299" s="9"/>
    </row>
    <row r="300" spans="1:6" x14ac:dyDescent="0.25">
      <c r="A300" s="8" t="s">
        <v>1662</v>
      </c>
      <c r="B300" s="1" t="s">
        <v>1663</v>
      </c>
      <c r="C300" s="1" t="s">
        <v>7</v>
      </c>
      <c r="D300" s="1"/>
      <c r="E300" s="1"/>
      <c r="F300" s="9"/>
    </row>
    <row r="301" spans="1:6" x14ac:dyDescent="0.25">
      <c r="A301" s="8" t="s">
        <v>1664</v>
      </c>
      <c r="B301" s="1" t="s">
        <v>1665</v>
      </c>
      <c r="C301" s="1" t="s">
        <v>7</v>
      </c>
      <c r="D301" s="1"/>
      <c r="E301" s="1"/>
      <c r="F301" s="9"/>
    </row>
    <row r="302" spans="1:6" x14ac:dyDescent="0.25">
      <c r="A302" s="8" t="s">
        <v>1666</v>
      </c>
      <c r="B302" s="1" t="s">
        <v>1667</v>
      </c>
      <c r="C302" s="1" t="s">
        <v>27</v>
      </c>
      <c r="D302" s="1"/>
      <c r="E302" s="1"/>
      <c r="F302" s="9"/>
    </row>
    <row r="303" spans="1:6" x14ac:dyDescent="0.25">
      <c r="A303" s="8" t="s">
        <v>1668</v>
      </c>
      <c r="B303" s="1" t="s">
        <v>1669</v>
      </c>
      <c r="C303" s="1" t="s">
        <v>4</v>
      </c>
      <c r="D303" s="1"/>
      <c r="E303" s="1"/>
      <c r="F303" s="9"/>
    </row>
    <row r="304" spans="1:6" x14ac:dyDescent="0.25">
      <c r="A304" s="8" t="s">
        <v>1670</v>
      </c>
      <c r="B304" s="1" t="s">
        <v>1671</v>
      </c>
      <c r="C304" s="1" t="s">
        <v>7</v>
      </c>
      <c r="D304" s="1"/>
      <c r="E304" s="1"/>
      <c r="F304" s="9"/>
    </row>
    <row r="305" spans="1:6" x14ac:dyDescent="0.25">
      <c r="A305" s="8" t="s">
        <v>1672</v>
      </c>
      <c r="B305" s="1" t="s">
        <v>1673</v>
      </c>
      <c r="C305" s="1" t="s">
        <v>7</v>
      </c>
      <c r="D305" s="1"/>
      <c r="E305" s="1"/>
      <c r="F305" s="9"/>
    </row>
    <row r="306" spans="1:6" x14ac:dyDescent="0.25">
      <c r="A306" s="8" t="s">
        <v>1674</v>
      </c>
      <c r="B306" s="1" t="s">
        <v>1675</v>
      </c>
      <c r="C306" s="1" t="s">
        <v>4</v>
      </c>
      <c r="D306" s="1"/>
      <c r="E306" s="1"/>
      <c r="F306" s="9"/>
    </row>
    <row r="307" spans="1:6" x14ac:dyDescent="0.25">
      <c r="A307" s="8" t="s">
        <v>1676</v>
      </c>
      <c r="B307" s="1" t="s">
        <v>1677</v>
      </c>
      <c r="C307" s="1" t="s">
        <v>14</v>
      </c>
      <c r="D307" s="1"/>
      <c r="E307" s="1"/>
      <c r="F307" s="9"/>
    </row>
    <row r="308" spans="1:6" x14ac:dyDescent="0.25">
      <c r="A308" s="8" t="s">
        <v>1678</v>
      </c>
      <c r="B308" s="1" t="s">
        <v>1679</v>
      </c>
      <c r="C308" s="1" t="s">
        <v>7</v>
      </c>
      <c r="D308" s="1"/>
      <c r="E308" s="1"/>
      <c r="F308" s="9"/>
    </row>
    <row r="309" spans="1:6" x14ac:dyDescent="0.25">
      <c r="A309" s="8" t="s">
        <v>1680</v>
      </c>
      <c r="B309" s="1" t="s">
        <v>1681</v>
      </c>
      <c r="C309" s="1" t="s">
        <v>7</v>
      </c>
      <c r="D309" s="1"/>
      <c r="E309" s="1"/>
      <c r="F309" s="9"/>
    </row>
    <row r="310" spans="1:6" x14ac:dyDescent="0.25">
      <c r="A310" s="8" t="s">
        <v>1682</v>
      </c>
      <c r="B310" s="1" t="s">
        <v>1683</v>
      </c>
      <c r="C310" s="1" t="s">
        <v>7</v>
      </c>
      <c r="D310" s="1"/>
      <c r="E310" s="1"/>
      <c r="F310" s="9"/>
    </row>
    <row r="311" spans="1:6" x14ac:dyDescent="0.25">
      <c r="A311" s="8" t="s">
        <v>1684</v>
      </c>
      <c r="B311" s="1" t="s">
        <v>1685</v>
      </c>
      <c r="C311" s="1" t="s">
        <v>7</v>
      </c>
      <c r="D311" s="1"/>
      <c r="E311" s="1"/>
      <c r="F311" s="9"/>
    </row>
    <row r="312" spans="1:6" x14ac:dyDescent="0.25">
      <c r="A312" s="8" t="s">
        <v>1686</v>
      </c>
      <c r="B312" s="1" t="s">
        <v>1687</v>
      </c>
      <c r="C312" s="1" t="s">
        <v>7</v>
      </c>
      <c r="D312" s="1"/>
      <c r="E312" s="1"/>
      <c r="F312" s="9"/>
    </row>
    <row r="313" spans="1:6" x14ac:dyDescent="0.25">
      <c r="A313" s="8" t="s">
        <v>1688</v>
      </c>
      <c r="B313" s="1" t="s">
        <v>1689</v>
      </c>
      <c r="C313" s="1" t="s">
        <v>7</v>
      </c>
      <c r="D313" s="1"/>
      <c r="E313" s="1"/>
      <c r="F313" s="9"/>
    </row>
    <row r="314" spans="1:6" x14ac:dyDescent="0.25">
      <c r="A314" s="8" t="s">
        <v>1690</v>
      </c>
      <c r="B314" s="1" t="s">
        <v>1691</v>
      </c>
      <c r="C314" s="1" t="s">
        <v>7</v>
      </c>
      <c r="D314" s="1"/>
      <c r="E314" s="1"/>
      <c r="F314" s="9"/>
    </row>
    <row r="315" spans="1:6" x14ac:dyDescent="0.25">
      <c r="A315" s="8" t="s">
        <v>1692</v>
      </c>
      <c r="B315" s="1" t="s">
        <v>1693</v>
      </c>
      <c r="C315" s="1" t="s">
        <v>27</v>
      </c>
      <c r="D315" s="1"/>
      <c r="E315" s="1"/>
      <c r="F315" s="9"/>
    </row>
    <row r="316" spans="1:6" x14ac:dyDescent="0.25">
      <c r="A316" s="8" t="s">
        <v>1694</v>
      </c>
      <c r="B316" s="1" t="s">
        <v>1695</v>
      </c>
      <c r="C316" s="1" t="s">
        <v>7</v>
      </c>
      <c r="D316" s="1"/>
      <c r="E316" s="1"/>
      <c r="F316" s="9"/>
    </row>
    <row r="317" spans="1:6" x14ac:dyDescent="0.25">
      <c r="A317" s="8" t="s">
        <v>1696</v>
      </c>
      <c r="B317" s="1" t="s">
        <v>1697</v>
      </c>
      <c r="C317" s="1" t="s">
        <v>4</v>
      </c>
      <c r="D317" s="1"/>
      <c r="E317" s="1"/>
      <c r="F317" s="9"/>
    </row>
    <row r="318" spans="1:6" x14ac:dyDescent="0.25">
      <c r="A318" s="8" t="s">
        <v>1698</v>
      </c>
      <c r="B318" s="1" t="s">
        <v>1699</v>
      </c>
      <c r="C318" s="1" t="s">
        <v>7</v>
      </c>
      <c r="D318" s="1"/>
      <c r="E318" s="1"/>
      <c r="F318" s="9"/>
    </row>
    <row r="319" spans="1:6" x14ac:dyDescent="0.25">
      <c r="A319" s="8" t="s">
        <v>1700</v>
      </c>
      <c r="B319" s="1" t="s">
        <v>1701</v>
      </c>
      <c r="C319" s="1" t="s">
        <v>27</v>
      </c>
      <c r="D319" s="1"/>
      <c r="E319" s="1"/>
      <c r="F319" s="9"/>
    </row>
    <row r="320" spans="1:6" x14ac:dyDescent="0.25">
      <c r="A320" s="8" t="s">
        <v>1702</v>
      </c>
      <c r="B320" s="1" t="s">
        <v>1703</v>
      </c>
      <c r="C320" s="1" t="s">
        <v>7</v>
      </c>
      <c r="D320" s="1"/>
      <c r="E320" s="1"/>
      <c r="F320" s="9"/>
    </row>
    <row r="321" spans="1:6" x14ac:dyDescent="0.25">
      <c r="A321" s="8" t="s">
        <v>1704</v>
      </c>
      <c r="B321" s="1" t="s">
        <v>1705</v>
      </c>
      <c r="C321" s="1" t="s">
        <v>7</v>
      </c>
      <c r="D321" s="1"/>
      <c r="E321" s="1"/>
      <c r="F321" s="9"/>
    </row>
    <row r="322" spans="1:6" x14ac:dyDescent="0.25">
      <c r="A322" s="8" t="s">
        <v>1706</v>
      </c>
      <c r="B322" s="1" t="s">
        <v>1707</v>
      </c>
      <c r="C322" s="1" t="s">
        <v>27</v>
      </c>
      <c r="D322" s="1"/>
      <c r="E322" s="1"/>
      <c r="F322" s="9"/>
    </row>
    <row r="323" spans="1:6" x14ac:dyDescent="0.25">
      <c r="A323" s="8" t="s">
        <v>1708</v>
      </c>
      <c r="B323" s="1" t="s">
        <v>1709</v>
      </c>
      <c r="C323" s="1" t="s">
        <v>27</v>
      </c>
      <c r="D323" s="1"/>
      <c r="E323" s="1"/>
      <c r="F323" s="9"/>
    </row>
    <row r="324" spans="1:6" x14ac:dyDescent="0.25">
      <c r="A324" s="8" t="s">
        <v>1710</v>
      </c>
      <c r="B324" s="1" t="s">
        <v>1711</v>
      </c>
      <c r="C324" s="1" t="s">
        <v>27</v>
      </c>
      <c r="D324" s="1"/>
      <c r="E324" s="1"/>
      <c r="F324" s="9"/>
    </row>
    <row r="325" spans="1:6" x14ac:dyDescent="0.25">
      <c r="A325" s="8" t="s">
        <v>1712</v>
      </c>
      <c r="B325" s="1" t="s">
        <v>1713</v>
      </c>
      <c r="C325" s="1" t="s">
        <v>7</v>
      </c>
      <c r="D325" s="1"/>
      <c r="E325" s="1"/>
      <c r="F325" s="9"/>
    </row>
    <row r="326" spans="1:6" x14ac:dyDescent="0.25">
      <c r="A326" s="8" t="s">
        <v>1714</v>
      </c>
      <c r="B326" s="1" t="s">
        <v>1715</v>
      </c>
      <c r="C326" s="1" t="s">
        <v>7</v>
      </c>
      <c r="D326" s="1"/>
      <c r="E326" s="1"/>
      <c r="F326" s="9"/>
    </row>
    <row r="327" spans="1:6" x14ac:dyDescent="0.25">
      <c r="A327" s="8" t="s">
        <v>1716</v>
      </c>
      <c r="B327" s="1" t="s">
        <v>1717</v>
      </c>
      <c r="C327" s="1" t="s">
        <v>27</v>
      </c>
      <c r="D327" s="1"/>
      <c r="E327" s="1"/>
      <c r="F327" s="9"/>
    </row>
    <row r="328" spans="1:6" x14ac:dyDescent="0.25">
      <c r="A328" s="8" t="s">
        <v>1718</v>
      </c>
      <c r="B328" s="1" t="s">
        <v>1719</v>
      </c>
      <c r="C328" s="1" t="s">
        <v>27</v>
      </c>
      <c r="D328" s="1"/>
      <c r="E328" s="1"/>
      <c r="F328" s="9"/>
    </row>
    <row r="329" spans="1:6" x14ac:dyDescent="0.25">
      <c r="A329" s="8" t="s">
        <v>1720</v>
      </c>
      <c r="B329" s="1" t="s">
        <v>1721</v>
      </c>
      <c r="C329" s="1" t="s">
        <v>7</v>
      </c>
      <c r="D329" s="1"/>
      <c r="E329" s="1"/>
      <c r="F329" s="9"/>
    </row>
    <row r="330" spans="1:6" x14ac:dyDescent="0.25">
      <c r="A330" s="8" t="s">
        <v>1722</v>
      </c>
      <c r="B330" s="1" t="s">
        <v>1723</v>
      </c>
      <c r="C330" s="1" t="s">
        <v>7</v>
      </c>
      <c r="D330" s="1"/>
      <c r="E330" s="1"/>
      <c r="F330" s="9"/>
    </row>
    <row r="331" spans="1:6" x14ac:dyDescent="0.25">
      <c r="A331" s="8" t="s">
        <v>1724</v>
      </c>
      <c r="B331" s="1" t="s">
        <v>1725</v>
      </c>
      <c r="C331" s="1" t="s">
        <v>7</v>
      </c>
      <c r="D331" s="1"/>
      <c r="E331" s="1"/>
      <c r="F331" s="9"/>
    </row>
    <row r="332" spans="1:6" x14ac:dyDescent="0.25">
      <c r="A332" s="8" t="s">
        <v>1726</v>
      </c>
      <c r="B332" s="1" t="s">
        <v>1727</v>
      </c>
      <c r="C332" s="1" t="s">
        <v>7</v>
      </c>
      <c r="D332" s="1"/>
      <c r="E332" s="1"/>
      <c r="F332" s="9"/>
    </row>
    <row r="333" spans="1:6" x14ac:dyDescent="0.25">
      <c r="A333" s="8" t="s">
        <v>1728</v>
      </c>
      <c r="B333" s="1" t="s">
        <v>1729</v>
      </c>
      <c r="C333" s="1" t="s">
        <v>14</v>
      </c>
      <c r="D333" s="1"/>
      <c r="E333" s="1"/>
      <c r="F333" s="9"/>
    </row>
    <row r="334" spans="1:6" x14ac:dyDescent="0.25">
      <c r="A334" s="8" t="s">
        <v>1730</v>
      </c>
      <c r="B334" s="1" t="s">
        <v>1731</v>
      </c>
      <c r="C334" s="1" t="s">
        <v>7</v>
      </c>
      <c r="D334" s="1"/>
      <c r="E334" s="1"/>
      <c r="F334" s="9"/>
    </row>
    <row r="335" spans="1:6" x14ac:dyDescent="0.25">
      <c r="A335" s="8" t="s">
        <v>1732</v>
      </c>
      <c r="B335" s="1" t="s">
        <v>1733</v>
      </c>
      <c r="C335" s="1" t="s">
        <v>4</v>
      </c>
      <c r="D335" s="1"/>
      <c r="E335" s="1"/>
      <c r="F335" s="9"/>
    </row>
    <row r="336" spans="1:6" ht="15.75" thickBot="1" x14ac:dyDescent="0.3">
      <c r="A336" s="10" t="s">
        <v>1734</v>
      </c>
      <c r="B336" s="11" t="s">
        <v>1735</v>
      </c>
      <c r="C336" s="11" t="s">
        <v>1</v>
      </c>
      <c r="D336" s="11"/>
      <c r="E336" s="11"/>
      <c r="F336" s="12"/>
    </row>
    <row r="337" spans="1:6" x14ac:dyDescent="0.25">
      <c r="A337" s="5" t="s">
        <v>1736</v>
      </c>
      <c r="B337" s="6" t="s">
        <v>1737</v>
      </c>
      <c r="C337" s="6" t="s">
        <v>1</v>
      </c>
      <c r="D337" s="6"/>
      <c r="E337" s="6"/>
      <c r="F337" s="7"/>
    </row>
    <row r="338" spans="1:6" x14ac:dyDescent="0.25">
      <c r="A338" s="8" t="s">
        <v>1738</v>
      </c>
      <c r="B338" s="1" t="s">
        <v>1739</v>
      </c>
      <c r="C338" s="1" t="s">
        <v>7</v>
      </c>
      <c r="D338" s="1"/>
      <c r="E338" s="1"/>
      <c r="F338" s="9"/>
    </row>
    <row r="339" spans="1:6" x14ac:dyDescent="0.25">
      <c r="A339" s="8" t="s">
        <v>1740</v>
      </c>
      <c r="B339" s="1" t="s">
        <v>1741</v>
      </c>
      <c r="C339" s="1" t="s">
        <v>7</v>
      </c>
      <c r="D339" s="1"/>
      <c r="E339" s="1"/>
      <c r="F339" s="9"/>
    </row>
    <row r="340" spans="1:6" x14ac:dyDescent="0.25">
      <c r="A340" s="8" t="s">
        <v>1742</v>
      </c>
      <c r="B340" s="1" t="s">
        <v>1743</v>
      </c>
      <c r="C340" s="1" t="s">
        <v>7</v>
      </c>
      <c r="D340" s="1"/>
      <c r="E340" s="1"/>
      <c r="F340" s="9"/>
    </row>
    <row r="341" spans="1:6" x14ac:dyDescent="0.25">
      <c r="A341" s="8" t="s">
        <v>1744</v>
      </c>
      <c r="B341" s="1" t="s">
        <v>1745</v>
      </c>
      <c r="C341" s="1" t="s">
        <v>27</v>
      </c>
      <c r="D341" s="1"/>
      <c r="E341" s="1"/>
      <c r="F341" s="9"/>
    </row>
    <row r="342" spans="1:6" x14ac:dyDescent="0.25">
      <c r="A342" s="8" t="s">
        <v>1746</v>
      </c>
      <c r="B342" s="1" t="s">
        <v>1747</v>
      </c>
      <c r="C342" s="1" t="s">
        <v>7</v>
      </c>
      <c r="D342" s="1"/>
      <c r="E342" s="1"/>
      <c r="F342" s="9"/>
    </row>
    <row r="343" spans="1:6" x14ac:dyDescent="0.25">
      <c r="A343" s="8" t="s">
        <v>1748</v>
      </c>
      <c r="B343" s="1" t="s">
        <v>1749</v>
      </c>
      <c r="C343" s="1" t="s">
        <v>7</v>
      </c>
      <c r="D343" s="1"/>
      <c r="E343" s="1"/>
      <c r="F343" s="9"/>
    </row>
    <row r="344" spans="1:6" x14ac:dyDescent="0.25">
      <c r="A344" s="8" t="s">
        <v>1750</v>
      </c>
      <c r="B344" s="1" t="s">
        <v>1751</v>
      </c>
      <c r="C344" s="1" t="s">
        <v>7</v>
      </c>
      <c r="D344" s="1"/>
      <c r="E344" s="1"/>
      <c r="F344" s="9"/>
    </row>
    <row r="345" spans="1:6" x14ac:dyDescent="0.25">
      <c r="A345" s="8" t="s">
        <v>1752</v>
      </c>
      <c r="B345" s="1" t="s">
        <v>1753</v>
      </c>
      <c r="C345" s="1" t="s">
        <v>7</v>
      </c>
      <c r="D345" s="1"/>
      <c r="E345" s="1"/>
      <c r="F345" s="9"/>
    </row>
    <row r="346" spans="1:6" x14ac:dyDescent="0.25">
      <c r="A346" s="8" t="s">
        <v>1754</v>
      </c>
      <c r="B346" s="1" t="s">
        <v>1755</v>
      </c>
      <c r="C346" s="1" t="s">
        <v>27</v>
      </c>
      <c r="D346" s="1"/>
      <c r="E346" s="1"/>
      <c r="F346" s="9"/>
    </row>
    <row r="347" spans="1:6" x14ac:dyDescent="0.25">
      <c r="A347" s="8" t="s">
        <v>1756</v>
      </c>
      <c r="B347" s="1" t="s">
        <v>1757</v>
      </c>
      <c r="C347" s="1" t="s">
        <v>7</v>
      </c>
      <c r="D347" s="1"/>
      <c r="E347" s="1"/>
      <c r="F347" s="9"/>
    </row>
    <row r="348" spans="1:6" x14ac:dyDescent="0.25">
      <c r="A348" s="8" t="s">
        <v>1758</v>
      </c>
      <c r="B348" s="1" t="s">
        <v>1759</v>
      </c>
      <c r="C348" s="1" t="s">
        <v>7</v>
      </c>
      <c r="D348" s="1"/>
      <c r="E348" s="1"/>
      <c r="F348" s="9"/>
    </row>
    <row r="349" spans="1:6" x14ac:dyDescent="0.25">
      <c r="A349" s="8" t="s">
        <v>1760</v>
      </c>
      <c r="B349" s="1" t="s">
        <v>1761</v>
      </c>
      <c r="C349" s="1" t="s">
        <v>7</v>
      </c>
      <c r="D349" s="1"/>
      <c r="E349" s="1"/>
      <c r="F349" s="9"/>
    </row>
    <row r="350" spans="1:6" x14ac:dyDescent="0.25">
      <c r="A350" s="8" t="s">
        <v>1762</v>
      </c>
      <c r="B350" s="1" t="s">
        <v>1763</v>
      </c>
      <c r="C350" s="1" t="s">
        <v>27</v>
      </c>
      <c r="D350" s="1"/>
      <c r="E350" s="1"/>
      <c r="F350" s="9"/>
    </row>
    <row r="351" spans="1:6" x14ac:dyDescent="0.25">
      <c r="A351" s="8" t="s">
        <v>1764</v>
      </c>
      <c r="B351" s="1" t="s">
        <v>1765</v>
      </c>
      <c r="C351" s="1" t="s">
        <v>27</v>
      </c>
      <c r="D351" s="1"/>
      <c r="E351" s="1"/>
      <c r="F351" s="9"/>
    </row>
    <row r="352" spans="1:6" x14ac:dyDescent="0.25">
      <c r="A352" s="8" t="s">
        <v>1766</v>
      </c>
      <c r="B352" s="1" t="s">
        <v>1767</v>
      </c>
      <c r="C352" s="1" t="s">
        <v>14</v>
      </c>
      <c r="D352" s="1"/>
      <c r="E352" s="1"/>
      <c r="F352" s="9"/>
    </row>
    <row r="353" spans="1:6" x14ac:dyDescent="0.25">
      <c r="A353" s="8" t="s">
        <v>1768</v>
      </c>
      <c r="B353" s="1" t="s">
        <v>1769</v>
      </c>
      <c r="C353" s="1" t="s">
        <v>7</v>
      </c>
      <c r="D353" s="1"/>
      <c r="E353" s="1"/>
      <c r="F353" s="9"/>
    </row>
    <row r="354" spans="1:6" x14ac:dyDescent="0.25">
      <c r="A354" s="8" t="s">
        <v>1770</v>
      </c>
      <c r="B354" s="1" t="s">
        <v>1771</v>
      </c>
      <c r="C354" s="1" t="s">
        <v>7</v>
      </c>
      <c r="D354" s="1"/>
      <c r="E354" s="1"/>
      <c r="F354" s="9"/>
    </row>
    <row r="355" spans="1:6" x14ac:dyDescent="0.25">
      <c r="A355" s="8" t="s">
        <v>1772</v>
      </c>
      <c r="B355" s="1" t="s">
        <v>1773</v>
      </c>
      <c r="C355" s="1" t="s">
        <v>7</v>
      </c>
      <c r="D355" s="1"/>
      <c r="E355" s="1"/>
      <c r="F355" s="9"/>
    </row>
    <row r="356" spans="1:6" x14ac:dyDescent="0.25">
      <c r="A356" s="8" t="s">
        <v>1774</v>
      </c>
      <c r="B356" s="1" t="s">
        <v>1775</v>
      </c>
      <c r="C356" s="1" t="s">
        <v>27</v>
      </c>
      <c r="D356" s="1"/>
      <c r="E356" s="1"/>
      <c r="F356" s="9"/>
    </row>
    <row r="357" spans="1:6" x14ac:dyDescent="0.25">
      <c r="A357" s="8" t="s">
        <v>1776</v>
      </c>
      <c r="B357" s="1" t="s">
        <v>1777</v>
      </c>
      <c r="C357" s="1" t="s">
        <v>4</v>
      </c>
      <c r="D357" s="1"/>
      <c r="E357" s="1"/>
      <c r="F357" s="9"/>
    </row>
    <row r="358" spans="1:6" x14ac:dyDescent="0.25">
      <c r="A358" s="8" t="s">
        <v>1778</v>
      </c>
      <c r="B358" s="1" t="s">
        <v>1779</v>
      </c>
      <c r="C358" s="1" t="s">
        <v>7</v>
      </c>
      <c r="D358" s="1"/>
      <c r="E358" s="1"/>
      <c r="F358" s="9"/>
    </row>
    <row r="359" spans="1:6" x14ac:dyDescent="0.25">
      <c r="A359" s="8" t="s">
        <v>1780</v>
      </c>
      <c r="B359" s="1" t="s">
        <v>1781</v>
      </c>
      <c r="C359" s="1" t="s">
        <v>7</v>
      </c>
      <c r="D359" s="1"/>
      <c r="E359" s="1"/>
      <c r="F359" s="9"/>
    </row>
    <row r="360" spans="1:6" x14ac:dyDescent="0.25">
      <c r="A360" s="8" t="s">
        <v>1782</v>
      </c>
      <c r="B360" s="1" t="s">
        <v>1783</v>
      </c>
      <c r="C360" s="1" t="s">
        <v>7</v>
      </c>
      <c r="D360" s="1"/>
      <c r="E360" s="1"/>
      <c r="F360" s="9"/>
    </row>
    <row r="361" spans="1:6" x14ac:dyDescent="0.25">
      <c r="A361" s="8" t="s">
        <v>1784</v>
      </c>
      <c r="B361" s="1" t="s">
        <v>1785</v>
      </c>
      <c r="C361" s="1" t="s">
        <v>7</v>
      </c>
      <c r="D361" s="1"/>
      <c r="E361" s="1"/>
      <c r="F361" s="9"/>
    </row>
    <row r="362" spans="1:6" x14ac:dyDescent="0.25">
      <c r="A362" s="8" t="s">
        <v>1786</v>
      </c>
      <c r="B362" s="1" t="s">
        <v>1787</v>
      </c>
      <c r="C362" s="1" t="s">
        <v>4</v>
      </c>
      <c r="D362" s="1"/>
      <c r="E362" s="1"/>
      <c r="F362" s="9"/>
    </row>
    <row r="363" spans="1:6" x14ac:dyDescent="0.25">
      <c r="A363" s="8" t="s">
        <v>1788</v>
      </c>
      <c r="B363" s="1" t="s">
        <v>1789</v>
      </c>
      <c r="C363" s="1" t="s">
        <v>27</v>
      </c>
      <c r="D363" s="1"/>
      <c r="E363" s="1"/>
      <c r="F363" s="9"/>
    </row>
    <row r="364" spans="1:6" x14ac:dyDescent="0.25">
      <c r="A364" s="8" t="s">
        <v>1790</v>
      </c>
      <c r="B364" s="1" t="s">
        <v>1791</v>
      </c>
      <c r="C364" s="1" t="s">
        <v>7</v>
      </c>
      <c r="D364" s="1"/>
      <c r="E364" s="1"/>
      <c r="F364" s="9"/>
    </row>
    <row r="365" spans="1:6" x14ac:dyDescent="0.25">
      <c r="A365" s="8" t="s">
        <v>1792</v>
      </c>
      <c r="B365" s="1" t="s">
        <v>1793</v>
      </c>
      <c r="C365" s="1" t="s">
        <v>7</v>
      </c>
      <c r="D365" s="1"/>
      <c r="E365" s="1"/>
      <c r="F365" s="9"/>
    </row>
    <row r="366" spans="1:6" x14ac:dyDescent="0.25">
      <c r="A366" s="8" t="s">
        <v>1794</v>
      </c>
      <c r="B366" s="1" t="s">
        <v>1795</v>
      </c>
      <c r="C366" s="1" t="s">
        <v>4</v>
      </c>
      <c r="D366" s="1"/>
      <c r="E366" s="1"/>
      <c r="F366" s="9"/>
    </row>
    <row r="367" spans="1:6" x14ac:dyDescent="0.25">
      <c r="A367" s="8" t="s">
        <v>1796</v>
      </c>
      <c r="B367" s="1" t="s">
        <v>1797</v>
      </c>
      <c r="C367" s="1" t="s">
        <v>7</v>
      </c>
      <c r="D367" s="1"/>
      <c r="E367" s="1"/>
      <c r="F367" s="9"/>
    </row>
    <row r="368" spans="1:6" x14ac:dyDescent="0.25">
      <c r="A368" s="8" t="s">
        <v>1798</v>
      </c>
      <c r="B368" s="1" t="s">
        <v>1799</v>
      </c>
      <c r="C368" s="1" t="s">
        <v>4</v>
      </c>
      <c r="D368" s="1"/>
      <c r="E368" s="1"/>
      <c r="F368" s="9"/>
    </row>
    <row r="369" spans="1:6" x14ac:dyDescent="0.25">
      <c r="A369" s="8" t="s">
        <v>1800</v>
      </c>
      <c r="B369" s="1" t="s">
        <v>1801</v>
      </c>
      <c r="C369" s="1" t="s">
        <v>7</v>
      </c>
      <c r="D369" s="1"/>
      <c r="E369" s="1"/>
      <c r="F369" s="9"/>
    </row>
    <row r="370" spans="1:6" x14ac:dyDescent="0.25">
      <c r="A370" s="8" t="s">
        <v>1802</v>
      </c>
      <c r="B370" s="1" t="s">
        <v>1803</v>
      </c>
      <c r="C370" s="1" t="s">
        <v>14</v>
      </c>
      <c r="D370" s="1"/>
      <c r="E370" s="1"/>
      <c r="F370" s="9"/>
    </row>
    <row r="371" spans="1:6" x14ac:dyDescent="0.25">
      <c r="A371" s="8" t="s">
        <v>1804</v>
      </c>
      <c r="B371" s="1" t="s">
        <v>1805</v>
      </c>
      <c r="C371" s="1" t="s">
        <v>7</v>
      </c>
      <c r="D371" s="1"/>
      <c r="E371" s="1"/>
      <c r="F371" s="9"/>
    </row>
    <row r="372" spans="1:6" x14ac:dyDescent="0.25">
      <c r="A372" s="8" t="s">
        <v>1806</v>
      </c>
      <c r="B372" s="1" t="s">
        <v>1807</v>
      </c>
      <c r="C372" s="1" t="s">
        <v>27</v>
      </c>
      <c r="D372" s="1"/>
      <c r="E372" s="1"/>
      <c r="F372" s="9"/>
    </row>
    <row r="373" spans="1:6" x14ac:dyDescent="0.25">
      <c r="A373" s="8" t="s">
        <v>1808</v>
      </c>
      <c r="B373" s="1" t="s">
        <v>1809</v>
      </c>
      <c r="C373" s="1" t="s">
        <v>14</v>
      </c>
      <c r="D373" s="1"/>
      <c r="E373" s="1"/>
      <c r="F373" s="9"/>
    </row>
    <row r="374" spans="1:6" x14ac:dyDescent="0.25">
      <c r="A374" s="8" t="s">
        <v>1810</v>
      </c>
      <c r="B374" s="1" t="s">
        <v>1811</v>
      </c>
      <c r="C374" s="1" t="s">
        <v>7</v>
      </c>
      <c r="D374" s="1"/>
      <c r="E374" s="1"/>
      <c r="F374" s="9"/>
    </row>
    <row r="375" spans="1:6" x14ac:dyDescent="0.25">
      <c r="A375" s="8" t="s">
        <v>1812</v>
      </c>
      <c r="B375" s="1" t="s">
        <v>1813</v>
      </c>
      <c r="C375" s="1" t="s">
        <v>7</v>
      </c>
      <c r="D375" s="1"/>
      <c r="E375" s="1"/>
      <c r="F375" s="9"/>
    </row>
    <row r="376" spans="1:6" x14ac:dyDescent="0.25">
      <c r="A376" s="8" t="s">
        <v>1814</v>
      </c>
      <c r="B376" s="1" t="s">
        <v>1815</v>
      </c>
      <c r="C376" s="1" t="s">
        <v>7</v>
      </c>
      <c r="D376" s="1"/>
      <c r="E376" s="1"/>
      <c r="F376" s="9"/>
    </row>
    <row r="377" spans="1:6" x14ac:dyDescent="0.25">
      <c r="A377" s="8" t="s">
        <v>1816</v>
      </c>
      <c r="B377" s="1" t="s">
        <v>1817</v>
      </c>
      <c r="C377" s="1" t="s">
        <v>7</v>
      </c>
      <c r="D377" s="1"/>
      <c r="E377" s="1"/>
      <c r="F377" s="9"/>
    </row>
    <row r="378" spans="1:6" x14ac:dyDescent="0.25">
      <c r="A378" s="8" t="s">
        <v>1818</v>
      </c>
      <c r="B378" s="1" t="s">
        <v>1819</v>
      </c>
      <c r="C378" s="1" t="s">
        <v>7</v>
      </c>
      <c r="D378" s="1"/>
      <c r="E378" s="1"/>
      <c r="F378" s="9"/>
    </row>
    <row r="379" spans="1:6" x14ac:dyDescent="0.25">
      <c r="A379" s="8" t="s">
        <v>1820</v>
      </c>
      <c r="B379" s="1" t="s">
        <v>1821</v>
      </c>
      <c r="C379" s="1" t="s">
        <v>7</v>
      </c>
      <c r="D379" s="1"/>
      <c r="E379" s="1"/>
      <c r="F379" s="9"/>
    </row>
    <row r="380" spans="1:6" x14ac:dyDescent="0.25">
      <c r="A380" s="8" t="s">
        <v>1822</v>
      </c>
      <c r="B380" s="1" t="s">
        <v>1823</v>
      </c>
      <c r="C380" s="1" t="s">
        <v>7</v>
      </c>
      <c r="D380" s="1"/>
      <c r="E380" s="1"/>
      <c r="F380" s="9"/>
    </row>
    <row r="381" spans="1:6" x14ac:dyDescent="0.25">
      <c r="A381" s="8" t="s">
        <v>1824</v>
      </c>
      <c r="B381" s="1" t="s">
        <v>1825</v>
      </c>
      <c r="C381" s="1" t="s">
        <v>27</v>
      </c>
      <c r="D381" s="1"/>
      <c r="E381" s="1"/>
      <c r="F381" s="9"/>
    </row>
    <row r="382" spans="1:6" x14ac:dyDescent="0.25">
      <c r="A382" s="8" t="s">
        <v>1826</v>
      </c>
      <c r="B382" s="1" t="s">
        <v>1827</v>
      </c>
      <c r="C382" s="1" t="s">
        <v>7</v>
      </c>
      <c r="D382" s="1"/>
      <c r="E382" s="1"/>
      <c r="F382" s="9"/>
    </row>
    <row r="383" spans="1:6" x14ac:dyDescent="0.25">
      <c r="A383" s="8" t="s">
        <v>1828</v>
      </c>
      <c r="B383" s="1" t="s">
        <v>1829</v>
      </c>
      <c r="C383" s="1" t="s">
        <v>14</v>
      </c>
      <c r="D383" s="1"/>
      <c r="E383" s="1"/>
      <c r="F383" s="9"/>
    </row>
    <row r="384" spans="1:6" x14ac:dyDescent="0.25">
      <c r="A384" s="8" t="s">
        <v>1830</v>
      </c>
      <c r="B384" s="1" t="s">
        <v>1831</v>
      </c>
      <c r="C384" s="1" t="s">
        <v>7</v>
      </c>
      <c r="D384" s="1"/>
      <c r="E384" s="1"/>
      <c r="F384" s="9"/>
    </row>
    <row r="385" spans="1:6" x14ac:dyDescent="0.25">
      <c r="A385" s="8" t="s">
        <v>1832</v>
      </c>
      <c r="B385" s="1" t="s">
        <v>1833</v>
      </c>
      <c r="C385" s="1" t="s">
        <v>7</v>
      </c>
      <c r="D385" s="1"/>
      <c r="E385" s="1"/>
      <c r="F385" s="9"/>
    </row>
    <row r="386" spans="1:6" x14ac:dyDescent="0.25">
      <c r="A386" s="8" t="s">
        <v>1834</v>
      </c>
      <c r="B386" s="1" t="s">
        <v>1835</v>
      </c>
      <c r="C386" s="1" t="s">
        <v>7</v>
      </c>
      <c r="D386" s="1"/>
      <c r="E386" s="1"/>
      <c r="F386" s="9"/>
    </row>
    <row r="387" spans="1:6" x14ac:dyDescent="0.25">
      <c r="A387" s="8" t="s">
        <v>1836</v>
      </c>
      <c r="B387" s="1" t="s">
        <v>1837</v>
      </c>
      <c r="C387" s="1" t="s">
        <v>7</v>
      </c>
      <c r="D387" s="1"/>
      <c r="E387" s="1"/>
      <c r="F387" s="9"/>
    </row>
    <row r="388" spans="1:6" x14ac:dyDescent="0.25">
      <c r="A388" s="8" t="s">
        <v>1838</v>
      </c>
      <c r="B388" s="1" t="s">
        <v>1839</v>
      </c>
      <c r="C388" s="1" t="s">
        <v>27</v>
      </c>
      <c r="D388" s="1"/>
      <c r="E388" s="1"/>
      <c r="F388" s="9"/>
    </row>
    <row r="389" spans="1:6" x14ac:dyDescent="0.25">
      <c r="A389" s="8" t="s">
        <v>1840</v>
      </c>
      <c r="B389" s="1" t="s">
        <v>1841</v>
      </c>
      <c r="C389" s="1" t="s">
        <v>27</v>
      </c>
      <c r="D389" s="1"/>
      <c r="E389" s="1"/>
      <c r="F389" s="9"/>
    </row>
    <row r="390" spans="1:6" x14ac:dyDescent="0.25">
      <c r="A390" s="8" t="s">
        <v>1842</v>
      </c>
      <c r="B390" s="1" t="s">
        <v>1843</v>
      </c>
      <c r="C390" s="1" t="s">
        <v>7</v>
      </c>
      <c r="D390" s="1"/>
      <c r="E390" s="1"/>
      <c r="F390" s="9"/>
    </row>
    <row r="391" spans="1:6" x14ac:dyDescent="0.25">
      <c r="A391" s="8" t="s">
        <v>1844</v>
      </c>
      <c r="B391" s="1" t="s">
        <v>1845</v>
      </c>
      <c r="C391" s="1" t="s">
        <v>7</v>
      </c>
      <c r="D391" s="1"/>
      <c r="E391" s="1"/>
      <c r="F391" s="9"/>
    </row>
    <row r="392" spans="1:6" x14ac:dyDescent="0.25">
      <c r="A392" s="8" t="s">
        <v>1846</v>
      </c>
      <c r="B392" s="1" t="s">
        <v>1847</v>
      </c>
      <c r="C392" s="1" t="s">
        <v>7</v>
      </c>
      <c r="D392" s="1"/>
      <c r="E392" s="1"/>
      <c r="F392" s="9"/>
    </row>
    <row r="393" spans="1:6" x14ac:dyDescent="0.25">
      <c r="A393" s="8" t="s">
        <v>1848</v>
      </c>
      <c r="B393" s="1" t="s">
        <v>1849</v>
      </c>
      <c r="C393" s="1" t="s">
        <v>27</v>
      </c>
      <c r="D393" s="1"/>
      <c r="E393" s="1"/>
      <c r="F393" s="9"/>
    </row>
    <row r="394" spans="1:6" x14ac:dyDescent="0.25">
      <c r="A394" s="8" t="s">
        <v>1850</v>
      </c>
      <c r="B394" s="1" t="s">
        <v>1851</v>
      </c>
      <c r="C394" s="1" t="s">
        <v>27</v>
      </c>
      <c r="D394" s="1"/>
      <c r="E394" s="1"/>
      <c r="F394" s="9"/>
    </row>
    <row r="395" spans="1:6" x14ac:dyDescent="0.25">
      <c r="A395" s="8" t="s">
        <v>1852</v>
      </c>
      <c r="B395" s="1" t="s">
        <v>1853</v>
      </c>
      <c r="C395" s="1" t="s">
        <v>4</v>
      </c>
      <c r="D395" s="1"/>
      <c r="E395" s="1"/>
      <c r="F395" s="9"/>
    </row>
    <row r="396" spans="1:6" x14ac:dyDescent="0.25">
      <c r="A396" s="8" t="s">
        <v>1854</v>
      </c>
      <c r="B396" s="1" t="s">
        <v>1855</v>
      </c>
      <c r="C396" s="1" t="s">
        <v>7</v>
      </c>
      <c r="D396" s="1"/>
      <c r="E396" s="1"/>
      <c r="F396" s="9"/>
    </row>
    <row r="397" spans="1:6" x14ac:dyDescent="0.25">
      <c r="A397" s="8" t="s">
        <v>1856</v>
      </c>
      <c r="B397" s="1" t="s">
        <v>1857</v>
      </c>
      <c r="C397" s="1" t="s">
        <v>7</v>
      </c>
      <c r="D397" s="1"/>
      <c r="E397" s="1"/>
      <c r="F397" s="9"/>
    </row>
    <row r="398" spans="1:6" x14ac:dyDescent="0.25">
      <c r="A398" s="8" t="s">
        <v>1858</v>
      </c>
      <c r="B398" s="1" t="s">
        <v>1859</v>
      </c>
      <c r="C398" s="1" t="s">
        <v>7</v>
      </c>
      <c r="D398" s="1"/>
      <c r="E398" s="1"/>
      <c r="F398" s="9"/>
    </row>
    <row r="399" spans="1:6" x14ac:dyDescent="0.25">
      <c r="A399" s="8" t="s">
        <v>1860</v>
      </c>
      <c r="B399" s="1" t="s">
        <v>1861</v>
      </c>
      <c r="C399" s="1" t="s">
        <v>7</v>
      </c>
      <c r="D399" s="1"/>
      <c r="E399" s="1"/>
      <c r="F399" s="9"/>
    </row>
    <row r="400" spans="1:6" x14ac:dyDescent="0.25">
      <c r="A400" s="8" t="s">
        <v>1862</v>
      </c>
      <c r="B400" s="1" t="s">
        <v>1863</v>
      </c>
      <c r="C400" s="1" t="s">
        <v>7</v>
      </c>
      <c r="D400" s="1"/>
      <c r="E400" s="1"/>
      <c r="F400" s="9"/>
    </row>
    <row r="401" spans="1:6" x14ac:dyDescent="0.25">
      <c r="A401" s="8" t="s">
        <v>1864</v>
      </c>
      <c r="B401" s="1" t="s">
        <v>1865</v>
      </c>
      <c r="C401" s="1" t="s">
        <v>27</v>
      </c>
      <c r="D401" s="1"/>
      <c r="E401" s="1"/>
      <c r="F401" s="9"/>
    </row>
    <row r="402" spans="1:6" x14ac:dyDescent="0.25">
      <c r="A402" s="8" t="s">
        <v>1866</v>
      </c>
      <c r="B402" s="1" t="s">
        <v>1867</v>
      </c>
      <c r="C402" s="1" t="s">
        <v>14</v>
      </c>
      <c r="D402" s="1"/>
      <c r="E402" s="1"/>
      <c r="F402" s="9"/>
    </row>
    <row r="403" spans="1:6" x14ac:dyDescent="0.25">
      <c r="A403" s="8" t="s">
        <v>1868</v>
      </c>
      <c r="B403" s="1" t="s">
        <v>1869</v>
      </c>
      <c r="C403" s="1" t="s">
        <v>7</v>
      </c>
      <c r="D403" s="1"/>
      <c r="E403" s="1"/>
      <c r="F403" s="9"/>
    </row>
    <row r="404" spans="1:6" x14ac:dyDescent="0.25">
      <c r="A404" s="8" t="s">
        <v>1870</v>
      </c>
      <c r="B404" s="1" t="s">
        <v>1871</v>
      </c>
      <c r="C404" s="1" t="s">
        <v>7</v>
      </c>
      <c r="D404" s="1"/>
      <c r="E404" s="1"/>
      <c r="F404" s="9"/>
    </row>
    <row r="405" spans="1:6" x14ac:dyDescent="0.25">
      <c r="A405" s="8" t="s">
        <v>1872</v>
      </c>
      <c r="B405" s="1" t="s">
        <v>1873</v>
      </c>
      <c r="C405" s="1" t="s">
        <v>7</v>
      </c>
      <c r="D405" s="1"/>
      <c r="E405" s="1"/>
      <c r="F405" s="9"/>
    </row>
    <row r="406" spans="1:6" x14ac:dyDescent="0.25">
      <c r="A406" s="8" t="s">
        <v>1874</v>
      </c>
      <c r="B406" s="1" t="s">
        <v>1875</v>
      </c>
      <c r="C406" s="1" t="s">
        <v>4</v>
      </c>
      <c r="D406" s="1"/>
      <c r="E406" s="1"/>
      <c r="F406" s="9"/>
    </row>
    <row r="407" spans="1:6" x14ac:dyDescent="0.25">
      <c r="A407" s="8" t="s">
        <v>1876</v>
      </c>
      <c r="B407" s="1" t="s">
        <v>1877</v>
      </c>
      <c r="C407" s="1" t="s">
        <v>7</v>
      </c>
      <c r="D407" s="1"/>
      <c r="E407" s="1"/>
      <c r="F407" s="9"/>
    </row>
    <row r="408" spans="1:6" x14ac:dyDescent="0.25">
      <c r="A408" s="8" t="s">
        <v>1878</v>
      </c>
      <c r="B408" s="1" t="s">
        <v>1879</v>
      </c>
      <c r="C408" s="1" t="s">
        <v>7</v>
      </c>
      <c r="D408" s="1"/>
      <c r="E408" s="1"/>
      <c r="F408" s="9"/>
    </row>
    <row r="409" spans="1:6" x14ac:dyDescent="0.25">
      <c r="A409" s="8" t="s">
        <v>1880</v>
      </c>
      <c r="B409" s="1" t="s">
        <v>1881</v>
      </c>
      <c r="C409" s="1" t="s">
        <v>27</v>
      </c>
      <c r="D409" s="1"/>
      <c r="E409" s="1"/>
      <c r="F409" s="9"/>
    </row>
    <row r="410" spans="1:6" x14ac:dyDescent="0.25">
      <c r="A410" s="8" t="s">
        <v>1882</v>
      </c>
      <c r="B410" s="1" t="s">
        <v>1883</v>
      </c>
      <c r="C410" s="1" t="s">
        <v>7</v>
      </c>
      <c r="D410" s="1"/>
      <c r="E410" s="1"/>
      <c r="F410" s="9"/>
    </row>
    <row r="411" spans="1:6" x14ac:dyDescent="0.25">
      <c r="A411" s="8" t="s">
        <v>1884</v>
      </c>
      <c r="B411" s="1" t="s">
        <v>1885</v>
      </c>
      <c r="C411" s="1" t="s">
        <v>7</v>
      </c>
      <c r="D411" s="1"/>
      <c r="E411" s="1"/>
      <c r="F411" s="9"/>
    </row>
    <row r="412" spans="1:6" x14ac:dyDescent="0.25">
      <c r="A412" s="8" t="s">
        <v>1886</v>
      </c>
      <c r="B412" s="1" t="s">
        <v>1887</v>
      </c>
      <c r="C412" s="1" t="s">
        <v>7</v>
      </c>
      <c r="D412" s="1"/>
      <c r="E412" s="1"/>
      <c r="F412" s="9"/>
    </row>
    <row r="413" spans="1:6" x14ac:dyDescent="0.25">
      <c r="A413" s="8" t="s">
        <v>1888</v>
      </c>
      <c r="B413" s="1" t="s">
        <v>1889</v>
      </c>
      <c r="C413" s="1" t="s">
        <v>27</v>
      </c>
      <c r="D413" s="1"/>
      <c r="E413" s="1"/>
      <c r="F413" s="9"/>
    </row>
    <row r="414" spans="1:6" x14ac:dyDescent="0.25">
      <c r="A414" s="8" t="s">
        <v>1890</v>
      </c>
      <c r="B414" s="1" t="s">
        <v>1891</v>
      </c>
      <c r="C414" s="1" t="s">
        <v>7</v>
      </c>
      <c r="D414" s="1"/>
      <c r="E414" s="1"/>
      <c r="F414" s="9"/>
    </row>
    <row r="415" spans="1:6" x14ac:dyDescent="0.25">
      <c r="A415" s="8" t="s">
        <v>1892</v>
      </c>
      <c r="B415" s="1" t="s">
        <v>1893</v>
      </c>
      <c r="C415" s="1" t="s">
        <v>14</v>
      </c>
      <c r="D415" s="1"/>
      <c r="E415" s="1"/>
      <c r="F415" s="9"/>
    </row>
    <row r="416" spans="1:6" x14ac:dyDescent="0.25">
      <c r="A416" s="8" t="s">
        <v>1894</v>
      </c>
      <c r="B416" s="1" t="s">
        <v>1895</v>
      </c>
      <c r="C416" s="1" t="s">
        <v>27</v>
      </c>
      <c r="D416" s="1"/>
      <c r="E416" s="1"/>
      <c r="F416" s="9"/>
    </row>
    <row r="417" spans="1:6" x14ac:dyDescent="0.25">
      <c r="A417" s="8" t="s">
        <v>1896</v>
      </c>
      <c r="B417" s="1" t="s">
        <v>1897</v>
      </c>
      <c r="C417" s="1" t="s">
        <v>7</v>
      </c>
      <c r="D417" s="1"/>
      <c r="E417" s="1"/>
      <c r="F417" s="9"/>
    </row>
    <row r="418" spans="1:6" x14ac:dyDescent="0.25">
      <c r="A418" s="8" t="s">
        <v>1898</v>
      </c>
      <c r="B418" s="1" t="s">
        <v>1899</v>
      </c>
      <c r="C418" s="1" t="s">
        <v>7</v>
      </c>
      <c r="D418" s="1"/>
      <c r="E418" s="1"/>
      <c r="F418" s="9"/>
    </row>
    <row r="419" spans="1:6" x14ac:dyDescent="0.25">
      <c r="A419" s="8" t="s">
        <v>1900</v>
      </c>
      <c r="B419" s="1" t="s">
        <v>1901</v>
      </c>
      <c r="C419" s="1" t="s">
        <v>14</v>
      </c>
      <c r="D419" s="1"/>
      <c r="E419" s="1"/>
      <c r="F419" s="9"/>
    </row>
    <row r="420" spans="1:6" x14ac:dyDescent="0.25">
      <c r="A420" s="8" t="s">
        <v>1902</v>
      </c>
      <c r="B420" s="1" t="s">
        <v>1903</v>
      </c>
      <c r="C420" s="1" t="s">
        <v>7</v>
      </c>
      <c r="D420" s="1"/>
      <c r="E420" s="1"/>
      <c r="F420" s="9"/>
    </row>
    <row r="421" spans="1:6" x14ac:dyDescent="0.25">
      <c r="A421" s="8" t="s">
        <v>1904</v>
      </c>
      <c r="B421" s="1" t="s">
        <v>1905</v>
      </c>
      <c r="C421" s="1" t="s">
        <v>14</v>
      </c>
      <c r="D421" s="1"/>
      <c r="E421" s="1"/>
      <c r="F421" s="9"/>
    </row>
    <row r="422" spans="1:6" x14ac:dyDescent="0.25">
      <c r="A422" s="8" t="s">
        <v>1906</v>
      </c>
      <c r="B422" s="1" t="s">
        <v>1907</v>
      </c>
      <c r="C422" s="1" t="s">
        <v>7</v>
      </c>
      <c r="D422" s="1"/>
      <c r="E422" s="1"/>
      <c r="F422" s="9"/>
    </row>
    <row r="423" spans="1:6" x14ac:dyDescent="0.25">
      <c r="A423" s="8" t="s">
        <v>1908</v>
      </c>
      <c r="B423" s="1" t="s">
        <v>1909</v>
      </c>
      <c r="C423" s="1" t="s">
        <v>7</v>
      </c>
      <c r="D423" s="1"/>
      <c r="E423" s="1"/>
      <c r="F423" s="9"/>
    </row>
    <row r="424" spans="1:6" x14ac:dyDescent="0.25">
      <c r="A424" s="8" t="s">
        <v>1910</v>
      </c>
      <c r="B424" s="1" t="s">
        <v>1911</v>
      </c>
      <c r="C424" s="1" t="s">
        <v>7</v>
      </c>
      <c r="D424" s="1"/>
      <c r="E424" s="1"/>
      <c r="F424" s="9"/>
    </row>
    <row r="425" spans="1:6" x14ac:dyDescent="0.25">
      <c r="A425" s="8" t="s">
        <v>1912</v>
      </c>
      <c r="B425" s="1" t="s">
        <v>1913</v>
      </c>
      <c r="C425" s="1" t="s">
        <v>7</v>
      </c>
      <c r="D425" s="1"/>
      <c r="E425" s="1"/>
      <c r="F425" s="9"/>
    </row>
    <row r="426" spans="1:6" x14ac:dyDescent="0.25">
      <c r="A426" s="8" t="s">
        <v>1914</v>
      </c>
      <c r="B426" s="1" t="s">
        <v>1915</v>
      </c>
      <c r="C426" s="1" t="s">
        <v>7</v>
      </c>
      <c r="D426" s="1"/>
      <c r="E426" s="1"/>
      <c r="F426" s="9"/>
    </row>
    <row r="427" spans="1:6" x14ac:dyDescent="0.25">
      <c r="A427" s="8" t="s">
        <v>1916</v>
      </c>
      <c r="B427" s="1" t="s">
        <v>1917</v>
      </c>
      <c r="C427" s="1" t="s">
        <v>7</v>
      </c>
      <c r="D427" s="1"/>
      <c r="E427" s="1"/>
      <c r="F427" s="9"/>
    </row>
    <row r="428" spans="1:6" x14ac:dyDescent="0.25">
      <c r="A428" s="8" t="s">
        <v>1918</v>
      </c>
      <c r="B428" s="1" t="s">
        <v>1919</v>
      </c>
      <c r="C428" s="1" t="s">
        <v>7</v>
      </c>
      <c r="D428" s="1"/>
      <c r="E428" s="1"/>
      <c r="F428" s="9"/>
    </row>
    <row r="429" spans="1:6" x14ac:dyDescent="0.25">
      <c r="A429" s="8" t="s">
        <v>1920</v>
      </c>
      <c r="B429" s="1" t="s">
        <v>1921</v>
      </c>
      <c r="C429" s="1" t="s">
        <v>7</v>
      </c>
      <c r="D429" s="1"/>
      <c r="E429" s="1"/>
      <c r="F429" s="9"/>
    </row>
    <row r="430" spans="1:6" x14ac:dyDescent="0.25">
      <c r="A430" s="8" t="s">
        <v>1922</v>
      </c>
      <c r="B430" s="1" t="s">
        <v>1923</v>
      </c>
      <c r="C430" s="1" t="s">
        <v>27</v>
      </c>
      <c r="D430" s="1"/>
      <c r="E430" s="1"/>
      <c r="F430" s="9"/>
    </row>
    <row r="431" spans="1:6" x14ac:dyDescent="0.25">
      <c r="A431" s="8" t="s">
        <v>1924</v>
      </c>
      <c r="B431" s="1" t="s">
        <v>1925</v>
      </c>
      <c r="C431" s="1" t="s">
        <v>7</v>
      </c>
      <c r="D431" s="1"/>
      <c r="E431" s="1"/>
      <c r="F431" s="9"/>
    </row>
    <row r="432" spans="1:6" x14ac:dyDescent="0.25">
      <c r="A432" s="8" t="s">
        <v>1926</v>
      </c>
      <c r="B432" s="1" t="s">
        <v>1927</v>
      </c>
      <c r="C432" s="1" t="s">
        <v>14</v>
      </c>
      <c r="D432" s="1"/>
      <c r="E432" s="1"/>
      <c r="F432" s="9"/>
    </row>
    <row r="433" spans="1:6" x14ac:dyDescent="0.25">
      <c r="A433" s="8" t="s">
        <v>1928</v>
      </c>
      <c r="B433" s="1" t="s">
        <v>1929</v>
      </c>
      <c r="C433" s="1" t="s">
        <v>7</v>
      </c>
      <c r="D433" s="1"/>
      <c r="E433" s="1"/>
      <c r="F433" s="9"/>
    </row>
    <row r="434" spans="1:6" x14ac:dyDescent="0.25">
      <c r="A434" s="8" t="s">
        <v>1930</v>
      </c>
      <c r="B434" s="1" t="s">
        <v>1931</v>
      </c>
      <c r="C434" s="1" t="s">
        <v>7</v>
      </c>
      <c r="D434" s="1"/>
      <c r="E434" s="1"/>
      <c r="F434" s="9"/>
    </row>
    <row r="435" spans="1:6" x14ac:dyDescent="0.25">
      <c r="A435" s="8" t="s">
        <v>1932</v>
      </c>
      <c r="B435" s="1" t="s">
        <v>1933</v>
      </c>
      <c r="C435" s="1" t="s">
        <v>7</v>
      </c>
      <c r="D435" s="1"/>
      <c r="E435" s="1"/>
      <c r="F435" s="9"/>
    </row>
    <row r="436" spans="1:6" x14ac:dyDescent="0.25">
      <c r="A436" s="8" t="s">
        <v>1934</v>
      </c>
      <c r="B436" s="1" t="s">
        <v>1935</v>
      </c>
      <c r="C436" s="1" t="s">
        <v>14</v>
      </c>
      <c r="D436" s="1"/>
      <c r="E436" s="1"/>
      <c r="F436" s="9"/>
    </row>
    <row r="437" spans="1:6" x14ac:dyDescent="0.25">
      <c r="A437" s="8" t="s">
        <v>1936</v>
      </c>
      <c r="B437" s="1" t="s">
        <v>1937</v>
      </c>
      <c r="C437" s="1" t="s">
        <v>7</v>
      </c>
      <c r="D437" s="1"/>
      <c r="E437" s="1"/>
      <c r="F437" s="9"/>
    </row>
    <row r="438" spans="1:6" x14ac:dyDescent="0.25">
      <c r="A438" s="8" t="s">
        <v>1938</v>
      </c>
      <c r="B438" s="1" t="s">
        <v>1939</v>
      </c>
      <c r="C438" s="1" t="s">
        <v>7</v>
      </c>
      <c r="D438" s="1"/>
      <c r="E438" s="1"/>
      <c r="F438" s="9"/>
    </row>
    <row r="439" spans="1:6" x14ac:dyDescent="0.25">
      <c r="A439" s="8" t="s">
        <v>1940</v>
      </c>
      <c r="B439" s="1" t="s">
        <v>1941</v>
      </c>
      <c r="C439" s="1" t="s">
        <v>7</v>
      </c>
      <c r="D439" s="1"/>
      <c r="E439" s="1"/>
      <c r="F439" s="9"/>
    </row>
    <row r="440" spans="1:6" x14ac:dyDescent="0.25">
      <c r="A440" s="8" t="s">
        <v>1942</v>
      </c>
      <c r="B440" s="1" t="s">
        <v>1943</v>
      </c>
      <c r="C440" s="1" t="s">
        <v>4</v>
      </c>
      <c r="D440" s="1"/>
      <c r="E440" s="1"/>
      <c r="F440" s="9"/>
    </row>
    <row r="441" spans="1:6" x14ac:dyDescent="0.25">
      <c r="A441" s="8" t="s">
        <v>1944</v>
      </c>
      <c r="B441" s="1" t="s">
        <v>1945</v>
      </c>
      <c r="C441" s="1" t="s">
        <v>4</v>
      </c>
      <c r="D441" s="1"/>
      <c r="E441" s="1"/>
      <c r="F441" s="9"/>
    </row>
    <row r="442" spans="1:6" x14ac:dyDescent="0.25">
      <c r="A442" s="8" t="s">
        <v>1946</v>
      </c>
      <c r="B442" s="1" t="s">
        <v>1947</v>
      </c>
      <c r="C442" s="1" t="s">
        <v>4</v>
      </c>
      <c r="D442" s="1"/>
      <c r="E442" s="1"/>
      <c r="F442" s="9"/>
    </row>
    <row r="443" spans="1:6" x14ac:dyDescent="0.25">
      <c r="A443" s="8" t="s">
        <v>1948</v>
      </c>
      <c r="B443" s="1" t="s">
        <v>1949</v>
      </c>
      <c r="C443" s="1" t="s">
        <v>4</v>
      </c>
      <c r="D443" s="1"/>
      <c r="E443" s="1"/>
      <c r="F443" s="9"/>
    </row>
    <row r="444" spans="1:6" ht="15.75" thickBot="1" x14ac:dyDescent="0.3">
      <c r="A444" s="16" t="s">
        <v>1950</v>
      </c>
      <c r="B444" s="15" t="s">
        <v>1951</v>
      </c>
      <c r="C444" s="15" t="s">
        <v>1</v>
      </c>
      <c r="D444" s="15"/>
      <c r="E444" s="15"/>
      <c r="F444" s="17"/>
    </row>
    <row r="445" spans="1:6" x14ac:dyDescent="0.25">
      <c r="A445" s="5" t="s">
        <v>26588</v>
      </c>
      <c r="B445" s="6" t="s">
        <v>24941</v>
      </c>
      <c r="C445" s="6" t="s">
        <v>1</v>
      </c>
      <c r="D445" s="6"/>
      <c r="E445" s="6"/>
      <c r="F445" s="7"/>
    </row>
    <row r="446" spans="1:6" x14ac:dyDescent="0.25">
      <c r="A446" s="8" t="s">
        <v>26589</v>
      </c>
      <c r="B446" s="1" t="s">
        <v>24942</v>
      </c>
      <c r="C446" s="1" t="s">
        <v>24943</v>
      </c>
      <c r="D446" s="1"/>
      <c r="E446" s="1"/>
      <c r="F446" s="9"/>
    </row>
    <row r="447" spans="1:6" x14ac:dyDescent="0.25">
      <c r="A447" s="8" t="s">
        <v>26590</v>
      </c>
      <c r="B447" s="1" t="s">
        <v>24944</v>
      </c>
      <c r="C447" s="1" t="s">
        <v>24943</v>
      </c>
      <c r="D447" s="1"/>
      <c r="E447" s="1"/>
      <c r="F447" s="9"/>
    </row>
    <row r="448" spans="1:6" x14ac:dyDescent="0.25">
      <c r="A448" s="8" t="s">
        <v>26591</v>
      </c>
      <c r="B448" s="1" t="s">
        <v>24945</v>
      </c>
      <c r="C448" s="1" t="s">
        <v>24943</v>
      </c>
      <c r="D448" s="1"/>
      <c r="E448" s="1"/>
      <c r="F448" s="9"/>
    </row>
    <row r="449" spans="1:6" x14ac:dyDescent="0.25">
      <c r="A449" s="8" t="s">
        <v>26592</v>
      </c>
      <c r="B449" s="1" t="s">
        <v>24946</v>
      </c>
      <c r="C449" s="1" t="s">
        <v>24943</v>
      </c>
      <c r="D449" s="1"/>
      <c r="E449" s="1"/>
      <c r="F449" s="9"/>
    </row>
    <row r="450" spans="1:6" x14ac:dyDescent="0.25">
      <c r="A450" s="8" t="s">
        <v>26593</v>
      </c>
      <c r="B450" s="1" t="s">
        <v>24947</v>
      </c>
      <c r="C450" s="1" t="s">
        <v>24943</v>
      </c>
      <c r="D450" s="1"/>
      <c r="E450" s="1"/>
      <c r="F450" s="9"/>
    </row>
    <row r="451" spans="1:6" x14ac:dyDescent="0.25">
      <c r="A451" s="8" t="s">
        <v>26594</v>
      </c>
      <c r="B451" s="1" t="s">
        <v>24948</v>
      </c>
      <c r="C451" s="1" t="s">
        <v>4</v>
      </c>
      <c r="D451" s="1"/>
      <c r="E451" s="1"/>
      <c r="F451" s="9"/>
    </row>
    <row r="452" spans="1:6" x14ac:dyDescent="0.25">
      <c r="A452" s="8" t="s">
        <v>26595</v>
      </c>
      <c r="B452" s="1" t="s">
        <v>24949</v>
      </c>
      <c r="C452" s="1" t="s">
        <v>4</v>
      </c>
      <c r="D452" s="1"/>
      <c r="E452" s="1"/>
      <c r="F452" s="9"/>
    </row>
    <row r="453" spans="1:6" x14ac:dyDescent="0.25">
      <c r="A453" s="8" t="s">
        <v>26596</v>
      </c>
      <c r="B453" s="1" t="s">
        <v>24950</v>
      </c>
      <c r="C453" s="1" t="s">
        <v>27</v>
      </c>
      <c r="D453" s="1"/>
      <c r="E453" s="1"/>
      <c r="F453" s="9"/>
    </row>
    <row r="454" spans="1:6" x14ac:dyDescent="0.25">
      <c r="A454" s="8" t="s">
        <v>26597</v>
      </c>
      <c r="B454" s="1" t="s">
        <v>24951</v>
      </c>
      <c r="C454" s="1" t="s">
        <v>24943</v>
      </c>
      <c r="D454" s="1"/>
      <c r="E454" s="1"/>
      <c r="F454" s="9"/>
    </row>
    <row r="455" spans="1:6" x14ac:dyDescent="0.25">
      <c r="A455" s="8" t="s">
        <v>26598</v>
      </c>
      <c r="B455" s="1" t="s">
        <v>24952</v>
      </c>
      <c r="C455" s="1" t="s">
        <v>27</v>
      </c>
      <c r="D455" s="1"/>
      <c r="E455" s="1"/>
      <c r="F455" s="9"/>
    </row>
    <row r="456" spans="1:6" x14ac:dyDescent="0.25">
      <c r="A456" s="8" t="s">
        <v>26599</v>
      </c>
      <c r="B456" s="1" t="s">
        <v>24953</v>
      </c>
      <c r="C456" s="1" t="s">
        <v>24943</v>
      </c>
      <c r="D456" s="1"/>
      <c r="E456" s="1"/>
      <c r="F456" s="9"/>
    </row>
    <row r="457" spans="1:6" x14ac:dyDescent="0.25">
      <c r="A457" s="8" t="s">
        <v>26600</v>
      </c>
      <c r="B457" s="1" t="s">
        <v>1977</v>
      </c>
      <c r="C457" s="1" t="s">
        <v>4</v>
      </c>
      <c r="D457" s="1"/>
      <c r="E457" s="1"/>
      <c r="F457" s="9"/>
    </row>
    <row r="458" spans="1:6" x14ac:dyDescent="0.25">
      <c r="A458" s="8" t="s">
        <v>26601</v>
      </c>
      <c r="B458" s="1" t="s">
        <v>24954</v>
      </c>
      <c r="C458" s="1" t="s">
        <v>24943</v>
      </c>
      <c r="D458" s="1"/>
      <c r="E458" s="1"/>
      <c r="F458" s="9"/>
    </row>
    <row r="459" spans="1:6" x14ac:dyDescent="0.25">
      <c r="A459" s="8" t="s">
        <v>26602</v>
      </c>
      <c r="B459" s="1" t="s">
        <v>24955</v>
      </c>
      <c r="C459" s="1" t="s">
        <v>27</v>
      </c>
      <c r="D459" s="1"/>
      <c r="E459" s="1"/>
      <c r="F459" s="9"/>
    </row>
    <row r="460" spans="1:6" x14ac:dyDescent="0.25">
      <c r="A460" s="8" t="s">
        <v>26603</v>
      </c>
      <c r="B460" s="1" t="s">
        <v>17179</v>
      </c>
      <c r="C460" s="1" t="s">
        <v>14</v>
      </c>
      <c r="D460" s="1"/>
      <c r="E460" s="1"/>
      <c r="F460" s="9"/>
    </row>
    <row r="461" spans="1:6" x14ac:dyDescent="0.25">
      <c r="A461" s="8" t="s">
        <v>26604</v>
      </c>
      <c r="B461" s="1" t="s">
        <v>24956</v>
      </c>
      <c r="C461" s="1" t="s">
        <v>4</v>
      </c>
      <c r="D461" s="1"/>
      <c r="E461" s="1"/>
      <c r="F461" s="9"/>
    </row>
    <row r="462" spans="1:6" x14ac:dyDescent="0.25">
      <c r="A462" s="8" t="s">
        <v>26605</v>
      </c>
      <c r="B462" s="1" t="s">
        <v>24957</v>
      </c>
      <c r="C462" s="1" t="s">
        <v>14</v>
      </c>
      <c r="D462" s="1"/>
      <c r="E462" s="1"/>
      <c r="F462" s="9"/>
    </row>
    <row r="463" spans="1:6" x14ac:dyDescent="0.25">
      <c r="A463" s="8" t="s">
        <v>26606</v>
      </c>
      <c r="B463" s="1" t="s">
        <v>24958</v>
      </c>
      <c r="C463" s="1" t="s">
        <v>14</v>
      </c>
      <c r="D463" s="1"/>
      <c r="E463" s="1"/>
      <c r="F463" s="9"/>
    </row>
    <row r="464" spans="1:6" x14ac:dyDescent="0.25">
      <c r="A464" s="8" t="s">
        <v>26607</v>
      </c>
      <c r="B464" s="1" t="s">
        <v>24959</v>
      </c>
      <c r="C464" s="1" t="s">
        <v>14</v>
      </c>
      <c r="D464" s="1"/>
      <c r="E464" s="1"/>
      <c r="F464" s="9"/>
    </row>
    <row r="465" spans="1:6" x14ac:dyDescent="0.25">
      <c r="A465" s="8" t="s">
        <v>26608</v>
      </c>
      <c r="B465" s="1" t="s">
        <v>1993</v>
      </c>
      <c r="C465" s="1" t="s">
        <v>4</v>
      </c>
      <c r="D465" s="1"/>
      <c r="E465" s="1"/>
      <c r="F465" s="9"/>
    </row>
    <row r="466" spans="1:6" x14ac:dyDescent="0.25">
      <c r="A466" s="8" t="s">
        <v>26609</v>
      </c>
      <c r="B466" s="1" t="s">
        <v>24960</v>
      </c>
      <c r="C466" s="1" t="s">
        <v>24943</v>
      </c>
      <c r="D466" s="1"/>
      <c r="E466" s="1"/>
      <c r="F466" s="9"/>
    </row>
    <row r="467" spans="1:6" x14ac:dyDescent="0.25">
      <c r="A467" s="8" t="s">
        <v>26610</v>
      </c>
      <c r="B467" s="1" t="s">
        <v>24961</v>
      </c>
      <c r="C467" s="1" t="s">
        <v>24943</v>
      </c>
      <c r="D467" s="1"/>
      <c r="E467" s="1"/>
      <c r="F467" s="9"/>
    </row>
    <row r="468" spans="1:6" x14ac:dyDescent="0.25">
      <c r="A468" s="8" t="s">
        <v>26611</v>
      </c>
      <c r="B468" s="1" t="s">
        <v>24962</v>
      </c>
      <c r="C468" s="1" t="s">
        <v>24943</v>
      </c>
      <c r="D468" s="1"/>
      <c r="E468" s="1"/>
      <c r="F468" s="9"/>
    </row>
    <row r="469" spans="1:6" x14ac:dyDescent="0.25">
      <c r="A469" s="8" t="s">
        <v>26612</v>
      </c>
      <c r="B469" s="1" t="s">
        <v>2001</v>
      </c>
      <c r="C469" s="1" t="s">
        <v>24943</v>
      </c>
      <c r="D469" s="1"/>
      <c r="E469" s="1"/>
      <c r="F469" s="9"/>
    </row>
    <row r="470" spans="1:6" x14ac:dyDescent="0.25">
      <c r="A470" s="8" t="s">
        <v>26613</v>
      </c>
      <c r="B470" s="1" t="s">
        <v>24963</v>
      </c>
      <c r="C470" s="1" t="s">
        <v>27</v>
      </c>
      <c r="D470" s="1"/>
      <c r="E470" s="1"/>
      <c r="F470" s="9"/>
    </row>
    <row r="471" spans="1:6" x14ac:dyDescent="0.25">
      <c r="A471" s="8" t="s">
        <v>26614</v>
      </c>
      <c r="B471" s="1" t="s">
        <v>24964</v>
      </c>
      <c r="C471" s="1" t="s">
        <v>24943</v>
      </c>
      <c r="D471" s="1"/>
      <c r="E471" s="1"/>
      <c r="F471" s="9"/>
    </row>
    <row r="472" spans="1:6" x14ac:dyDescent="0.25">
      <c r="A472" s="8" t="s">
        <v>26615</v>
      </c>
      <c r="B472" s="1" t="s">
        <v>24965</v>
      </c>
      <c r="C472" s="1" t="s">
        <v>14</v>
      </c>
      <c r="D472" s="1"/>
      <c r="E472" s="1"/>
      <c r="F472" s="9"/>
    </row>
    <row r="473" spans="1:6" x14ac:dyDescent="0.25">
      <c r="A473" s="8" t="s">
        <v>26616</v>
      </c>
      <c r="B473" s="1" t="s">
        <v>24966</v>
      </c>
      <c r="C473" s="1" t="s">
        <v>24943</v>
      </c>
      <c r="D473" s="1"/>
      <c r="E473" s="1"/>
      <c r="F473" s="9"/>
    </row>
    <row r="474" spans="1:6" x14ac:dyDescent="0.25">
      <c r="A474" s="8" t="s">
        <v>26617</v>
      </c>
      <c r="B474" s="1" t="s">
        <v>24967</v>
      </c>
      <c r="C474" s="1" t="s">
        <v>24943</v>
      </c>
      <c r="D474" s="1"/>
      <c r="E474" s="1"/>
      <c r="F474" s="9"/>
    </row>
    <row r="475" spans="1:6" x14ac:dyDescent="0.25">
      <c r="A475" s="8" t="s">
        <v>26618</v>
      </c>
      <c r="B475" s="1" t="s">
        <v>24968</v>
      </c>
      <c r="C475" s="1" t="s">
        <v>24943</v>
      </c>
      <c r="D475" s="1"/>
      <c r="E475" s="1"/>
      <c r="F475" s="9"/>
    </row>
    <row r="476" spans="1:6" x14ac:dyDescent="0.25">
      <c r="A476" s="8" t="s">
        <v>26619</v>
      </c>
      <c r="B476" s="1" t="s">
        <v>24969</v>
      </c>
      <c r="C476" s="1" t="s">
        <v>24943</v>
      </c>
      <c r="D476" s="1"/>
      <c r="E476" s="1"/>
      <c r="F476" s="9"/>
    </row>
    <row r="477" spans="1:6" x14ac:dyDescent="0.25">
      <c r="A477" s="8" t="s">
        <v>26620</v>
      </c>
      <c r="B477" s="1" t="s">
        <v>24970</v>
      </c>
      <c r="C477" s="1" t="s">
        <v>14</v>
      </c>
      <c r="D477" s="1"/>
      <c r="E477" s="1"/>
      <c r="F477" s="9"/>
    </row>
    <row r="478" spans="1:6" x14ac:dyDescent="0.25">
      <c r="A478" s="8" t="s">
        <v>26621</v>
      </c>
      <c r="B478" s="1" t="s">
        <v>24971</v>
      </c>
      <c r="C478" s="1" t="s">
        <v>24943</v>
      </c>
      <c r="D478" s="1"/>
      <c r="E478" s="1"/>
      <c r="F478" s="9"/>
    </row>
    <row r="479" spans="1:6" x14ac:dyDescent="0.25">
      <c r="A479" s="8" t="s">
        <v>26622</v>
      </c>
      <c r="B479" s="1" t="s">
        <v>24972</v>
      </c>
      <c r="C479" s="1" t="s">
        <v>24943</v>
      </c>
      <c r="D479" s="1"/>
      <c r="E479" s="1"/>
      <c r="F479" s="9"/>
    </row>
    <row r="480" spans="1:6" x14ac:dyDescent="0.25">
      <c r="A480" s="8" t="s">
        <v>26623</v>
      </c>
      <c r="B480" s="1" t="s">
        <v>24973</v>
      </c>
      <c r="C480" s="1" t="s">
        <v>27</v>
      </c>
      <c r="D480" s="1"/>
      <c r="E480" s="1"/>
      <c r="F480" s="9"/>
    </row>
    <row r="481" spans="1:6" x14ac:dyDescent="0.25">
      <c r="A481" s="8" t="s">
        <v>26624</v>
      </c>
      <c r="B481" s="1" t="s">
        <v>24974</v>
      </c>
      <c r="C481" s="1" t="s">
        <v>24943</v>
      </c>
      <c r="D481" s="1"/>
      <c r="E481" s="1"/>
      <c r="F481" s="9"/>
    </row>
    <row r="482" spans="1:6" x14ac:dyDescent="0.25">
      <c r="A482" s="8" t="s">
        <v>26625</v>
      </c>
      <c r="B482" s="1" t="s">
        <v>24975</v>
      </c>
      <c r="C482" s="1" t="s">
        <v>24943</v>
      </c>
      <c r="D482" s="1"/>
      <c r="E482" s="1"/>
      <c r="F482" s="9"/>
    </row>
    <row r="483" spans="1:6" x14ac:dyDescent="0.25">
      <c r="A483" s="8" t="s">
        <v>26626</v>
      </c>
      <c r="B483" s="1" t="s">
        <v>24976</v>
      </c>
      <c r="C483" s="1" t="s">
        <v>24943</v>
      </c>
      <c r="D483" s="1"/>
      <c r="E483" s="1"/>
      <c r="F483" s="9"/>
    </row>
    <row r="484" spans="1:6" x14ac:dyDescent="0.25">
      <c r="A484" s="8" t="s">
        <v>26627</v>
      </c>
      <c r="B484" s="1" t="s">
        <v>24977</v>
      </c>
      <c r="C484" s="1" t="s">
        <v>24943</v>
      </c>
      <c r="D484" s="1"/>
      <c r="E484" s="1"/>
      <c r="F484" s="9"/>
    </row>
    <row r="485" spans="1:6" x14ac:dyDescent="0.25">
      <c r="A485" s="8" t="s">
        <v>26628</v>
      </c>
      <c r="B485" s="1" t="s">
        <v>24978</v>
      </c>
      <c r="C485" s="1" t="s">
        <v>24943</v>
      </c>
      <c r="D485" s="1"/>
      <c r="E485" s="1"/>
      <c r="F485" s="9"/>
    </row>
    <row r="486" spans="1:6" x14ac:dyDescent="0.25">
      <c r="A486" s="8" t="s">
        <v>26629</v>
      </c>
      <c r="B486" s="1" t="s">
        <v>24979</v>
      </c>
      <c r="C486" s="1" t="s">
        <v>24943</v>
      </c>
      <c r="D486" s="1"/>
      <c r="E486" s="1"/>
      <c r="F486" s="9"/>
    </row>
    <row r="487" spans="1:6" x14ac:dyDescent="0.25">
      <c r="A487" s="8" t="s">
        <v>26630</v>
      </c>
      <c r="B487" s="1" t="s">
        <v>24980</v>
      </c>
      <c r="C487" s="1" t="s">
        <v>24943</v>
      </c>
      <c r="D487" s="1"/>
      <c r="E487" s="1"/>
      <c r="F487" s="9"/>
    </row>
    <row r="488" spans="1:6" x14ac:dyDescent="0.25">
      <c r="A488" s="8" t="s">
        <v>26631</v>
      </c>
      <c r="B488" s="1" t="s">
        <v>24981</v>
      </c>
      <c r="C488" s="1" t="s">
        <v>24943</v>
      </c>
      <c r="D488" s="1"/>
      <c r="E488" s="1"/>
      <c r="F488" s="9"/>
    </row>
    <row r="489" spans="1:6" x14ac:dyDescent="0.25">
      <c r="A489" s="8" t="s">
        <v>26632</v>
      </c>
      <c r="B489" s="1" t="s">
        <v>24982</v>
      </c>
      <c r="C489" s="1" t="s">
        <v>27</v>
      </c>
      <c r="D489" s="1"/>
      <c r="E489" s="1"/>
      <c r="F489" s="9"/>
    </row>
    <row r="490" spans="1:6" x14ac:dyDescent="0.25">
      <c r="A490" s="8" t="s">
        <v>26633</v>
      </c>
      <c r="B490" s="1" t="s">
        <v>24983</v>
      </c>
      <c r="C490" s="1" t="s">
        <v>24943</v>
      </c>
      <c r="D490" s="1"/>
      <c r="E490" s="1"/>
      <c r="F490" s="9"/>
    </row>
    <row r="491" spans="1:6" x14ac:dyDescent="0.25">
      <c r="A491" s="8" t="s">
        <v>26634</v>
      </c>
      <c r="B491" s="1" t="s">
        <v>24984</v>
      </c>
      <c r="C491" s="1" t="s">
        <v>24943</v>
      </c>
      <c r="D491" s="1"/>
      <c r="E491" s="1"/>
      <c r="F491" s="9"/>
    </row>
    <row r="492" spans="1:6" x14ac:dyDescent="0.25">
      <c r="A492" s="8" t="s">
        <v>26635</v>
      </c>
      <c r="B492" s="1" t="s">
        <v>24985</v>
      </c>
      <c r="C492" s="1" t="s">
        <v>24943</v>
      </c>
      <c r="D492" s="1"/>
      <c r="E492" s="1"/>
      <c r="F492" s="9"/>
    </row>
    <row r="493" spans="1:6" x14ac:dyDescent="0.25">
      <c r="A493" s="8" t="s">
        <v>26636</v>
      </c>
      <c r="B493" s="1" t="s">
        <v>24986</v>
      </c>
      <c r="C493" s="1" t="s">
        <v>24943</v>
      </c>
      <c r="D493" s="1"/>
      <c r="E493" s="1"/>
      <c r="F493" s="9"/>
    </row>
    <row r="494" spans="1:6" x14ac:dyDescent="0.25">
      <c r="A494" s="8" t="s">
        <v>26637</v>
      </c>
      <c r="B494" s="1" t="s">
        <v>17168</v>
      </c>
      <c r="C494" s="1" t="s">
        <v>27</v>
      </c>
      <c r="D494" s="1"/>
      <c r="E494" s="1"/>
      <c r="F494" s="9"/>
    </row>
    <row r="495" spans="1:6" x14ac:dyDescent="0.25">
      <c r="A495" s="8" t="s">
        <v>26638</v>
      </c>
      <c r="B495" s="1" t="s">
        <v>24987</v>
      </c>
      <c r="C495" s="1" t="s">
        <v>24943</v>
      </c>
      <c r="D495" s="1"/>
      <c r="E495" s="1"/>
      <c r="F495" s="9"/>
    </row>
    <row r="496" spans="1:6" x14ac:dyDescent="0.25">
      <c r="A496" s="8" t="s">
        <v>26639</v>
      </c>
      <c r="B496" s="1" t="s">
        <v>24988</v>
      </c>
      <c r="C496" s="1" t="s">
        <v>4</v>
      </c>
      <c r="D496" s="1"/>
      <c r="E496" s="1"/>
      <c r="F496" s="9"/>
    </row>
    <row r="497" spans="1:6" x14ac:dyDescent="0.25">
      <c r="A497" s="8" t="s">
        <v>26640</v>
      </c>
      <c r="B497" s="1" t="s">
        <v>24989</v>
      </c>
      <c r="C497" s="1" t="s">
        <v>4</v>
      </c>
      <c r="D497" s="1"/>
      <c r="E497" s="1"/>
      <c r="F497" s="9"/>
    </row>
    <row r="498" spans="1:6" x14ac:dyDescent="0.25">
      <c r="A498" s="8" t="s">
        <v>26641</v>
      </c>
      <c r="B498" s="1" t="s">
        <v>24990</v>
      </c>
      <c r="C498" s="1" t="s">
        <v>4</v>
      </c>
      <c r="D498" s="1"/>
      <c r="E498" s="1"/>
      <c r="F498" s="9"/>
    </row>
    <row r="499" spans="1:6" x14ac:dyDescent="0.25">
      <c r="A499" s="8" t="s">
        <v>26642</v>
      </c>
      <c r="B499" s="1" t="s">
        <v>2061</v>
      </c>
      <c r="C499" s="1" t="s">
        <v>24943</v>
      </c>
      <c r="D499" s="1"/>
      <c r="E499" s="1"/>
      <c r="F499" s="9"/>
    </row>
    <row r="500" spans="1:6" x14ac:dyDescent="0.25">
      <c r="A500" s="8" t="s">
        <v>26643</v>
      </c>
      <c r="B500" s="1" t="s">
        <v>24991</v>
      </c>
      <c r="C500" s="1" t="s">
        <v>24943</v>
      </c>
      <c r="D500" s="1"/>
      <c r="E500" s="1"/>
      <c r="F500" s="9"/>
    </row>
    <row r="501" spans="1:6" x14ac:dyDescent="0.25">
      <c r="A501" s="8" t="s">
        <v>26644</v>
      </c>
      <c r="B501" s="1" t="s">
        <v>24992</v>
      </c>
      <c r="C501" s="1" t="s">
        <v>24943</v>
      </c>
      <c r="D501" s="1"/>
      <c r="E501" s="1"/>
      <c r="F501" s="9"/>
    </row>
    <row r="502" spans="1:6" x14ac:dyDescent="0.25">
      <c r="A502" s="8" t="s">
        <v>26645</v>
      </c>
      <c r="B502" s="1" t="s">
        <v>24993</v>
      </c>
      <c r="C502" s="1" t="s">
        <v>27</v>
      </c>
      <c r="D502" s="1"/>
      <c r="E502" s="1"/>
      <c r="F502" s="9"/>
    </row>
    <row r="503" spans="1:6" x14ac:dyDescent="0.25">
      <c r="A503" s="8" t="s">
        <v>26646</v>
      </c>
      <c r="B503" s="1" t="s">
        <v>24994</v>
      </c>
      <c r="C503" s="1" t="s">
        <v>24943</v>
      </c>
      <c r="D503" s="1"/>
      <c r="E503" s="1"/>
      <c r="F503" s="9"/>
    </row>
    <row r="504" spans="1:6" x14ac:dyDescent="0.25">
      <c r="A504" s="8" t="s">
        <v>26647</v>
      </c>
      <c r="B504" s="1" t="s">
        <v>24995</v>
      </c>
      <c r="C504" s="1" t="s">
        <v>24943</v>
      </c>
      <c r="D504" s="1"/>
      <c r="E504" s="1"/>
      <c r="F504" s="9"/>
    </row>
    <row r="505" spans="1:6" x14ac:dyDescent="0.25">
      <c r="A505" s="8" t="s">
        <v>26648</v>
      </c>
      <c r="B505" s="1" t="s">
        <v>24996</v>
      </c>
      <c r="C505" s="1" t="s">
        <v>24943</v>
      </c>
      <c r="D505" s="1"/>
      <c r="E505" s="1"/>
      <c r="F505" s="9"/>
    </row>
    <row r="506" spans="1:6" x14ac:dyDescent="0.25">
      <c r="A506" s="8" t="s">
        <v>26649</v>
      </c>
      <c r="B506" s="1" t="s">
        <v>24997</v>
      </c>
      <c r="C506" s="1" t="s">
        <v>24943</v>
      </c>
      <c r="D506" s="1"/>
      <c r="E506" s="1"/>
      <c r="F506" s="9"/>
    </row>
    <row r="507" spans="1:6" x14ac:dyDescent="0.25">
      <c r="A507" s="8" t="s">
        <v>26650</v>
      </c>
      <c r="B507" s="1" t="s">
        <v>24998</v>
      </c>
      <c r="C507" s="1" t="s">
        <v>24943</v>
      </c>
      <c r="D507" s="1"/>
      <c r="E507" s="1"/>
      <c r="F507" s="9"/>
    </row>
    <row r="508" spans="1:6" x14ac:dyDescent="0.25">
      <c r="A508" s="8" t="s">
        <v>26651</v>
      </c>
      <c r="B508" s="1" t="s">
        <v>24999</v>
      </c>
      <c r="C508" s="1" t="s">
        <v>27</v>
      </c>
      <c r="D508" s="1"/>
      <c r="E508" s="1"/>
      <c r="F508" s="9"/>
    </row>
    <row r="509" spans="1:6" x14ac:dyDescent="0.25">
      <c r="A509" s="8" t="s">
        <v>26652</v>
      </c>
      <c r="B509" s="1" t="s">
        <v>25000</v>
      </c>
      <c r="C509" s="1" t="s">
        <v>24943</v>
      </c>
      <c r="D509" s="1"/>
      <c r="E509" s="1"/>
      <c r="F509" s="9"/>
    </row>
    <row r="510" spans="1:6" x14ac:dyDescent="0.25">
      <c r="A510" s="8" t="s">
        <v>26653</v>
      </c>
      <c r="B510" s="1" t="s">
        <v>25001</v>
      </c>
      <c r="C510" s="1" t="s">
        <v>24943</v>
      </c>
      <c r="D510" s="1"/>
      <c r="E510" s="1"/>
      <c r="F510" s="9"/>
    </row>
    <row r="511" spans="1:6" x14ac:dyDescent="0.25">
      <c r="A511" s="8" t="s">
        <v>26654</v>
      </c>
      <c r="B511" s="1" t="s">
        <v>25002</v>
      </c>
      <c r="C511" s="1" t="s">
        <v>27</v>
      </c>
      <c r="D511" s="1"/>
      <c r="E511" s="1"/>
      <c r="F511" s="9"/>
    </row>
    <row r="512" spans="1:6" x14ac:dyDescent="0.25">
      <c r="A512" s="8" t="s">
        <v>26655</v>
      </c>
      <c r="B512" s="1" t="s">
        <v>25003</v>
      </c>
      <c r="C512" s="1" t="s">
        <v>24943</v>
      </c>
      <c r="D512" s="1"/>
      <c r="E512" s="1"/>
      <c r="F512" s="9"/>
    </row>
    <row r="513" spans="1:6" x14ac:dyDescent="0.25">
      <c r="A513" s="8" t="s">
        <v>26656</v>
      </c>
      <c r="B513" s="1" t="s">
        <v>25004</v>
      </c>
      <c r="C513" s="1" t="s">
        <v>24943</v>
      </c>
      <c r="D513" s="1"/>
      <c r="E513" s="1"/>
      <c r="F513" s="9"/>
    </row>
    <row r="514" spans="1:6" x14ac:dyDescent="0.25">
      <c r="A514" s="8" t="s">
        <v>26657</v>
      </c>
      <c r="B514" s="1" t="s">
        <v>25005</v>
      </c>
      <c r="C514" s="1" t="s">
        <v>27</v>
      </c>
      <c r="D514" s="1"/>
      <c r="E514" s="1"/>
      <c r="F514" s="9"/>
    </row>
    <row r="515" spans="1:6" x14ac:dyDescent="0.25">
      <c r="A515" s="8" t="s">
        <v>26658</v>
      </c>
      <c r="B515" s="1" t="s">
        <v>25006</v>
      </c>
      <c r="C515" s="1" t="s">
        <v>24943</v>
      </c>
      <c r="D515" s="1"/>
      <c r="E515" s="1"/>
      <c r="F515" s="9"/>
    </row>
    <row r="516" spans="1:6" x14ac:dyDescent="0.25">
      <c r="A516" s="8" t="s">
        <v>26659</v>
      </c>
      <c r="B516" s="1" t="s">
        <v>25007</v>
      </c>
      <c r="C516" s="1" t="s">
        <v>27</v>
      </c>
      <c r="D516" s="1"/>
      <c r="E516" s="1"/>
      <c r="F516" s="9"/>
    </row>
    <row r="517" spans="1:6" x14ac:dyDescent="0.25">
      <c r="A517" s="8" t="s">
        <v>26660</v>
      </c>
      <c r="B517" s="1" t="s">
        <v>25008</v>
      </c>
      <c r="C517" s="1" t="s">
        <v>14</v>
      </c>
      <c r="D517" s="1"/>
      <c r="E517" s="1"/>
      <c r="F517" s="9"/>
    </row>
    <row r="518" spans="1:6" x14ac:dyDescent="0.25">
      <c r="A518" s="8" t="s">
        <v>26661</v>
      </c>
      <c r="B518" s="1" t="s">
        <v>25009</v>
      </c>
      <c r="C518" s="1" t="s">
        <v>4</v>
      </c>
      <c r="D518" s="1"/>
      <c r="E518" s="1"/>
      <c r="F518" s="9"/>
    </row>
    <row r="519" spans="1:6" x14ac:dyDescent="0.25">
      <c r="A519" s="8" t="s">
        <v>26662</v>
      </c>
      <c r="B519" s="1" t="s">
        <v>25010</v>
      </c>
      <c r="C519" s="1" t="s">
        <v>27</v>
      </c>
      <c r="D519" s="1"/>
      <c r="E519" s="1"/>
      <c r="F519" s="9"/>
    </row>
    <row r="520" spans="1:6" x14ac:dyDescent="0.25">
      <c r="A520" s="8" t="s">
        <v>26663</v>
      </c>
      <c r="B520" s="1" t="s">
        <v>2103</v>
      </c>
      <c r="C520" s="1" t="s">
        <v>27</v>
      </c>
      <c r="D520" s="1"/>
      <c r="E520" s="1"/>
      <c r="F520" s="9"/>
    </row>
    <row r="521" spans="1:6" x14ac:dyDescent="0.25">
      <c r="A521" s="8" t="s">
        <v>26664</v>
      </c>
      <c r="B521" s="1" t="s">
        <v>2105</v>
      </c>
      <c r="C521" s="1" t="s">
        <v>14</v>
      </c>
      <c r="D521" s="1"/>
      <c r="E521" s="1"/>
      <c r="F521" s="9"/>
    </row>
    <row r="522" spans="1:6" x14ac:dyDescent="0.25">
      <c r="A522" s="8" t="s">
        <v>26665</v>
      </c>
      <c r="B522" s="1" t="s">
        <v>2107</v>
      </c>
      <c r="C522" s="1" t="s">
        <v>24943</v>
      </c>
      <c r="D522" s="1"/>
      <c r="E522" s="1"/>
      <c r="F522" s="9"/>
    </row>
    <row r="523" spans="1:6" x14ac:dyDescent="0.25">
      <c r="A523" s="8" t="s">
        <v>26666</v>
      </c>
      <c r="B523" s="1" t="s">
        <v>2109</v>
      </c>
      <c r="C523" s="1" t="s">
        <v>24943</v>
      </c>
      <c r="D523" s="1"/>
      <c r="E523" s="1"/>
      <c r="F523" s="9"/>
    </row>
    <row r="524" spans="1:6" x14ac:dyDescent="0.25">
      <c r="A524" s="8" t="s">
        <v>26667</v>
      </c>
      <c r="B524" s="1" t="s">
        <v>2111</v>
      </c>
      <c r="C524" s="1" t="s">
        <v>24943</v>
      </c>
      <c r="D524" s="1"/>
      <c r="E524" s="1"/>
      <c r="F524" s="9"/>
    </row>
    <row r="525" spans="1:6" x14ac:dyDescent="0.25">
      <c r="A525" s="8" t="s">
        <v>26668</v>
      </c>
      <c r="B525" s="1" t="s">
        <v>2113</v>
      </c>
      <c r="C525" s="1" t="s">
        <v>24943</v>
      </c>
      <c r="D525" s="1"/>
      <c r="E525" s="1"/>
      <c r="F525" s="9"/>
    </row>
    <row r="526" spans="1:6" x14ac:dyDescent="0.25">
      <c r="A526" s="8" t="s">
        <v>26669</v>
      </c>
      <c r="B526" s="1" t="s">
        <v>25011</v>
      </c>
      <c r="C526" s="1" t="s">
        <v>27</v>
      </c>
      <c r="D526" s="1"/>
      <c r="E526" s="1"/>
      <c r="F526" s="9"/>
    </row>
    <row r="527" spans="1:6" x14ac:dyDescent="0.25">
      <c r="A527" s="8" t="s">
        <v>26670</v>
      </c>
      <c r="B527" s="1" t="s">
        <v>25012</v>
      </c>
      <c r="C527" s="1" t="s">
        <v>14</v>
      </c>
      <c r="D527" s="1"/>
      <c r="E527" s="1"/>
      <c r="F527" s="9"/>
    </row>
    <row r="528" spans="1:6" x14ac:dyDescent="0.25">
      <c r="A528" s="8" t="s">
        <v>26671</v>
      </c>
      <c r="B528" s="1" t="s">
        <v>25013</v>
      </c>
      <c r="C528" s="1" t="s">
        <v>24943</v>
      </c>
      <c r="D528" s="1"/>
      <c r="E528" s="1"/>
      <c r="F528" s="9"/>
    </row>
    <row r="529" spans="1:6" x14ac:dyDescent="0.25">
      <c r="A529" s="8" t="s">
        <v>26672</v>
      </c>
      <c r="B529" s="1" t="s">
        <v>25014</v>
      </c>
      <c r="C529" s="1" t="s">
        <v>24943</v>
      </c>
      <c r="D529" s="1"/>
      <c r="E529" s="1"/>
      <c r="F529" s="9"/>
    </row>
    <row r="530" spans="1:6" x14ac:dyDescent="0.25">
      <c r="A530" s="8" t="s">
        <v>26673</v>
      </c>
      <c r="B530" s="1" t="s">
        <v>25015</v>
      </c>
      <c r="C530" s="1" t="s">
        <v>24943</v>
      </c>
      <c r="D530" s="1"/>
      <c r="E530" s="1"/>
      <c r="F530" s="9"/>
    </row>
    <row r="531" spans="1:6" x14ac:dyDescent="0.25">
      <c r="A531" s="8" t="s">
        <v>26674</v>
      </c>
      <c r="B531" s="1" t="s">
        <v>25016</v>
      </c>
      <c r="C531" s="1" t="s">
        <v>27</v>
      </c>
      <c r="D531" s="1"/>
      <c r="E531" s="1"/>
      <c r="F531" s="9"/>
    </row>
    <row r="532" spans="1:6" x14ac:dyDescent="0.25">
      <c r="A532" s="8" t="s">
        <v>26675</v>
      </c>
      <c r="B532" s="1" t="s">
        <v>25017</v>
      </c>
      <c r="C532" s="1" t="s">
        <v>24943</v>
      </c>
      <c r="D532" s="1"/>
      <c r="E532" s="1"/>
      <c r="F532" s="9"/>
    </row>
    <row r="533" spans="1:6" x14ac:dyDescent="0.25">
      <c r="A533" s="8" t="s">
        <v>26676</v>
      </c>
      <c r="B533" s="1" t="s">
        <v>25018</v>
      </c>
      <c r="C533" s="1" t="s">
        <v>24943</v>
      </c>
      <c r="D533" s="1"/>
      <c r="E533" s="1"/>
      <c r="F533" s="9"/>
    </row>
    <row r="534" spans="1:6" x14ac:dyDescent="0.25">
      <c r="A534" s="8" t="s">
        <v>26677</v>
      </c>
      <c r="B534" s="1" t="s">
        <v>25019</v>
      </c>
      <c r="C534" s="1" t="s">
        <v>24943</v>
      </c>
      <c r="D534" s="1"/>
      <c r="E534" s="1"/>
      <c r="F534" s="9"/>
    </row>
    <row r="535" spans="1:6" x14ac:dyDescent="0.25">
      <c r="A535" s="8" t="s">
        <v>26678</v>
      </c>
      <c r="B535" s="1" t="s">
        <v>25020</v>
      </c>
      <c r="C535" s="1" t="s">
        <v>24943</v>
      </c>
      <c r="D535" s="1"/>
      <c r="E535" s="1"/>
      <c r="F535" s="9"/>
    </row>
    <row r="536" spans="1:6" x14ac:dyDescent="0.25">
      <c r="A536" s="8" t="s">
        <v>26679</v>
      </c>
      <c r="B536" s="1" t="s">
        <v>25021</v>
      </c>
      <c r="C536" s="1" t="s">
        <v>24943</v>
      </c>
      <c r="D536" s="1"/>
      <c r="E536" s="1"/>
      <c r="F536" s="9"/>
    </row>
    <row r="537" spans="1:6" x14ac:dyDescent="0.25">
      <c r="A537" s="8" t="s">
        <v>26680</v>
      </c>
      <c r="B537" s="1" t="s">
        <v>25022</v>
      </c>
      <c r="C537" s="1" t="s">
        <v>24943</v>
      </c>
      <c r="D537" s="1"/>
      <c r="E537" s="1"/>
      <c r="F537" s="9"/>
    </row>
    <row r="538" spans="1:6" x14ac:dyDescent="0.25">
      <c r="A538" s="8" t="s">
        <v>26681</v>
      </c>
      <c r="B538" s="1" t="s">
        <v>25023</v>
      </c>
      <c r="C538" s="1" t="s">
        <v>24943</v>
      </c>
      <c r="D538" s="1"/>
      <c r="E538" s="1"/>
      <c r="F538" s="9"/>
    </row>
    <row r="539" spans="1:6" x14ac:dyDescent="0.25">
      <c r="A539" s="8" t="s">
        <v>26682</v>
      </c>
      <c r="B539" s="1" t="s">
        <v>25024</v>
      </c>
      <c r="C539" s="1" t="s">
        <v>24943</v>
      </c>
      <c r="D539" s="1"/>
      <c r="E539" s="1"/>
      <c r="F539" s="9"/>
    </row>
    <row r="540" spans="1:6" x14ac:dyDescent="0.25">
      <c r="A540" s="8" t="s">
        <v>26683</v>
      </c>
      <c r="B540" s="1" t="s">
        <v>25025</v>
      </c>
      <c r="C540" s="1" t="s">
        <v>24943</v>
      </c>
      <c r="D540" s="1"/>
      <c r="E540" s="1"/>
      <c r="F540" s="9"/>
    </row>
    <row r="541" spans="1:6" x14ac:dyDescent="0.25">
      <c r="A541" s="8" t="s">
        <v>26684</v>
      </c>
      <c r="B541" s="1" t="s">
        <v>25026</v>
      </c>
      <c r="C541" s="1" t="s">
        <v>24943</v>
      </c>
      <c r="D541" s="1"/>
      <c r="E541" s="1"/>
      <c r="F541" s="9"/>
    </row>
    <row r="542" spans="1:6" x14ac:dyDescent="0.25">
      <c r="A542" s="8" t="s">
        <v>26685</v>
      </c>
      <c r="B542" s="1" t="s">
        <v>25027</v>
      </c>
      <c r="C542" s="1" t="s">
        <v>24943</v>
      </c>
      <c r="D542" s="1"/>
      <c r="E542" s="1"/>
      <c r="F542" s="9"/>
    </row>
    <row r="543" spans="1:6" x14ac:dyDescent="0.25">
      <c r="A543" s="8" t="s">
        <v>26686</v>
      </c>
      <c r="B543" s="1" t="s">
        <v>25028</v>
      </c>
      <c r="C543" s="1" t="s">
        <v>27</v>
      </c>
      <c r="D543" s="1"/>
      <c r="E543" s="1"/>
      <c r="F543" s="9"/>
    </row>
    <row r="544" spans="1:6" x14ac:dyDescent="0.25">
      <c r="A544" s="8" t="s">
        <v>26687</v>
      </c>
      <c r="B544" s="1" t="s">
        <v>25029</v>
      </c>
      <c r="C544" s="1" t="s">
        <v>24943</v>
      </c>
      <c r="D544" s="1"/>
      <c r="E544" s="1"/>
      <c r="F544" s="9"/>
    </row>
    <row r="545" spans="1:6" x14ac:dyDescent="0.25">
      <c r="A545" s="8" t="s">
        <v>26688</v>
      </c>
      <c r="B545" s="1" t="s">
        <v>25030</v>
      </c>
      <c r="C545" s="1" t="s">
        <v>24943</v>
      </c>
      <c r="D545" s="1"/>
      <c r="E545" s="1"/>
      <c r="F545" s="9"/>
    </row>
    <row r="546" spans="1:6" x14ac:dyDescent="0.25">
      <c r="A546" s="8" t="s">
        <v>26689</v>
      </c>
      <c r="B546" s="1" t="s">
        <v>25031</v>
      </c>
      <c r="C546" s="1" t="s">
        <v>14</v>
      </c>
      <c r="D546" s="1"/>
      <c r="E546" s="1"/>
      <c r="F546" s="9"/>
    </row>
    <row r="547" spans="1:6" x14ac:dyDescent="0.25">
      <c r="A547" s="8" t="s">
        <v>26690</v>
      </c>
      <c r="B547" s="1" t="s">
        <v>25032</v>
      </c>
      <c r="C547" s="1" t="s">
        <v>24943</v>
      </c>
      <c r="D547" s="1"/>
      <c r="E547" s="1"/>
      <c r="F547" s="9"/>
    </row>
    <row r="548" spans="1:6" x14ac:dyDescent="0.25">
      <c r="A548" s="8" t="s">
        <v>26691</v>
      </c>
      <c r="B548" s="1" t="s">
        <v>25033</v>
      </c>
      <c r="C548" s="1" t="s">
        <v>24943</v>
      </c>
      <c r="D548" s="1"/>
      <c r="E548" s="1"/>
      <c r="F548" s="9"/>
    </row>
    <row r="549" spans="1:6" x14ac:dyDescent="0.25">
      <c r="A549" s="8" t="s">
        <v>26692</v>
      </c>
      <c r="B549" s="1" t="s">
        <v>17546</v>
      </c>
      <c r="C549" s="1" t="s">
        <v>4</v>
      </c>
      <c r="D549" s="1"/>
      <c r="E549" s="1"/>
      <c r="F549" s="9"/>
    </row>
    <row r="550" spans="1:6" ht="15.75" thickBot="1" x14ac:dyDescent="0.3">
      <c r="A550" s="10" t="s">
        <v>26693</v>
      </c>
      <c r="B550" s="11" t="s">
        <v>25034</v>
      </c>
      <c r="C550" s="11" t="s">
        <v>1</v>
      </c>
      <c r="D550" s="11"/>
      <c r="E550" s="11"/>
      <c r="F550" s="12"/>
    </row>
  </sheetData>
  <autoFilter ref="A1:F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9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1.710937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3" t="s">
        <v>1180</v>
      </c>
      <c r="B1" s="3" t="s">
        <v>1181</v>
      </c>
      <c r="C1" s="3" t="s">
        <v>1182</v>
      </c>
      <c r="D1" s="3" t="s">
        <v>1183</v>
      </c>
      <c r="E1" s="3" t="s">
        <v>1185</v>
      </c>
      <c r="F1" s="3" t="s">
        <v>1184</v>
      </c>
      <c r="G1" s="24" t="s">
        <v>24179</v>
      </c>
      <c r="H1">
        <f>COUNTA(A:A)-1</f>
        <v>508</v>
      </c>
    </row>
    <row r="2" spans="1:8" x14ac:dyDescent="0.25">
      <c r="A2" s="5" t="s">
        <v>1952</v>
      </c>
      <c r="B2" s="6" t="s">
        <v>1953</v>
      </c>
      <c r="C2" s="6" t="s">
        <v>1</v>
      </c>
      <c r="D2" s="6"/>
      <c r="E2" s="6"/>
      <c r="F2" s="61"/>
    </row>
    <row r="3" spans="1:8" x14ac:dyDescent="0.25">
      <c r="A3" s="8" t="s">
        <v>1954</v>
      </c>
      <c r="B3" s="1" t="s">
        <v>1955</v>
      </c>
      <c r="C3" s="1" t="s">
        <v>7</v>
      </c>
      <c r="D3" s="1"/>
      <c r="E3" s="1"/>
      <c r="F3" s="62"/>
    </row>
    <row r="4" spans="1:8" x14ac:dyDescent="0.25">
      <c r="A4" s="8" t="s">
        <v>1956</v>
      </c>
      <c r="B4" s="1" t="s">
        <v>1957</v>
      </c>
      <c r="C4" s="1" t="s">
        <v>7</v>
      </c>
      <c r="D4" s="1"/>
      <c r="E4" s="1"/>
      <c r="F4" s="62"/>
    </row>
    <row r="5" spans="1:8" x14ac:dyDescent="0.25">
      <c r="A5" s="8" t="s">
        <v>1958</v>
      </c>
      <c r="B5" s="1" t="s">
        <v>1959</v>
      </c>
      <c r="C5" s="1" t="s">
        <v>7</v>
      </c>
      <c r="D5" s="1"/>
      <c r="E5" s="1"/>
      <c r="F5" s="62"/>
    </row>
    <row r="6" spans="1:8" x14ac:dyDescent="0.25">
      <c r="A6" s="8" t="s">
        <v>1960</v>
      </c>
      <c r="B6" s="1" t="s">
        <v>1961</v>
      </c>
      <c r="C6" s="1" t="s">
        <v>7</v>
      </c>
      <c r="D6" s="1"/>
      <c r="E6" s="1"/>
      <c r="F6" s="62"/>
    </row>
    <row r="7" spans="1:8" x14ac:dyDescent="0.25">
      <c r="A7" s="8" t="s">
        <v>1962</v>
      </c>
      <c r="B7" s="1" t="s">
        <v>1963</v>
      </c>
      <c r="C7" s="1" t="s">
        <v>7</v>
      </c>
      <c r="D7" s="1"/>
      <c r="E7" s="1"/>
      <c r="F7" s="62"/>
    </row>
    <row r="8" spans="1:8" x14ac:dyDescent="0.25">
      <c r="A8" s="8" t="s">
        <v>1964</v>
      </c>
      <c r="B8" s="1" t="s">
        <v>1965</v>
      </c>
      <c r="C8" s="1" t="s">
        <v>4</v>
      </c>
      <c r="D8" s="1"/>
      <c r="E8" s="1"/>
      <c r="F8" s="62"/>
    </row>
    <row r="9" spans="1:8" x14ac:dyDescent="0.25">
      <c r="A9" s="8" t="s">
        <v>1966</v>
      </c>
      <c r="B9" s="1" t="s">
        <v>1967</v>
      </c>
      <c r="C9" s="1" t="s">
        <v>4</v>
      </c>
      <c r="D9" s="1"/>
      <c r="E9" s="1"/>
      <c r="F9" s="62"/>
    </row>
    <row r="10" spans="1:8" x14ac:dyDescent="0.25">
      <c r="A10" s="8" t="s">
        <v>1968</v>
      </c>
      <c r="B10" s="1" t="s">
        <v>1969</v>
      </c>
      <c r="C10" s="1" t="s">
        <v>27</v>
      </c>
      <c r="D10" s="1"/>
      <c r="E10" s="1"/>
      <c r="F10" s="62"/>
    </row>
    <row r="11" spans="1:8" x14ac:dyDescent="0.25">
      <c r="A11" s="8" t="s">
        <v>1970</v>
      </c>
      <c r="B11" s="1" t="s">
        <v>1971</v>
      </c>
      <c r="C11" s="1" t="s">
        <v>7</v>
      </c>
      <c r="D11" s="1"/>
      <c r="E11" s="1"/>
      <c r="F11" s="62"/>
    </row>
    <row r="12" spans="1:8" x14ac:dyDescent="0.25">
      <c r="A12" s="8" t="s">
        <v>1972</v>
      </c>
      <c r="B12" s="1" t="s">
        <v>1973</v>
      </c>
      <c r="C12" s="1" t="s">
        <v>27</v>
      </c>
      <c r="D12" s="1"/>
      <c r="E12" s="1"/>
      <c r="F12" s="62"/>
    </row>
    <row r="13" spans="1:8" x14ac:dyDescent="0.25">
      <c r="A13" s="8" t="s">
        <v>1974</v>
      </c>
      <c r="B13" s="1" t="s">
        <v>1975</v>
      </c>
      <c r="C13" s="1" t="s">
        <v>7</v>
      </c>
      <c r="D13" s="1"/>
      <c r="E13" s="1"/>
      <c r="F13" s="62"/>
    </row>
    <row r="14" spans="1:8" x14ac:dyDescent="0.25">
      <c r="A14" s="8" t="s">
        <v>1976</v>
      </c>
      <c r="B14" s="1" t="s">
        <v>1977</v>
      </c>
      <c r="C14" s="1" t="s">
        <v>4</v>
      </c>
      <c r="D14" s="1"/>
      <c r="E14" s="1"/>
      <c r="F14" s="62"/>
    </row>
    <row r="15" spans="1:8" x14ac:dyDescent="0.25">
      <c r="A15" s="8" t="s">
        <v>1978</v>
      </c>
      <c r="B15" s="1" t="s">
        <v>1979</v>
      </c>
      <c r="C15" s="1" t="s">
        <v>7</v>
      </c>
      <c r="D15" s="1"/>
      <c r="E15" s="1"/>
      <c r="F15" s="62"/>
    </row>
    <row r="16" spans="1:8" x14ac:dyDescent="0.25">
      <c r="A16" s="8" t="s">
        <v>1980</v>
      </c>
      <c r="B16" s="1" t="s">
        <v>1981</v>
      </c>
      <c r="C16" s="1" t="s">
        <v>27</v>
      </c>
      <c r="D16" s="1"/>
      <c r="E16" s="1"/>
      <c r="F16" s="62"/>
    </row>
    <row r="17" spans="1:6" x14ac:dyDescent="0.25">
      <c r="A17" s="8" t="s">
        <v>1982</v>
      </c>
      <c r="B17" s="1" t="s">
        <v>1983</v>
      </c>
      <c r="C17" s="1" t="s">
        <v>14</v>
      </c>
      <c r="D17" s="1"/>
      <c r="E17" s="1"/>
      <c r="F17" s="62"/>
    </row>
    <row r="18" spans="1:6" x14ac:dyDescent="0.25">
      <c r="A18" s="8" t="s">
        <v>1984</v>
      </c>
      <c r="B18" s="1" t="s">
        <v>1985</v>
      </c>
      <c r="C18" s="1" t="s">
        <v>4</v>
      </c>
      <c r="D18" s="1"/>
      <c r="E18" s="1"/>
      <c r="F18" s="62"/>
    </row>
    <row r="19" spans="1:6" x14ac:dyDescent="0.25">
      <c r="A19" s="8" t="s">
        <v>1986</v>
      </c>
      <c r="B19" s="1" t="s">
        <v>1987</v>
      </c>
      <c r="C19" s="1" t="s">
        <v>14</v>
      </c>
      <c r="D19" s="1"/>
      <c r="E19" s="1"/>
      <c r="F19" s="62"/>
    </row>
    <row r="20" spans="1:6" x14ac:dyDescent="0.25">
      <c r="A20" s="8" t="s">
        <v>1988</v>
      </c>
      <c r="B20" s="1" t="s">
        <v>1989</v>
      </c>
      <c r="C20" s="1" t="s">
        <v>14</v>
      </c>
      <c r="D20" s="1"/>
      <c r="E20" s="1"/>
      <c r="F20" s="62"/>
    </row>
    <row r="21" spans="1:6" x14ac:dyDescent="0.25">
      <c r="A21" s="8" t="s">
        <v>1990</v>
      </c>
      <c r="B21" s="1" t="s">
        <v>1991</v>
      </c>
      <c r="C21" s="1" t="s">
        <v>14</v>
      </c>
      <c r="D21" s="1"/>
      <c r="E21" s="1"/>
      <c r="F21" s="62"/>
    </row>
    <row r="22" spans="1:6" x14ac:dyDescent="0.25">
      <c r="A22" s="8" t="s">
        <v>1992</v>
      </c>
      <c r="B22" s="1" t="s">
        <v>1993</v>
      </c>
      <c r="C22" s="1" t="s">
        <v>4</v>
      </c>
      <c r="D22" s="1"/>
      <c r="E22" s="1"/>
      <c r="F22" s="62"/>
    </row>
    <row r="23" spans="1:6" x14ac:dyDescent="0.25">
      <c r="A23" s="8" t="s">
        <v>1994</v>
      </c>
      <c r="B23" s="1" t="s">
        <v>1995</v>
      </c>
      <c r="C23" s="1" t="s">
        <v>7</v>
      </c>
      <c r="D23" s="1"/>
      <c r="E23" s="1"/>
      <c r="F23" s="62"/>
    </row>
    <row r="24" spans="1:6" x14ac:dyDescent="0.25">
      <c r="A24" s="8" t="s">
        <v>1996</v>
      </c>
      <c r="B24" s="1" t="s">
        <v>1997</v>
      </c>
      <c r="C24" s="1" t="s">
        <v>7</v>
      </c>
      <c r="D24" s="1"/>
      <c r="E24" s="1"/>
      <c r="F24" s="62"/>
    </row>
    <row r="25" spans="1:6" x14ac:dyDescent="0.25">
      <c r="A25" s="8" t="s">
        <v>1998</v>
      </c>
      <c r="B25" s="1" t="s">
        <v>1999</v>
      </c>
      <c r="C25" s="1" t="s">
        <v>7</v>
      </c>
      <c r="D25" s="1"/>
      <c r="E25" s="1"/>
      <c r="F25" s="62"/>
    </row>
    <row r="26" spans="1:6" x14ac:dyDescent="0.25">
      <c r="A26" s="8" t="s">
        <v>2000</v>
      </c>
      <c r="B26" s="1" t="s">
        <v>2001</v>
      </c>
      <c r="C26" s="1" t="s">
        <v>7</v>
      </c>
      <c r="D26" s="1"/>
      <c r="E26" s="1"/>
      <c r="F26" s="62"/>
    </row>
    <row r="27" spans="1:6" x14ac:dyDescent="0.25">
      <c r="A27" s="8" t="s">
        <v>2002</v>
      </c>
      <c r="B27" s="1" t="s">
        <v>2003</v>
      </c>
      <c r="C27" s="1" t="s">
        <v>27</v>
      </c>
      <c r="D27" s="1"/>
      <c r="E27" s="1"/>
      <c r="F27" s="62"/>
    </row>
    <row r="28" spans="1:6" x14ac:dyDescent="0.25">
      <c r="A28" s="8" t="s">
        <v>2004</v>
      </c>
      <c r="B28" s="1" t="s">
        <v>2005</v>
      </c>
      <c r="C28" s="1" t="s">
        <v>7</v>
      </c>
      <c r="D28" s="1"/>
      <c r="E28" s="1"/>
      <c r="F28" s="62"/>
    </row>
    <row r="29" spans="1:6" x14ac:dyDescent="0.25">
      <c r="A29" s="8" t="s">
        <v>2006</v>
      </c>
      <c r="B29" s="1" t="s">
        <v>2007</v>
      </c>
      <c r="C29" s="1" t="s">
        <v>14</v>
      </c>
      <c r="D29" s="1"/>
      <c r="E29" s="1"/>
      <c r="F29" s="62"/>
    </row>
    <row r="30" spans="1:6" x14ac:dyDescent="0.25">
      <c r="A30" s="8" t="s">
        <v>2008</v>
      </c>
      <c r="B30" s="1" t="s">
        <v>2009</v>
      </c>
      <c r="C30" s="1" t="s">
        <v>7</v>
      </c>
      <c r="D30" s="1"/>
      <c r="E30" s="1"/>
      <c r="F30" s="62"/>
    </row>
    <row r="31" spans="1:6" x14ac:dyDescent="0.25">
      <c r="A31" s="8" t="s">
        <v>2010</v>
      </c>
      <c r="B31" s="1" t="s">
        <v>2011</v>
      </c>
      <c r="C31" s="1" t="s">
        <v>7</v>
      </c>
      <c r="D31" s="1"/>
      <c r="E31" s="1"/>
      <c r="F31" s="62"/>
    </row>
    <row r="32" spans="1:6" x14ac:dyDescent="0.25">
      <c r="A32" s="8" t="s">
        <v>2012</v>
      </c>
      <c r="B32" s="1" t="s">
        <v>2013</v>
      </c>
      <c r="C32" s="1" t="s">
        <v>7</v>
      </c>
      <c r="D32" s="1"/>
      <c r="E32" s="1"/>
      <c r="F32" s="62"/>
    </row>
    <row r="33" spans="1:6" x14ac:dyDescent="0.25">
      <c r="A33" s="8" t="s">
        <v>2014</v>
      </c>
      <c r="B33" s="1" t="s">
        <v>2015</v>
      </c>
      <c r="C33" s="1" t="s">
        <v>7</v>
      </c>
      <c r="D33" s="1"/>
      <c r="E33" s="1"/>
      <c r="F33" s="62"/>
    </row>
    <row r="34" spans="1:6" x14ac:dyDescent="0.25">
      <c r="A34" s="8" t="s">
        <v>2016</v>
      </c>
      <c r="B34" s="1" t="s">
        <v>2017</v>
      </c>
      <c r="C34" s="1" t="s">
        <v>14</v>
      </c>
      <c r="D34" s="1"/>
      <c r="E34" s="1"/>
      <c r="F34" s="62"/>
    </row>
    <row r="35" spans="1:6" x14ac:dyDescent="0.25">
      <c r="A35" s="8" t="s">
        <v>2018</v>
      </c>
      <c r="B35" s="1" t="s">
        <v>2019</v>
      </c>
      <c r="C35" s="1" t="s">
        <v>7</v>
      </c>
      <c r="D35" s="1"/>
      <c r="E35" s="1"/>
      <c r="F35" s="62"/>
    </row>
    <row r="36" spans="1:6" x14ac:dyDescent="0.25">
      <c r="A36" s="8" t="s">
        <v>2020</v>
      </c>
      <c r="B36" s="1" t="s">
        <v>2021</v>
      </c>
      <c r="C36" s="1" t="s">
        <v>7</v>
      </c>
      <c r="D36" s="1"/>
      <c r="E36" s="1"/>
      <c r="F36" s="62"/>
    </row>
    <row r="37" spans="1:6" x14ac:dyDescent="0.25">
      <c r="A37" s="8" t="s">
        <v>2022</v>
      </c>
      <c r="B37" s="1" t="s">
        <v>2023</v>
      </c>
      <c r="C37" s="1" t="s">
        <v>27</v>
      </c>
      <c r="D37" s="1"/>
      <c r="E37" s="1"/>
      <c r="F37" s="62"/>
    </row>
    <row r="38" spans="1:6" x14ac:dyDescent="0.25">
      <c r="A38" s="8" t="s">
        <v>2024</v>
      </c>
      <c r="B38" s="1" t="s">
        <v>2025</v>
      </c>
      <c r="C38" s="1" t="s">
        <v>7</v>
      </c>
      <c r="D38" s="1"/>
      <c r="E38" s="1"/>
      <c r="F38" s="62"/>
    </row>
    <row r="39" spans="1:6" x14ac:dyDescent="0.25">
      <c r="A39" s="8" t="s">
        <v>2026</v>
      </c>
      <c r="B39" s="1" t="s">
        <v>2027</v>
      </c>
      <c r="C39" s="1" t="s">
        <v>7</v>
      </c>
      <c r="D39" s="1"/>
      <c r="E39" s="1"/>
      <c r="F39" s="62"/>
    </row>
    <row r="40" spans="1:6" x14ac:dyDescent="0.25">
      <c r="A40" s="8" t="s">
        <v>2028</v>
      </c>
      <c r="B40" s="1" t="s">
        <v>2029</v>
      </c>
      <c r="C40" s="1" t="s">
        <v>7</v>
      </c>
      <c r="D40" s="1"/>
      <c r="E40" s="1"/>
      <c r="F40" s="62"/>
    </row>
    <row r="41" spans="1:6" x14ac:dyDescent="0.25">
      <c r="A41" s="8" t="s">
        <v>2030</v>
      </c>
      <c r="B41" s="1" t="s">
        <v>2031</v>
      </c>
      <c r="C41" s="1" t="s">
        <v>7</v>
      </c>
      <c r="D41" s="1"/>
      <c r="E41" s="1"/>
      <c r="F41" s="62"/>
    </row>
    <row r="42" spans="1:6" x14ac:dyDescent="0.25">
      <c r="A42" s="8" t="s">
        <v>2032</v>
      </c>
      <c r="B42" s="1" t="s">
        <v>2033</v>
      </c>
      <c r="C42" s="1" t="s">
        <v>7</v>
      </c>
      <c r="D42" s="1"/>
      <c r="E42" s="1"/>
      <c r="F42" s="62"/>
    </row>
    <row r="43" spans="1:6" x14ac:dyDescent="0.25">
      <c r="A43" s="8" t="s">
        <v>2034</v>
      </c>
      <c r="B43" s="1" t="s">
        <v>2035</v>
      </c>
      <c r="C43" s="1" t="s">
        <v>7</v>
      </c>
      <c r="D43" s="1"/>
      <c r="E43" s="1"/>
      <c r="F43" s="62"/>
    </row>
    <row r="44" spans="1:6" x14ac:dyDescent="0.25">
      <c r="A44" s="8" t="s">
        <v>2036</v>
      </c>
      <c r="B44" s="1" t="s">
        <v>2037</v>
      </c>
      <c r="C44" s="1" t="s">
        <v>7</v>
      </c>
      <c r="D44" s="1"/>
      <c r="E44" s="1"/>
      <c r="F44" s="62"/>
    </row>
    <row r="45" spans="1:6" x14ac:dyDescent="0.25">
      <c r="A45" s="8" t="s">
        <v>2038</v>
      </c>
      <c r="B45" s="1" t="s">
        <v>2039</v>
      </c>
      <c r="C45" s="1" t="s">
        <v>7</v>
      </c>
      <c r="D45" s="1"/>
      <c r="E45" s="1"/>
      <c r="F45" s="62"/>
    </row>
    <row r="46" spans="1:6" x14ac:dyDescent="0.25">
      <c r="A46" s="8" t="s">
        <v>2040</v>
      </c>
      <c r="B46" s="1" t="s">
        <v>2041</v>
      </c>
      <c r="C46" s="1" t="s">
        <v>27</v>
      </c>
      <c r="D46" s="1"/>
      <c r="E46" s="1"/>
      <c r="F46" s="62"/>
    </row>
    <row r="47" spans="1:6" x14ac:dyDescent="0.25">
      <c r="A47" s="8" t="s">
        <v>2042</v>
      </c>
      <c r="B47" s="1" t="s">
        <v>2043</v>
      </c>
      <c r="C47" s="1" t="s">
        <v>7</v>
      </c>
      <c r="D47" s="1"/>
      <c r="E47" s="1"/>
      <c r="F47" s="62"/>
    </row>
    <row r="48" spans="1:6" x14ac:dyDescent="0.25">
      <c r="A48" s="8" t="s">
        <v>2044</v>
      </c>
      <c r="B48" s="1" t="s">
        <v>2045</v>
      </c>
      <c r="C48" s="1" t="s">
        <v>7</v>
      </c>
      <c r="D48" s="1"/>
      <c r="E48" s="1"/>
      <c r="F48" s="62"/>
    </row>
    <row r="49" spans="1:6" x14ac:dyDescent="0.25">
      <c r="A49" s="8" t="s">
        <v>2046</v>
      </c>
      <c r="B49" s="1" t="s">
        <v>2047</v>
      </c>
      <c r="C49" s="1" t="s">
        <v>7</v>
      </c>
      <c r="D49" s="1"/>
      <c r="E49" s="1"/>
      <c r="F49" s="62"/>
    </row>
    <row r="50" spans="1:6" x14ac:dyDescent="0.25">
      <c r="A50" s="8" t="s">
        <v>2048</v>
      </c>
      <c r="B50" s="1" t="s">
        <v>2049</v>
      </c>
      <c r="C50" s="1" t="s">
        <v>7</v>
      </c>
      <c r="D50" s="1"/>
      <c r="E50" s="1"/>
      <c r="F50" s="62"/>
    </row>
    <row r="51" spans="1:6" x14ac:dyDescent="0.25">
      <c r="A51" s="8" t="s">
        <v>2050</v>
      </c>
      <c r="B51" s="1" t="s">
        <v>2051</v>
      </c>
      <c r="C51" s="1" t="s">
        <v>27</v>
      </c>
      <c r="D51" s="1"/>
      <c r="E51" s="1"/>
      <c r="F51" s="62"/>
    </row>
    <row r="52" spans="1:6" x14ac:dyDescent="0.25">
      <c r="A52" s="8" t="s">
        <v>2052</v>
      </c>
      <c r="B52" s="1" t="s">
        <v>2053</v>
      </c>
      <c r="C52" s="1" t="s">
        <v>7</v>
      </c>
      <c r="D52" s="1"/>
      <c r="E52" s="1"/>
      <c r="F52" s="62"/>
    </row>
    <row r="53" spans="1:6" x14ac:dyDescent="0.25">
      <c r="A53" s="8" t="s">
        <v>2054</v>
      </c>
      <c r="B53" s="1" t="s">
        <v>2055</v>
      </c>
      <c r="C53" s="1" t="s">
        <v>4</v>
      </c>
      <c r="D53" s="1"/>
      <c r="E53" s="1"/>
      <c r="F53" s="62"/>
    </row>
    <row r="54" spans="1:6" x14ac:dyDescent="0.25">
      <c r="A54" s="8" t="s">
        <v>2056</v>
      </c>
      <c r="B54" s="1" t="s">
        <v>2057</v>
      </c>
      <c r="C54" s="1" t="s">
        <v>4</v>
      </c>
      <c r="D54" s="1"/>
      <c r="E54" s="1"/>
      <c r="F54" s="62"/>
    </row>
    <row r="55" spans="1:6" x14ac:dyDescent="0.25">
      <c r="A55" s="8" t="s">
        <v>2058</v>
      </c>
      <c r="B55" s="1" t="s">
        <v>2059</v>
      </c>
      <c r="C55" s="1" t="s">
        <v>4</v>
      </c>
      <c r="D55" s="1"/>
      <c r="E55" s="1"/>
      <c r="F55" s="62"/>
    </row>
    <row r="56" spans="1:6" x14ac:dyDescent="0.25">
      <c r="A56" s="8" t="s">
        <v>2060</v>
      </c>
      <c r="B56" s="1" t="s">
        <v>2061</v>
      </c>
      <c r="C56" s="1" t="s">
        <v>7</v>
      </c>
      <c r="D56" s="1"/>
      <c r="E56" s="1"/>
      <c r="F56" s="62"/>
    </row>
    <row r="57" spans="1:6" x14ac:dyDescent="0.25">
      <c r="A57" s="8" t="s">
        <v>2062</v>
      </c>
      <c r="B57" s="1" t="s">
        <v>2063</v>
      </c>
      <c r="C57" s="1" t="s">
        <v>7</v>
      </c>
      <c r="D57" s="1"/>
      <c r="E57" s="1"/>
      <c r="F57" s="62"/>
    </row>
    <row r="58" spans="1:6" x14ac:dyDescent="0.25">
      <c r="A58" s="8" t="s">
        <v>2064</v>
      </c>
      <c r="B58" s="1" t="s">
        <v>2065</v>
      </c>
      <c r="C58" s="1" t="s">
        <v>7</v>
      </c>
      <c r="D58" s="1"/>
      <c r="E58" s="1"/>
      <c r="F58" s="62"/>
    </row>
    <row r="59" spans="1:6" x14ac:dyDescent="0.25">
      <c r="A59" s="8" t="s">
        <v>2066</v>
      </c>
      <c r="B59" s="1" t="s">
        <v>2067</v>
      </c>
      <c r="C59" s="1" t="s">
        <v>27</v>
      </c>
      <c r="D59" s="1"/>
      <c r="E59" s="1"/>
      <c r="F59" s="62"/>
    </row>
    <row r="60" spans="1:6" x14ac:dyDescent="0.25">
      <c r="A60" s="8" t="s">
        <v>2068</v>
      </c>
      <c r="B60" s="1" t="s">
        <v>2069</v>
      </c>
      <c r="C60" s="1" t="s">
        <v>7</v>
      </c>
      <c r="D60" s="1"/>
      <c r="E60" s="1"/>
      <c r="F60" s="62"/>
    </row>
    <row r="61" spans="1:6" x14ac:dyDescent="0.25">
      <c r="A61" s="8" t="s">
        <v>2070</v>
      </c>
      <c r="B61" s="1" t="s">
        <v>2071</v>
      </c>
      <c r="C61" s="1" t="s">
        <v>7</v>
      </c>
      <c r="D61" s="1"/>
      <c r="E61" s="1"/>
      <c r="F61" s="62"/>
    </row>
    <row r="62" spans="1:6" x14ac:dyDescent="0.25">
      <c r="A62" s="8" t="s">
        <v>2072</v>
      </c>
      <c r="B62" s="1" t="s">
        <v>2073</v>
      </c>
      <c r="C62" s="1" t="s">
        <v>7</v>
      </c>
      <c r="D62" s="1"/>
      <c r="E62" s="1"/>
      <c r="F62" s="62"/>
    </row>
    <row r="63" spans="1:6" x14ac:dyDescent="0.25">
      <c r="A63" s="8" t="s">
        <v>2074</v>
      </c>
      <c r="B63" s="1" t="s">
        <v>2075</v>
      </c>
      <c r="C63" s="1" t="s">
        <v>7</v>
      </c>
      <c r="D63" s="1"/>
      <c r="E63" s="1"/>
      <c r="F63" s="62"/>
    </row>
    <row r="64" spans="1:6" x14ac:dyDescent="0.25">
      <c r="A64" s="8" t="s">
        <v>2076</v>
      </c>
      <c r="B64" s="1" t="s">
        <v>2077</v>
      </c>
      <c r="C64" s="1" t="s">
        <v>7</v>
      </c>
      <c r="D64" s="1"/>
      <c r="E64" s="1"/>
      <c r="F64" s="62"/>
    </row>
    <row r="65" spans="1:6" x14ac:dyDescent="0.25">
      <c r="A65" s="8" t="s">
        <v>2078</v>
      </c>
      <c r="B65" s="1" t="s">
        <v>2079</v>
      </c>
      <c r="C65" s="1" t="s">
        <v>27</v>
      </c>
      <c r="D65" s="1"/>
      <c r="E65" s="1"/>
      <c r="F65" s="62"/>
    </row>
    <row r="66" spans="1:6" x14ac:dyDescent="0.25">
      <c r="A66" s="8" t="s">
        <v>2080</v>
      </c>
      <c r="B66" s="1" t="s">
        <v>2081</v>
      </c>
      <c r="C66" s="1" t="s">
        <v>7</v>
      </c>
      <c r="D66" s="1"/>
      <c r="E66" s="1"/>
      <c r="F66" s="62"/>
    </row>
    <row r="67" spans="1:6" x14ac:dyDescent="0.25">
      <c r="A67" s="8" t="s">
        <v>2082</v>
      </c>
      <c r="B67" s="1" t="s">
        <v>2083</v>
      </c>
      <c r="C67" s="1" t="s">
        <v>7</v>
      </c>
      <c r="D67" s="1"/>
      <c r="E67" s="1"/>
      <c r="F67" s="62"/>
    </row>
    <row r="68" spans="1:6" x14ac:dyDescent="0.25">
      <c r="A68" s="8" t="s">
        <v>2084</v>
      </c>
      <c r="B68" s="1" t="s">
        <v>2085</v>
      </c>
      <c r="C68" s="1" t="s">
        <v>27</v>
      </c>
      <c r="D68" s="1"/>
      <c r="E68" s="1"/>
      <c r="F68" s="62"/>
    </row>
    <row r="69" spans="1:6" x14ac:dyDescent="0.25">
      <c r="A69" s="8" t="s">
        <v>2086</v>
      </c>
      <c r="B69" s="1" t="s">
        <v>2087</v>
      </c>
      <c r="C69" s="1" t="s">
        <v>7</v>
      </c>
      <c r="D69" s="1"/>
      <c r="E69" s="1"/>
      <c r="F69" s="62"/>
    </row>
    <row r="70" spans="1:6" x14ac:dyDescent="0.25">
      <c r="A70" s="8" t="s">
        <v>2088</v>
      </c>
      <c r="B70" s="1" t="s">
        <v>2089</v>
      </c>
      <c r="C70" s="1" t="s">
        <v>7</v>
      </c>
      <c r="D70" s="1"/>
      <c r="E70" s="1"/>
      <c r="F70" s="62"/>
    </row>
    <row r="71" spans="1:6" x14ac:dyDescent="0.25">
      <c r="A71" s="8" t="s">
        <v>2090</v>
      </c>
      <c r="B71" s="1" t="s">
        <v>2091</v>
      </c>
      <c r="C71" s="1" t="s">
        <v>27</v>
      </c>
      <c r="D71" s="1"/>
      <c r="E71" s="1"/>
      <c r="F71" s="62"/>
    </row>
    <row r="72" spans="1:6" x14ac:dyDescent="0.25">
      <c r="A72" s="8" t="s">
        <v>2092</v>
      </c>
      <c r="B72" s="1" t="s">
        <v>2093</v>
      </c>
      <c r="C72" s="1" t="s">
        <v>7</v>
      </c>
      <c r="D72" s="1"/>
      <c r="E72" s="1"/>
      <c r="F72" s="62"/>
    </row>
    <row r="73" spans="1:6" x14ac:dyDescent="0.25">
      <c r="A73" s="8" t="s">
        <v>2094</v>
      </c>
      <c r="B73" s="1" t="s">
        <v>2095</v>
      </c>
      <c r="C73" s="1" t="s">
        <v>27</v>
      </c>
      <c r="D73" s="1"/>
      <c r="E73" s="1"/>
      <c r="F73" s="62"/>
    </row>
    <row r="74" spans="1:6" x14ac:dyDescent="0.25">
      <c r="A74" s="8" t="s">
        <v>2096</v>
      </c>
      <c r="B74" s="1" t="s">
        <v>2097</v>
      </c>
      <c r="C74" s="1" t="s">
        <v>14</v>
      </c>
      <c r="D74" s="1"/>
      <c r="E74" s="1"/>
      <c r="F74" s="62"/>
    </row>
    <row r="75" spans="1:6" x14ac:dyDescent="0.25">
      <c r="A75" s="8" t="s">
        <v>2098</v>
      </c>
      <c r="B75" s="1" t="s">
        <v>2099</v>
      </c>
      <c r="C75" s="1" t="s">
        <v>4</v>
      </c>
      <c r="D75" s="1"/>
      <c r="E75" s="1"/>
      <c r="F75" s="62"/>
    </row>
    <row r="76" spans="1:6" x14ac:dyDescent="0.25">
      <c r="A76" s="8" t="s">
        <v>2100</v>
      </c>
      <c r="B76" s="1" t="s">
        <v>2101</v>
      </c>
      <c r="C76" s="1" t="s">
        <v>27</v>
      </c>
      <c r="D76" s="1"/>
      <c r="E76" s="1"/>
      <c r="F76" s="62"/>
    </row>
    <row r="77" spans="1:6" x14ac:dyDescent="0.25">
      <c r="A77" s="8" t="s">
        <v>2102</v>
      </c>
      <c r="B77" s="1" t="s">
        <v>2103</v>
      </c>
      <c r="C77" s="1" t="s">
        <v>27</v>
      </c>
      <c r="D77" s="1"/>
      <c r="E77" s="1"/>
      <c r="F77" s="62"/>
    </row>
    <row r="78" spans="1:6" x14ac:dyDescent="0.25">
      <c r="A78" s="8" t="s">
        <v>2104</v>
      </c>
      <c r="B78" s="1" t="s">
        <v>2105</v>
      </c>
      <c r="C78" s="1" t="s">
        <v>14</v>
      </c>
      <c r="D78" s="1"/>
      <c r="E78" s="1"/>
      <c r="F78" s="62"/>
    </row>
    <row r="79" spans="1:6" x14ac:dyDescent="0.25">
      <c r="A79" s="8" t="s">
        <v>2106</v>
      </c>
      <c r="B79" s="1" t="s">
        <v>2107</v>
      </c>
      <c r="C79" s="1" t="s">
        <v>7</v>
      </c>
      <c r="D79" s="1"/>
      <c r="E79" s="1"/>
      <c r="F79" s="62"/>
    </row>
    <row r="80" spans="1:6" x14ac:dyDescent="0.25">
      <c r="A80" s="8" t="s">
        <v>2108</v>
      </c>
      <c r="B80" s="1" t="s">
        <v>2109</v>
      </c>
      <c r="C80" s="1" t="s">
        <v>7</v>
      </c>
      <c r="D80" s="1"/>
      <c r="E80" s="1"/>
      <c r="F80" s="62"/>
    </row>
    <row r="81" spans="1:6" x14ac:dyDescent="0.25">
      <c r="A81" s="8" t="s">
        <v>2110</v>
      </c>
      <c r="B81" s="1" t="s">
        <v>2111</v>
      </c>
      <c r="C81" s="1" t="s">
        <v>7</v>
      </c>
      <c r="D81" s="1"/>
      <c r="E81" s="1"/>
      <c r="F81" s="62"/>
    </row>
    <row r="82" spans="1:6" x14ac:dyDescent="0.25">
      <c r="A82" s="8" t="s">
        <v>2112</v>
      </c>
      <c r="B82" s="1" t="s">
        <v>2113</v>
      </c>
      <c r="C82" s="1" t="s">
        <v>7</v>
      </c>
      <c r="D82" s="1"/>
      <c r="E82" s="1"/>
      <c r="F82" s="62"/>
    </row>
    <row r="83" spans="1:6" x14ac:dyDescent="0.25">
      <c r="A83" s="8" t="s">
        <v>2114</v>
      </c>
      <c r="B83" s="1" t="s">
        <v>2115</v>
      </c>
      <c r="C83" s="1" t="s">
        <v>27</v>
      </c>
      <c r="D83" s="1"/>
      <c r="E83" s="1"/>
      <c r="F83" s="62"/>
    </row>
    <row r="84" spans="1:6" x14ac:dyDescent="0.25">
      <c r="A84" s="8" t="s">
        <v>2116</v>
      </c>
      <c r="B84" s="1" t="s">
        <v>2117</v>
      </c>
      <c r="C84" s="1" t="s">
        <v>14</v>
      </c>
      <c r="D84" s="1"/>
      <c r="E84" s="1"/>
      <c r="F84" s="62"/>
    </row>
    <row r="85" spans="1:6" x14ac:dyDescent="0.25">
      <c r="A85" s="8" t="s">
        <v>2118</v>
      </c>
      <c r="B85" s="1" t="s">
        <v>2119</v>
      </c>
      <c r="C85" s="1" t="s">
        <v>7</v>
      </c>
      <c r="D85" s="1"/>
      <c r="E85" s="1"/>
      <c r="F85" s="62"/>
    </row>
    <row r="86" spans="1:6" x14ac:dyDescent="0.25">
      <c r="A86" s="8" t="s">
        <v>2120</v>
      </c>
      <c r="B86" s="1" t="s">
        <v>2121</v>
      </c>
      <c r="C86" s="1" t="s">
        <v>7</v>
      </c>
      <c r="D86" s="1"/>
      <c r="E86" s="1"/>
      <c r="F86" s="62"/>
    </row>
    <row r="87" spans="1:6" x14ac:dyDescent="0.25">
      <c r="A87" s="8" t="s">
        <v>2122</v>
      </c>
      <c r="B87" s="1" t="s">
        <v>2123</v>
      </c>
      <c r="C87" s="1" t="s">
        <v>7</v>
      </c>
      <c r="D87" s="1"/>
      <c r="E87" s="1"/>
      <c r="F87" s="62"/>
    </row>
    <row r="88" spans="1:6" x14ac:dyDescent="0.25">
      <c r="A88" s="8" t="s">
        <v>2124</v>
      </c>
      <c r="B88" s="1" t="s">
        <v>2125</v>
      </c>
      <c r="C88" s="1" t="s">
        <v>27</v>
      </c>
      <c r="D88" s="1"/>
      <c r="E88" s="1"/>
      <c r="F88" s="62"/>
    </row>
    <row r="89" spans="1:6" x14ac:dyDescent="0.25">
      <c r="A89" s="8" t="s">
        <v>2126</v>
      </c>
      <c r="B89" s="1" t="s">
        <v>2127</v>
      </c>
      <c r="C89" s="1" t="s">
        <v>7</v>
      </c>
      <c r="D89" s="1"/>
      <c r="E89" s="1"/>
      <c r="F89" s="62"/>
    </row>
    <row r="90" spans="1:6" x14ac:dyDescent="0.25">
      <c r="A90" s="8" t="s">
        <v>2128</v>
      </c>
      <c r="B90" s="1" t="s">
        <v>2129</v>
      </c>
      <c r="C90" s="1" t="s">
        <v>7</v>
      </c>
      <c r="D90" s="1"/>
      <c r="E90" s="1"/>
      <c r="F90" s="62"/>
    </row>
    <row r="91" spans="1:6" x14ac:dyDescent="0.25">
      <c r="A91" s="8" t="s">
        <v>2130</v>
      </c>
      <c r="B91" s="1" t="s">
        <v>2131</v>
      </c>
      <c r="C91" s="1" t="s">
        <v>7</v>
      </c>
      <c r="D91" s="1"/>
      <c r="E91" s="1"/>
      <c r="F91" s="62"/>
    </row>
    <row r="92" spans="1:6" x14ac:dyDescent="0.25">
      <c r="A92" s="8" t="s">
        <v>2132</v>
      </c>
      <c r="B92" s="1" t="s">
        <v>2133</v>
      </c>
      <c r="C92" s="1" t="s">
        <v>7</v>
      </c>
      <c r="D92" s="1"/>
      <c r="E92" s="1"/>
      <c r="F92" s="62"/>
    </row>
    <row r="93" spans="1:6" x14ac:dyDescent="0.25">
      <c r="A93" s="8" t="s">
        <v>2134</v>
      </c>
      <c r="B93" s="1" t="s">
        <v>2135</v>
      </c>
      <c r="C93" s="1" t="s">
        <v>7</v>
      </c>
      <c r="D93" s="1"/>
      <c r="E93" s="1"/>
      <c r="F93" s="62"/>
    </row>
    <row r="94" spans="1:6" x14ac:dyDescent="0.25">
      <c r="A94" s="8" t="s">
        <v>2136</v>
      </c>
      <c r="B94" s="1" t="s">
        <v>2137</v>
      </c>
      <c r="C94" s="1" t="s">
        <v>7</v>
      </c>
      <c r="D94" s="1"/>
      <c r="E94" s="1"/>
      <c r="F94" s="62"/>
    </row>
    <row r="95" spans="1:6" x14ac:dyDescent="0.25">
      <c r="A95" s="8" t="s">
        <v>2138</v>
      </c>
      <c r="B95" s="1" t="s">
        <v>2139</v>
      </c>
      <c r="C95" s="1" t="s">
        <v>7</v>
      </c>
      <c r="D95" s="1"/>
      <c r="E95" s="1"/>
      <c r="F95" s="62"/>
    </row>
    <row r="96" spans="1:6" x14ac:dyDescent="0.25">
      <c r="A96" s="8" t="s">
        <v>2140</v>
      </c>
      <c r="B96" s="1" t="s">
        <v>2141</v>
      </c>
      <c r="C96" s="1" t="s">
        <v>7</v>
      </c>
      <c r="D96" s="1"/>
      <c r="E96" s="1"/>
      <c r="F96" s="62"/>
    </row>
    <row r="97" spans="1:6" x14ac:dyDescent="0.25">
      <c r="A97" s="8" t="s">
        <v>2142</v>
      </c>
      <c r="B97" s="1" t="s">
        <v>2143</v>
      </c>
      <c r="C97" s="1" t="s">
        <v>7</v>
      </c>
      <c r="D97" s="1"/>
      <c r="E97" s="1"/>
      <c r="F97" s="62"/>
    </row>
    <row r="98" spans="1:6" x14ac:dyDescent="0.25">
      <c r="A98" s="8" t="s">
        <v>2144</v>
      </c>
      <c r="B98" s="1" t="s">
        <v>2145</v>
      </c>
      <c r="C98" s="1" t="s">
        <v>7</v>
      </c>
      <c r="D98" s="1"/>
      <c r="E98" s="1"/>
      <c r="F98" s="62"/>
    </row>
    <row r="99" spans="1:6" x14ac:dyDescent="0.25">
      <c r="A99" s="8" t="s">
        <v>2146</v>
      </c>
      <c r="B99" s="1" t="s">
        <v>2147</v>
      </c>
      <c r="C99" s="1" t="s">
        <v>7</v>
      </c>
      <c r="D99" s="1"/>
      <c r="E99" s="1"/>
      <c r="F99" s="62"/>
    </row>
    <row r="100" spans="1:6" x14ac:dyDescent="0.25">
      <c r="A100" s="8" t="s">
        <v>2148</v>
      </c>
      <c r="B100" s="1" t="s">
        <v>2149</v>
      </c>
      <c r="C100" s="1" t="s">
        <v>27</v>
      </c>
      <c r="D100" s="1"/>
      <c r="E100" s="1"/>
      <c r="F100" s="62"/>
    </row>
    <row r="101" spans="1:6" x14ac:dyDescent="0.25">
      <c r="A101" s="8" t="s">
        <v>2150</v>
      </c>
      <c r="B101" s="1" t="s">
        <v>2151</v>
      </c>
      <c r="C101" s="1" t="s">
        <v>7</v>
      </c>
      <c r="D101" s="1"/>
      <c r="E101" s="1"/>
      <c r="F101" s="62"/>
    </row>
    <row r="102" spans="1:6" x14ac:dyDescent="0.25">
      <c r="A102" s="8" t="s">
        <v>2152</v>
      </c>
      <c r="B102" s="1" t="s">
        <v>2153</v>
      </c>
      <c r="C102" s="1" t="s">
        <v>7</v>
      </c>
      <c r="D102" s="1"/>
      <c r="E102" s="1"/>
      <c r="F102" s="62"/>
    </row>
    <row r="103" spans="1:6" x14ac:dyDescent="0.25">
      <c r="A103" s="8" t="s">
        <v>2154</v>
      </c>
      <c r="B103" s="1" t="s">
        <v>2155</v>
      </c>
      <c r="C103" s="1" t="s">
        <v>14</v>
      </c>
      <c r="D103" s="1"/>
      <c r="E103" s="1"/>
      <c r="F103" s="62"/>
    </row>
    <row r="104" spans="1:6" x14ac:dyDescent="0.25">
      <c r="A104" s="8" t="s">
        <v>2156</v>
      </c>
      <c r="B104" s="1" t="s">
        <v>2157</v>
      </c>
      <c r="C104" s="1" t="s">
        <v>7</v>
      </c>
      <c r="D104" s="1"/>
      <c r="E104" s="1"/>
      <c r="F104" s="62"/>
    </row>
    <row r="105" spans="1:6" x14ac:dyDescent="0.25">
      <c r="A105" s="8" t="s">
        <v>2158</v>
      </c>
      <c r="B105" s="1" t="s">
        <v>2159</v>
      </c>
      <c r="C105" s="1" t="s">
        <v>7</v>
      </c>
      <c r="D105" s="1"/>
      <c r="E105" s="1"/>
      <c r="F105" s="62"/>
    </row>
    <row r="106" spans="1:6" x14ac:dyDescent="0.25">
      <c r="A106" s="8" t="s">
        <v>2160</v>
      </c>
      <c r="B106" s="1" t="s">
        <v>2161</v>
      </c>
      <c r="C106" s="1" t="s">
        <v>4</v>
      </c>
      <c r="D106" s="1"/>
      <c r="E106" s="1"/>
      <c r="F106" s="62"/>
    </row>
    <row r="107" spans="1:6" ht="15.75" thickBot="1" x14ac:dyDescent="0.3">
      <c r="A107" s="10" t="s">
        <v>2162</v>
      </c>
      <c r="B107" s="11" t="s">
        <v>2163</v>
      </c>
      <c r="C107" s="11" t="s">
        <v>1</v>
      </c>
      <c r="D107" s="11"/>
      <c r="E107" s="11"/>
      <c r="F107" s="63"/>
    </row>
    <row r="108" spans="1:6" x14ac:dyDescent="0.25">
      <c r="A108" s="5" t="s">
        <v>2164</v>
      </c>
      <c r="B108" s="6" t="s">
        <v>2165</v>
      </c>
      <c r="C108" s="6" t="s">
        <v>1</v>
      </c>
      <c r="D108" s="6"/>
      <c r="E108" s="6"/>
      <c r="F108" s="61"/>
    </row>
    <row r="109" spans="1:6" x14ac:dyDescent="0.25">
      <c r="A109" s="8" t="s">
        <v>2166</v>
      </c>
      <c r="B109" s="1" t="s">
        <v>2167</v>
      </c>
      <c r="C109" s="1" t="s">
        <v>7</v>
      </c>
      <c r="D109" s="1"/>
      <c r="E109" s="1"/>
      <c r="F109" s="62"/>
    </row>
    <row r="110" spans="1:6" x14ac:dyDescent="0.25">
      <c r="A110" s="8" t="s">
        <v>2168</v>
      </c>
      <c r="B110" s="1" t="s">
        <v>2169</v>
      </c>
      <c r="C110" s="1" t="s">
        <v>7</v>
      </c>
      <c r="D110" s="1"/>
      <c r="E110" s="1"/>
      <c r="F110" s="62"/>
    </row>
    <row r="111" spans="1:6" x14ac:dyDescent="0.25">
      <c r="A111" s="8" t="s">
        <v>2170</v>
      </c>
      <c r="B111" s="1" t="s">
        <v>2171</v>
      </c>
      <c r="C111" s="1" t="s">
        <v>7</v>
      </c>
      <c r="D111" s="1"/>
      <c r="E111" s="1"/>
      <c r="F111" s="62"/>
    </row>
    <row r="112" spans="1:6" x14ac:dyDescent="0.25">
      <c r="A112" s="8" t="s">
        <v>2172</v>
      </c>
      <c r="B112" s="1" t="s">
        <v>2173</v>
      </c>
      <c r="C112" s="1" t="s">
        <v>7</v>
      </c>
      <c r="D112" s="1"/>
      <c r="E112" s="1"/>
      <c r="F112" s="62"/>
    </row>
    <row r="113" spans="1:6" x14ac:dyDescent="0.25">
      <c r="A113" s="8" t="s">
        <v>2174</v>
      </c>
      <c r="B113" s="1" t="s">
        <v>2175</v>
      </c>
      <c r="C113" s="1" t="s">
        <v>7</v>
      </c>
      <c r="D113" s="1"/>
      <c r="E113" s="1"/>
      <c r="F113" s="62"/>
    </row>
    <row r="114" spans="1:6" x14ac:dyDescent="0.25">
      <c r="A114" s="8" t="s">
        <v>2176</v>
      </c>
      <c r="B114" s="1" t="s">
        <v>2177</v>
      </c>
      <c r="C114" s="1" t="s">
        <v>7</v>
      </c>
      <c r="D114" s="1"/>
      <c r="E114" s="1"/>
      <c r="F114" s="62"/>
    </row>
    <row r="115" spans="1:6" x14ac:dyDescent="0.25">
      <c r="A115" s="8" t="s">
        <v>2178</v>
      </c>
      <c r="B115" s="1" t="s">
        <v>2179</v>
      </c>
      <c r="C115" s="1" t="s">
        <v>4</v>
      </c>
      <c r="D115" s="1"/>
      <c r="E115" s="1"/>
      <c r="F115" s="62"/>
    </row>
    <row r="116" spans="1:6" x14ac:dyDescent="0.25">
      <c r="A116" s="8" t="s">
        <v>2180</v>
      </c>
      <c r="B116" s="1" t="s">
        <v>2181</v>
      </c>
      <c r="C116" s="1" t="s">
        <v>7</v>
      </c>
      <c r="D116" s="1"/>
      <c r="E116" s="1"/>
      <c r="F116" s="62"/>
    </row>
    <row r="117" spans="1:6" x14ac:dyDescent="0.25">
      <c r="A117" s="8" t="s">
        <v>2182</v>
      </c>
      <c r="B117" s="1" t="s">
        <v>2183</v>
      </c>
      <c r="C117" s="1" t="s">
        <v>7</v>
      </c>
      <c r="D117" s="1"/>
      <c r="E117" s="1"/>
      <c r="F117" s="62"/>
    </row>
    <row r="118" spans="1:6" x14ac:dyDescent="0.25">
      <c r="A118" s="8" t="s">
        <v>2184</v>
      </c>
      <c r="B118" s="1" t="s">
        <v>2185</v>
      </c>
      <c r="C118" s="1" t="s">
        <v>7</v>
      </c>
      <c r="D118" s="1"/>
      <c r="E118" s="1"/>
      <c r="F118" s="62"/>
    </row>
    <row r="119" spans="1:6" x14ac:dyDescent="0.25">
      <c r="A119" s="8" t="s">
        <v>2186</v>
      </c>
      <c r="B119" s="1" t="s">
        <v>2187</v>
      </c>
      <c r="C119" s="1" t="s">
        <v>27</v>
      </c>
      <c r="D119" s="1"/>
      <c r="E119" s="1"/>
      <c r="F119" s="62"/>
    </row>
    <row r="120" spans="1:6" x14ac:dyDescent="0.25">
      <c r="A120" s="8" t="s">
        <v>2188</v>
      </c>
      <c r="B120" s="1" t="s">
        <v>2189</v>
      </c>
      <c r="C120" s="1" t="s">
        <v>14</v>
      </c>
      <c r="D120" s="1"/>
      <c r="E120" s="1"/>
      <c r="F120" s="62"/>
    </row>
    <row r="121" spans="1:6" x14ac:dyDescent="0.25">
      <c r="A121" s="8" t="s">
        <v>2190</v>
      </c>
      <c r="B121" s="1" t="s">
        <v>2191</v>
      </c>
      <c r="C121" s="1" t="s">
        <v>27</v>
      </c>
      <c r="D121" s="1"/>
      <c r="E121" s="1"/>
      <c r="F121" s="62"/>
    </row>
    <row r="122" spans="1:6" x14ac:dyDescent="0.25">
      <c r="A122" s="8" t="s">
        <v>2192</v>
      </c>
      <c r="B122" s="1" t="s">
        <v>2193</v>
      </c>
      <c r="C122" s="1" t="s">
        <v>14</v>
      </c>
      <c r="D122" s="1"/>
      <c r="E122" s="1"/>
      <c r="F122" s="62"/>
    </row>
    <row r="123" spans="1:6" x14ac:dyDescent="0.25">
      <c r="A123" s="8" t="s">
        <v>2194</v>
      </c>
      <c r="B123" s="1" t="s">
        <v>2195</v>
      </c>
      <c r="C123" s="1" t="s">
        <v>7</v>
      </c>
      <c r="D123" s="1"/>
      <c r="E123" s="1"/>
      <c r="F123" s="62"/>
    </row>
    <row r="124" spans="1:6" x14ac:dyDescent="0.25">
      <c r="A124" s="8" t="s">
        <v>2196</v>
      </c>
      <c r="B124" s="1" t="s">
        <v>2197</v>
      </c>
      <c r="C124" s="1" t="s">
        <v>7</v>
      </c>
      <c r="D124" s="1"/>
      <c r="E124" s="1"/>
      <c r="F124" s="62"/>
    </row>
    <row r="125" spans="1:6" x14ac:dyDescent="0.25">
      <c r="A125" s="8" t="s">
        <v>2198</v>
      </c>
      <c r="B125" s="1" t="s">
        <v>2199</v>
      </c>
      <c r="C125" s="1" t="s">
        <v>7</v>
      </c>
      <c r="D125" s="1"/>
      <c r="E125" s="1"/>
      <c r="F125" s="62"/>
    </row>
    <row r="126" spans="1:6" x14ac:dyDescent="0.25">
      <c r="A126" s="8" t="s">
        <v>2200</v>
      </c>
      <c r="B126" s="1" t="s">
        <v>2201</v>
      </c>
      <c r="C126" s="1" t="s">
        <v>14</v>
      </c>
      <c r="D126" s="1"/>
      <c r="E126" s="1"/>
      <c r="F126" s="62"/>
    </row>
    <row r="127" spans="1:6" x14ac:dyDescent="0.25">
      <c r="A127" s="8" t="s">
        <v>2202</v>
      </c>
      <c r="B127" s="1" t="s">
        <v>2203</v>
      </c>
      <c r="C127" s="1" t="s">
        <v>7</v>
      </c>
      <c r="D127" s="1"/>
      <c r="E127" s="1"/>
      <c r="F127" s="62"/>
    </row>
    <row r="128" spans="1:6" x14ac:dyDescent="0.25">
      <c r="A128" s="8" t="s">
        <v>2204</v>
      </c>
      <c r="B128" s="1" t="s">
        <v>2205</v>
      </c>
      <c r="C128" s="1" t="s">
        <v>7</v>
      </c>
      <c r="D128" s="1"/>
      <c r="E128" s="1"/>
      <c r="F128" s="62"/>
    </row>
    <row r="129" spans="1:6" x14ac:dyDescent="0.25">
      <c r="A129" s="8" t="s">
        <v>2206</v>
      </c>
      <c r="B129" s="1" t="s">
        <v>2207</v>
      </c>
      <c r="C129" s="1" t="s">
        <v>7</v>
      </c>
      <c r="D129" s="1"/>
      <c r="E129" s="1"/>
      <c r="F129" s="62"/>
    </row>
    <row r="130" spans="1:6" x14ac:dyDescent="0.25">
      <c r="A130" s="8" t="s">
        <v>2208</v>
      </c>
      <c r="B130" s="1" t="s">
        <v>2209</v>
      </c>
      <c r="C130" s="1" t="s">
        <v>7</v>
      </c>
      <c r="D130" s="1"/>
      <c r="E130" s="1"/>
      <c r="F130" s="62"/>
    </row>
    <row r="131" spans="1:6" x14ac:dyDescent="0.25">
      <c r="A131" s="8" t="s">
        <v>2210</v>
      </c>
      <c r="B131" s="1" t="s">
        <v>2211</v>
      </c>
      <c r="C131" s="1" t="s">
        <v>7</v>
      </c>
      <c r="D131" s="1"/>
      <c r="E131" s="1"/>
      <c r="F131" s="62"/>
    </row>
    <row r="132" spans="1:6" x14ac:dyDescent="0.25">
      <c r="A132" s="8" t="s">
        <v>2212</v>
      </c>
      <c r="B132" s="1" t="s">
        <v>2213</v>
      </c>
      <c r="C132" s="1" t="s">
        <v>7</v>
      </c>
      <c r="D132" s="1"/>
      <c r="E132" s="1"/>
      <c r="F132" s="62"/>
    </row>
    <row r="133" spans="1:6" x14ac:dyDescent="0.25">
      <c r="A133" s="8" t="s">
        <v>2214</v>
      </c>
      <c r="B133" s="1" t="s">
        <v>2215</v>
      </c>
      <c r="C133" s="1" t="s">
        <v>4</v>
      </c>
      <c r="D133" s="1"/>
      <c r="E133" s="1"/>
      <c r="F133" s="62"/>
    </row>
    <row r="134" spans="1:6" x14ac:dyDescent="0.25">
      <c r="A134" s="8" t="s">
        <v>2216</v>
      </c>
      <c r="B134" s="1" t="s">
        <v>2217</v>
      </c>
      <c r="C134" s="1" t="s">
        <v>27</v>
      </c>
      <c r="D134" s="1"/>
      <c r="E134" s="1"/>
      <c r="F134" s="62"/>
    </row>
    <row r="135" spans="1:6" x14ac:dyDescent="0.25">
      <c r="A135" s="8" t="s">
        <v>2218</v>
      </c>
      <c r="B135" s="1" t="s">
        <v>2219</v>
      </c>
      <c r="C135" s="1" t="s">
        <v>27</v>
      </c>
      <c r="D135" s="1"/>
      <c r="E135" s="1"/>
      <c r="F135" s="62"/>
    </row>
    <row r="136" spans="1:6" x14ac:dyDescent="0.25">
      <c r="A136" s="8" t="s">
        <v>2220</v>
      </c>
      <c r="B136" s="1" t="s">
        <v>2221</v>
      </c>
      <c r="C136" s="1" t="s">
        <v>7</v>
      </c>
      <c r="D136" s="1"/>
      <c r="E136" s="1"/>
      <c r="F136" s="62"/>
    </row>
    <row r="137" spans="1:6" x14ac:dyDescent="0.25">
      <c r="A137" s="8" t="s">
        <v>2222</v>
      </c>
      <c r="B137" s="1" t="s">
        <v>2223</v>
      </c>
      <c r="C137" s="1" t="s">
        <v>7</v>
      </c>
      <c r="D137" s="1"/>
      <c r="E137" s="1"/>
      <c r="F137" s="62"/>
    </row>
    <row r="138" spans="1:6" x14ac:dyDescent="0.25">
      <c r="A138" s="8" t="s">
        <v>2224</v>
      </c>
      <c r="B138" s="1" t="s">
        <v>2225</v>
      </c>
      <c r="C138" s="1" t="s">
        <v>7</v>
      </c>
      <c r="D138" s="1"/>
      <c r="E138" s="1"/>
      <c r="F138" s="62"/>
    </row>
    <row r="139" spans="1:6" x14ac:dyDescent="0.25">
      <c r="A139" s="8" t="s">
        <v>2226</v>
      </c>
      <c r="B139" s="1" t="s">
        <v>2227</v>
      </c>
      <c r="C139" s="1" t="s">
        <v>27</v>
      </c>
      <c r="D139" s="1"/>
      <c r="E139" s="1"/>
      <c r="F139" s="62"/>
    </row>
    <row r="140" spans="1:6" x14ac:dyDescent="0.25">
      <c r="A140" s="8" t="s">
        <v>2228</v>
      </c>
      <c r="B140" s="1" t="s">
        <v>2229</v>
      </c>
      <c r="C140" s="1" t="s">
        <v>7</v>
      </c>
      <c r="D140" s="1"/>
      <c r="E140" s="1"/>
      <c r="F140" s="62"/>
    </row>
    <row r="141" spans="1:6" x14ac:dyDescent="0.25">
      <c r="A141" s="8" t="s">
        <v>2230</v>
      </c>
      <c r="B141" s="1" t="s">
        <v>2231</v>
      </c>
      <c r="C141" s="1" t="s">
        <v>14</v>
      </c>
      <c r="D141" s="1"/>
      <c r="E141" s="1"/>
      <c r="F141" s="62"/>
    </row>
    <row r="142" spans="1:6" x14ac:dyDescent="0.25">
      <c r="A142" s="8" t="s">
        <v>2232</v>
      </c>
      <c r="B142" s="1" t="s">
        <v>2233</v>
      </c>
      <c r="C142" s="1" t="s">
        <v>7</v>
      </c>
      <c r="D142" s="1"/>
      <c r="E142" s="1"/>
      <c r="F142" s="62"/>
    </row>
    <row r="143" spans="1:6" x14ac:dyDescent="0.25">
      <c r="A143" s="8" t="s">
        <v>2234</v>
      </c>
      <c r="B143" s="1" t="s">
        <v>2235</v>
      </c>
      <c r="C143" s="1" t="s">
        <v>7</v>
      </c>
      <c r="D143" s="1"/>
      <c r="E143" s="1"/>
      <c r="F143" s="62"/>
    </row>
    <row r="144" spans="1:6" x14ac:dyDescent="0.25">
      <c r="A144" s="8" t="s">
        <v>2236</v>
      </c>
      <c r="B144" s="1" t="s">
        <v>2237</v>
      </c>
      <c r="C144" s="1" t="s">
        <v>7</v>
      </c>
      <c r="D144" s="1"/>
      <c r="E144" s="1"/>
      <c r="F144" s="62"/>
    </row>
    <row r="145" spans="1:6" x14ac:dyDescent="0.25">
      <c r="A145" s="8" t="s">
        <v>2238</v>
      </c>
      <c r="B145" s="1" t="s">
        <v>2239</v>
      </c>
      <c r="C145" s="1" t="s">
        <v>7</v>
      </c>
      <c r="D145" s="1"/>
      <c r="E145" s="1"/>
      <c r="F145" s="62"/>
    </row>
    <row r="146" spans="1:6" x14ac:dyDescent="0.25">
      <c r="A146" s="8" t="s">
        <v>2240</v>
      </c>
      <c r="B146" s="1" t="s">
        <v>2241</v>
      </c>
      <c r="C146" s="1" t="s">
        <v>7</v>
      </c>
      <c r="D146" s="1"/>
      <c r="E146" s="1"/>
      <c r="F146" s="62"/>
    </row>
    <row r="147" spans="1:6" x14ac:dyDescent="0.25">
      <c r="A147" s="8" t="s">
        <v>2242</v>
      </c>
      <c r="B147" s="1" t="s">
        <v>2243</v>
      </c>
      <c r="C147" s="1" t="s">
        <v>14</v>
      </c>
      <c r="D147" s="1"/>
      <c r="E147" s="1"/>
      <c r="F147" s="62"/>
    </row>
    <row r="148" spans="1:6" x14ac:dyDescent="0.25">
      <c r="A148" s="8" t="s">
        <v>2244</v>
      </c>
      <c r="B148" s="1" t="s">
        <v>2245</v>
      </c>
      <c r="C148" s="1" t="s">
        <v>7</v>
      </c>
      <c r="D148" s="1"/>
      <c r="E148" s="1"/>
      <c r="F148" s="62"/>
    </row>
    <row r="149" spans="1:6" x14ac:dyDescent="0.25">
      <c r="A149" s="8" t="s">
        <v>2246</v>
      </c>
      <c r="B149" s="1" t="s">
        <v>2247</v>
      </c>
      <c r="C149" s="1" t="s">
        <v>7</v>
      </c>
      <c r="D149" s="1"/>
      <c r="E149" s="1"/>
      <c r="F149" s="62"/>
    </row>
    <row r="150" spans="1:6" x14ac:dyDescent="0.25">
      <c r="A150" s="8" t="s">
        <v>2248</v>
      </c>
      <c r="B150" s="1" t="s">
        <v>2249</v>
      </c>
      <c r="C150" s="1" t="s">
        <v>7</v>
      </c>
      <c r="D150" s="1"/>
      <c r="E150" s="1"/>
      <c r="F150" s="62"/>
    </row>
    <row r="151" spans="1:6" x14ac:dyDescent="0.25">
      <c r="A151" s="8" t="s">
        <v>2250</v>
      </c>
      <c r="B151" s="1" t="s">
        <v>2251</v>
      </c>
      <c r="C151" s="1" t="s">
        <v>7</v>
      </c>
      <c r="D151" s="1"/>
      <c r="E151" s="1"/>
      <c r="F151" s="62"/>
    </row>
    <row r="152" spans="1:6" x14ac:dyDescent="0.25">
      <c r="A152" s="8" t="s">
        <v>2252</v>
      </c>
      <c r="B152" s="1" t="s">
        <v>2253</v>
      </c>
      <c r="C152" s="1" t="s">
        <v>7</v>
      </c>
      <c r="D152" s="1"/>
      <c r="E152" s="1"/>
      <c r="F152" s="62"/>
    </row>
    <row r="153" spans="1:6" x14ac:dyDescent="0.25">
      <c r="A153" s="8" t="s">
        <v>2254</v>
      </c>
      <c r="B153" s="1" t="s">
        <v>2255</v>
      </c>
      <c r="C153" s="1" t="s">
        <v>14</v>
      </c>
      <c r="D153" s="1"/>
      <c r="E153" s="1"/>
      <c r="F153" s="62"/>
    </row>
    <row r="154" spans="1:6" x14ac:dyDescent="0.25">
      <c r="A154" s="8" t="s">
        <v>2256</v>
      </c>
      <c r="B154" s="1" t="s">
        <v>2257</v>
      </c>
      <c r="C154" s="1" t="s">
        <v>7</v>
      </c>
      <c r="D154" s="1"/>
      <c r="E154" s="1"/>
      <c r="F154" s="62"/>
    </row>
    <row r="155" spans="1:6" x14ac:dyDescent="0.25">
      <c r="A155" s="8" t="s">
        <v>2258</v>
      </c>
      <c r="B155" s="1" t="s">
        <v>2259</v>
      </c>
      <c r="C155" s="1" t="s">
        <v>14</v>
      </c>
      <c r="D155" s="1"/>
      <c r="E155" s="1"/>
      <c r="F155" s="62"/>
    </row>
    <row r="156" spans="1:6" x14ac:dyDescent="0.25">
      <c r="A156" s="8" t="s">
        <v>2260</v>
      </c>
      <c r="B156" s="1" t="s">
        <v>2261</v>
      </c>
      <c r="C156" s="1" t="s">
        <v>7</v>
      </c>
      <c r="D156" s="1"/>
      <c r="E156" s="1"/>
      <c r="F156" s="62"/>
    </row>
    <row r="157" spans="1:6" x14ac:dyDescent="0.25">
      <c r="A157" s="8" t="s">
        <v>2262</v>
      </c>
      <c r="B157" s="1" t="s">
        <v>2263</v>
      </c>
      <c r="C157" s="1" t="s">
        <v>7</v>
      </c>
      <c r="D157" s="1"/>
      <c r="E157" s="1"/>
      <c r="F157" s="62"/>
    </row>
    <row r="158" spans="1:6" x14ac:dyDescent="0.25">
      <c r="A158" s="8" t="s">
        <v>2264</v>
      </c>
      <c r="B158" s="1" t="s">
        <v>2265</v>
      </c>
      <c r="C158" s="1" t="s">
        <v>7</v>
      </c>
      <c r="D158" s="1"/>
      <c r="E158" s="1"/>
      <c r="F158" s="62"/>
    </row>
    <row r="159" spans="1:6" x14ac:dyDescent="0.25">
      <c r="A159" s="8" t="s">
        <v>2266</v>
      </c>
      <c r="B159" s="1" t="s">
        <v>2267</v>
      </c>
      <c r="C159" s="1" t="s">
        <v>7</v>
      </c>
      <c r="D159" s="1"/>
      <c r="E159" s="1"/>
      <c r="F159" s="62"/>
    </row>
    <row r="160" spans="1:6" x14ac:dyDescent="0.25">
      <c r="A160" s="8" t="s">
        <v>2268</v>
      </c>
      <c r="B160" s="1" t="s">
        <v>2269</v>
      </c>
      <c r="C160" s="1" t="s">
        <v>27</v>
      </c>
      <c r="D160" s="1"/>
      <c r="E160" s="1"/>
      <c r="F160" s="62"/>
    </row>
    <row r="161" spans="1:6" x14ac:dyDescent="0.25">
      <c r="A161" s="8" t="s">
        <v>2270</v>
      </c>
      <c r="B161" s="1" t="s">
        <v>2271</v>
      </c>
      <c r="C161" s="1" t="s">
        <v>7</v>
      </c>
      <c r="D161" s="1"/>
      <c r="E161" s="1"/>
      <c r="F161" s="62"/>
    </row>
    <row r="162" spans="1:6" x14ac:dyDescent="0.25">
      <c r="A162" s="8" t="s">
        <v>2272</v>
      </c>
      <c r="B162" s="1" t="s">
        <v>2273</v>
      </c>
      <c r="C162" s="1" t="s">
        <v>4</v>
      </c>
      <c r="D162" s="1"/>
      <c r="E162" s="1"/>
      <c r="F162" s="62"/>
    </row>
    <row r="163" spans="1:6" x14ac:dyDescent="0.25">
      <c r="A163" s="8" t="s">
        <v>2274</v>
      </c>
      <c r="B163" s="1" t="s">
        <v>2275</v>
      </c>
      <c r="C163" s="1" t="s">
        <v>7</v>
      </c>
      <c r="D163" s="1"/>
      <c r="E163" s="1"/>
      <c r="F163" s="62"/>
    </row>
    <row r="164" spans="1:6" x14ac:dyDescent="0.25">
      <c r="A164" s="8" t="s">
        <v>2276</v>
      </c>
      <c r="B164" s="1" t="s">
        <v>2277</v>
      </c>
      <c r="C164" s="1" t="s">
        <v>7</v>
      </c>
      <c r="D164" s="1"/>
      <c r="E164" s="1"/>
      <c r="F164" s="62"/>
    </row>
    <row r="165" spans="1:6" x14ac:dyDescent="0.25">
      <c r="A165" s="8" t="s">
        <v>2278</v>
      </c>
      <c r="B165" s="1" t="s">
        <v>2279</v>
      </c>
      <c r="C165" s="1" t="s">
        <v>27</v>
      </c>
      <c r="D165" s="1"/>
      <c r="E165" s="1"/>
      <c r="F165" s="62"/>
    </row>
    <row r="166" spans="1:6" x14ac:dyDescent="0.25">
      <c r="A166" s="8" t="s">
        <v>2280</v>
      </c>
      <c r="B166" s="1" t="s">
        <v>2281</v>
      </c>
      <c r="C166" s="1" t="s">
        <v>7</v>
      </c>
      <c r="D166" s="1"/>
      <c r="E166" s="1"/>
      <c r="F166" s="62"/>
    </row>
    <row r="167" spans="1:6" x14ac:dyDescent="0.25">
      <c r="A167" s="8" t="s">
        <v>2282</v>
      </c>
      <c r="B167" s="1" t="s">
        <v>2283</v>
      </c>
      <c r="C167" s="1" t="s">
        <v>7</v>
      </c>
      <c r="D167" s="1"/>
      <c r="E167" s="1"/>
      <c r="F167" s="62"/>
    </row>
    <row r="168" spans="1:6" x14ac:dyDescent="0.25">
      <c r="A168" s="8" t="s">
        <v>2284</v>
      </c>
      <c r="B168" s="1" t="s">
        <v>2285</v>
      </c>
      <c r="C168" s="1" t="s">
        <v>7</v>
      </c>
      <c r="D168" s="1"/>
      <c r="E168" s="1"/>
      <c r="F168" s="62"/>
    </row>
    <row r="169" spans="1:6" x14ac:dyDescent="0.25">
      <c r="A169" s="8" t="s">
        <v>2286</v>
      </c>
      <c r="B169" s="1" t="s">
        <v>2287</v>
      </c>
      <c r="C169" s="1" t="s">
        <v>7</v>
      </c>
      <c r="D169" s="1"/>
      <c r="E169" s="1"/>
      <c r="F169" s="62"/>
    </row>
    <row r="170" spans="1:6" x14ac:dyDescent="0.25">
      <c r="A170" s="8" t="s">
        <v>2288</v>
      </c>
      <c r="B170" s="1" t="s">
        <v>2289</v>
      </c>
      <c r="C170" s="1" t="s">
        <v>7</v>
      </c>
      <c r="D170" s="1"/>
      <c r="E170" s="1"/>
      <c r="F170" s="62"/>
    </row>
    <row r="171" spans="1:6" x14ac:dyDescent="0.25">
      <c r="A171" s="8" t="s">
        <v>2290</v>
      </c>
      <c r="B171" s="1" t="s">
        <v>2291</v>
      </c>
      <c r="C171" s="1" t="s">
        <v>7</v>
      </c>
      <c r="D171" s="1"/>
      <c r="E171" s="1"/>
      <c r="F171" s="62"/>
    </row>
    <row r="172" spans="1:6" x14ac:dyDescent="0.25">
      <c r="A172" s="8" t="s">
        <v>2292</v>
      </c>
      <c r="B172" s="1" t="s">
        <v>2293</v>
      </c>
      <c r="C172" s="1" t="s">
        <v>7</v>
      </c>
      <c r="D172" s="1"/>
      <c r="E172" s="1"/>
      <c r="F172" s="62"/>
    </row>
    <row r="173" spans="1:6" x14ac:dyDescent="0.25">
      <c r="A173" s="8" t="s">
        <v>2294</v>
      </c>
      <c r="B173" s="1" t="s">
        <v>2295</v>
      </c>
      <c r="C173" s="1" t="s">
        <v>4</v>
      </c>
      <c r="D173" s="1"/>
      <c r="E173" s="1"/>
      <c r="F173" s="62"/>
    </row>
    <row r="174" spans="1:6" x14ac:dyDescent="0.25">
      <c r="A174" s="8" t="s">
        <v>2296</v>
      </c>
      <c r="B174" s="1" t="s">
        <v>2297</v>
      </c>
      <c r="C174" s="1" t="s">
        <v>7</v>
      </c>
      <c r="D174" s="1"/>
      <c r="E174" s="1"/>
      <c r="F174" s="62"/>
    </row>
    <row r="175" spans="1:6" x14ac:dyDescent="0.25">
      <c r="A175" s="8" t="s">
        <v>2298</v>
      </c>
      <c r="B175" s="1" t="s">
        <v>2299</v>
      </c>
      <c r="C175" s="1" t="s">
        <v>4</v>
      </c>
      <c r="D175" s="1"/>
      <c r="E175" s="1"/>
      <c r="F175" s="62"/>
    </row>
    <row r="176" spans="1:6" x14ac:dyDescent="0.25">
      <c r="A176" s="8" t="s">
        <v>2300</v>
      </c>
      <c r="B176" s="1" t="s">
        <v>2301</v>
      </c>
      <c r="C176" s="1" t="s">
        <v>7</v>
      </c>
      <c r="D176" s="1"/>
      <c r="E176" s="1"/>
      <c r="F176" s="62"/>
    </row>
    <row r="177" spans="1:6" x14ac:dyDescent="0.25">
      <c r="A177" s="8" t="s">
        <v>2302</v>
      </c>
      <c r="B177" s="1" t="s">
        <v>2303</v>
      </c>
      <c r="C177" s="1" t="s">
        <v>7</v>
      </c>
      <c r="D177" s="1"/>
      <c r="E177" s="1"/>
      <c r="F177" s="62"/>
    </row>
    <row r="178" spans="1:6" x14ac:dyDescent="0.25">
      <c r="A178" s="8" t="s">
        <v>2304</v>
      </c>
      <c r="B178" s="1" t="s">
        <v>2305</v>
      </c>
      <c r="C178" s="1" t="s">
        <v>27</v>
      </c>
      <c r="D178" s="1"/>
      <c r="E178" s="1"/>
      <c r="F178" s="62"/>
    </row>
    <row r="179" spans="1:6" x14ac:dyDescent="0.25">
      <c r="A179" s="8" t="s">
        <v>2306</v>
      </c>
      <c r="B179" s="1" t="s">
        <v>2307</v>
      </c>
      <c r="C179" s="1" t="s">
        <v>7</v>
      </c>
      <c r="D179" s="1"/>
      <c r="E179" s="1"/>
      <c r="F179" s="62"/>
    </row>
    <row r="180" spans="1:6" x14ac:dyDescent="0.25">
      <c r="A180" s="8" t="s">
        <v>2308</v>
      </c>
      <c r="B180" s="1" t="s">
        <v>2309</v>
      </c>
      <c r="C180" s="1" t="s">
        <v>7</v>
      </c>
      <c r="D180" s="1"/>
      <c r="E180" s="1"/>
      <c r="F180" s="62"/>
    </row>
    <row r="181" spans="1:6" x14ac:dyDescent="0.25">
      <c r="A181" s="8" t="s">
        <v>2310</v>
      </c>
      <c r="B181" s="1" t="s">
        <v>2311</v>
      </c>
      <c r="C181" s="1" t="s">
        <v>27</v>
      </c>
      <c r="D181" s="1"/>
      <c r="E181" s="1"/>
      <c r="F181" s="62"/>
    </row>
    <row r="182" spans="1:6" x14ac:dyDescent="0.25">
      <c r="A182" s="8" t="s">
        <v>2312</v>
      </c>
      <c r="B182" s="1" t="s">
        <v>2313</v>
      </c>
      <c r="C182" s="1" t="s">
        <v>7</v>
      </c>
      <c r="D182" s="1"/>
      <c r="E182" s="1"/>
      <c r="F182" s="62"/>
    </row>
    <row r="183" spans="1:6" x14ac:dyDescent="0.25">
      <c r="A183" s="8" t="s">
        <v>2314</v>
      </c>
      <c r="B183" s="1" t="s">
        <v>2315</v>
      </c>
      <c r="C183" s="1" t="s">
        <v>4</v>
      </c>
      <c r="D183" s="1"/>
      <c r="E183" s="1"/>
      <c r="F183" s="62"/>
    </row>
    <row r="184" spans="1:6" x14ac:dyDescent="0.25">
      <c r="A184" s="8" t="s">
        <v>2316</v>
      </c>
      <c r="B184" s="1" t="s">
        <v>2317</v>
      </c>
      <c r="C184" s="1" t="s">
        <v>7</v>
      </c>
      <c r="D184" s="1"/>
      <c r="E184" s="1"/>
      <c r="F184" s="62"/>
    </row>
    <row r="185" spans="1:6" x14ac:dyDescent="0.25">
      <c r="A185" s="8" t="s">
        <v>2318</v>
      </c>
      <c r="B185" s="1" t="s">
        <v>2319</v>
      </c>
      <c r="C185" s="1" t="s">
        <v>7</v>
      </c>
      <c r="D185" s="1"/>
      <c r="E185" s="1"/>
      <c r="F185" s="62"/>
    </row>
    <row r="186" spans="1:6" x14ac:dyDescent="0.25">
      <c r="A186" s="8" t="s">
        <v>2320</v>
      </c>
      <c r="B186" s="1" t="s">
        <v>2321</v>
      </c>
      <c r="C186" s="1" t="s">
        <v>7</v>
      </c>
      <c r="D186" s="1"/>
      <c r="E186" s="1"/>
      <c r="F186" s="62"/>
    </row>
    <row r="187" spans="1:6" x14ac:dyDescent="0.25">
      <c r="A187" s="8" t="s">
        <v>2322</v>
      </c>
      <c r="B187" s="1" t="s">
        <v>2323</v>
      </c>
      <c r="C187" s="1" t="s">
        <v>7</v>
      </c>
      <c r="D187" s="1"/>
      <c r="E187" s="1"/>
      <c r="F187" s="62"/>
    </row>
    <row r="188" spans="1:6" x14ac:dyDescent="0.25">
      <c r="A188" s="8" t="s">
        <v>2324</v>
      </c>
      <c r="B188" s="1" t="s">
        <v>2325</v>
      </c>
      <c r="C188" s="1" t="s">
        <v>4</v>
      </c>
      <c r="D188" s="1"/>
      <c r="E188" s="1"/>
      <c r="F188" s="62"/>
    </row>
    <row r="189" spans="1:6" x14ac:dyDescent="0.25">
      <c r="A189" s="8" t="s">
        <v>2326</v>
      </c>
      <c r="B189" s="1" t="s">
        <v>2327</v>
      </c>
      <c r="C189" s="1" t="s">
        <v>7</v>
      </c>
      <c r="D189" s="1"/>
      <c r="E189" s="1"/>
      <c r="F189" s="62"/>
    </row>
    <row r="190" spans="1:6" x14ac:dyDescent="0.25">
      <c r="A190" s="8" t="s">
        <v>2328</v>
      </c>
      <c r="B190" s="1" t="s">
        <v>2329</v>
      </c>
      <c r="C190" s="1" t="s">
        <v>7</v>
      </c>
      <c r="D190" s="1"/>
      <c r="E190" s="1"/>
      <c r="F190" s="62"/>
    </row>
    <row r="191" spans="1:6" x14ac:dyDescent="0.25">
      <c r="A191" s="8" t="s">
        <v>2330</v>
      </c>
      <c r="B191" s="1" t="s">
        <v>2331</v>
      </c>
      <c r="C191" s="1" t="s">
        <v>4</v>
      </c>
      <c r="D191" s="1"/>
      <c r="E191" s="1"/>
      <c r="F191" s="62"/>
    </row>
    <row r="192" spans="1:6" x14ac:dyDescent="0.25">
      <c r="A192" s="8" t="s">
        <v>2332</v>
      </c>
      <c r="B192" s="1" t="s">
        <v>2333</v>
      </c>
      <c r="C192" s="1" t="s">
        <v>14</v>
      </c>
      <c r="D192" s="1"/>
      <c r="E192" s="1"/>
      <c r="F192" s="62"/>
    </row>
    <row r="193" spans="1:6" x14ac:dyDescent="0.25">
      <c r="A193" s="8" t="s">
        <v>2334</v>
      </c>
      <c r="B193" s="1" t="s">
        <v>2335</v>
      </c>
      <c r="C193" s="1" t="s">
        <v>7</v>
      </c>
      <c r="D193" s="1"/>
      <c r="E193" s="1"/>
      <c r="F193" s="62"/>
    </row>
    <row r="194" spans="1:6" x14ac:dyDescent="0.25">
      <c r="A194" s="8" t="s">
        <v>2336</v>
      </c>
      <c r="B194" s="1" t="s">
        <v>2337</v>
      </c>
      <c r="C194" s="1" t="s">
        <v>27</v>
      </c>
      <c r="D194" s="1"/>
      <c r="E194" s="1"/>
      <c r="F194" s="62"/>
    </row>
    <row r="195" spans="1:6" x14ac:dyDescent="0.25">
      <c r="A195" s="8" t="s">
        <v>2338</v>
      </c>
      <c r="B195" s="1" t="s">
        <v>2339</v>
      </c>
      <c r="C195" s="1" t="s">
        <v>4</v>
      </c>
      <c r="D195" s="1"/>
      <c r="E195" s="1"/>
      <c r="F195" s="62"/>
    </row>
    <row r="196" spans="1:6" x14ac:dyDescent="0.25">
      <c r="A196" s="8" t="s">
        <v>2340</v>
      </c>
      <c r="B196" s="1" t="s">
        <v>2341</v>
      </c>
      <c r="C196" s="1" t="s">
        <v>7</v>
      </c>
      <c r="D196" s="1"/>
      <c r="E196" s="1"/>
      <c r="F196" s="62"/>
    </row>
    <row r="197" spans="1:6" x14ac:dyDescent="0.25">
      <c r="A197" s="8" t="s">
        <v>2342</v>
      </c>
      <c r="B197" s="1" t="s">
        <v>2343</v>
      </c>
      <c r="C197" s="1" t="s">
        <v>27</v>
      </c>
      <c r="D197" s="1"/>
      <c r="E197" s="1"/>
      <c r="F197" s="62"/>
    </row>
    <row r="198" spans="1:6" x14ac:dyDescent="0.25">
      <c r="A198" s="8" t="s">
        <v>2344</v>
      </c>
      <c r="B198" s="1" t="s">
        <v>2345</v>
      </c>
      <c r="C198" s="1" t="s">
        <v>7</v>
      </c>
      <c r="D198" s="1"/>
      <c r="E198" s="1"/>
      <c r="F198" s="62"/>
    </row>
    <row r="199" spans="1:6" x14ac:dyDescent="0.25">
      <c r="A199" s="8" t="s">
        <v>2346</v>
      </c>
      <c r="B199" s="1" t="s">
        <v>2347</v>
      </c>
      <c r="C199" s="1" t="s">
        <v>7</v>
      </c>
      <c r="D199" s="1"/>
      <c r="E199" s="1"/>
      <c r="F199" s="62"/>
    </row>
    <row r="200" spans="1:6" x14ac:dyDescent="0.25">
      <c r="A200" s="8" t="s">
        <v>2348</v>
      </c>
      <c r="B200" s="1" t="s">
        <v>2349</v>
      </c>
      <c r="C200" s="1" t="s">
        <v>27</v>
      </c>
      <c r="D200" s="1"/>
      <c r="E200" s="1"/>
      <c r="F200" s="62"/>
    </row>
    <row r="201" spans="1:6" x14ac:dyDescent="0.25">
      <c r="A201" s="8" t="s">
        <v>2350</v>
      </c>
      <c r="B201" s="1" t="s">
        <v>2351</v>
      </c>
      <c r="C201" s="1" t="s">
        <v>7</v>
      </c>
      <c r="D201" s="1"/>
      <c r="E201" s="1"/>
      <c r="F201" s="62"/>
    </row>
    <row r="202" spans="1:6" x14ac:dyDescent="0.25">
      <c r="A202" s="8" t="s">
        <v>2352</v>
      </c>
      <c r="B202" s="1" t="s">
        <v>2353</v>
      </c>
      <c r="C202" s="1" t="s">
        <v>4</v>
      </c>
      <c r="D202" s="1"/>
      <c r="E202" s="1"/>
      <c r="F202" s="62"/>
    </row>
    <row r="203" spans="1:6" x14ac:dyDescent="0.25">
      <c r="A203" s="8" t="s">
        <v>2354</v>
      </c>
      <c r="B203" s="1" t="s">
        <v>2355</v>
      </c>
      <c r="C203" s="1" t="s">
        <v>14</v>
      </c>
      <c r="D203" s="1"/>
      <c r="E203" s="1"/>
      <c r="F203" s="62"/>
    </row>
    <row r="204" spans="1:6" x14ac:dyDescent="0.25">
      <c r="A204" s="8" t="s">
        <v>2356</v>
      </c>
      <c r="B204" s="1" t="s">
        <v>2357</v>
      </c>
      <c r="C204" s="1" t="s">
        <v>7</v>
      </c>
      <c r="D204" s="1"/>
      <c r="E204" s="1"/>
      <c r="F204" s="62"/>
    </row>
    <row r="205" spans="1:6" x14ac:dyDescent="0.25">
      <c r="A205" s="8" t="s">
        <v>2358</v>
      </c>
      <c r="B205" s="1" t="s">
        <v>2359</v>
      </c>
      <c r="C205" s="1" t="s">
        <v>27</v>
      </c>
      <c r="D205" s="1"/>
      <c r="E205" s="1"/>
      <c r="F205" s="62"/>
    </row>
    <row r="206" spans="1:6" x14ac:dyDescent="0.25">
      <c r="A206" s="8" t="s">
        <v>2360</v>
      </c>
      <c r="B206" s="1" t="s">
        <v>2361</v>
      </c>
      <c r="C206" s="1" t="s">
        <v>7</v>
      </c>
      <c r="D206" s="1"/>
      <c r="E206" s="1"/>
      <c r="F206" s="62"/>
    </row>
    <row r="207" spans="1:6" x14ac:dyDescent="0.25">
      <c r="A207" s="8" t="s">
        <v>2362</v>
      </c>
      <c r="B207" s="1" t="s">
        <v>2363</v>
      </c>
      <c r="C207" s="1" t="s">
        <v>7</v>
      </c>
      <c r="D207" s="1"/>
      <c r="E207" s="1"/>
      <c r="F207" s="62"/>
    </row>
    <row r="208" spans="1:6" x14ac:dyDescent="0.25">
      <c r="A208" s="8" t="s">
        <v>2364</v>
      </c>
      <c r="B208" s="1" t="s">
        <v>2365</v>
      </c>
      <c r="C208" s="1" t="s">
        <v>7</v>
      </c>
      <c r="D208" s="1"/>
      <c r="E208" s="1"/>
      <c r="F208" s="62"/>
    </row>
    <row r="209" spans="1:6" x14ac:dyDescent="0.25">
      <c r="A209" s="8" t="s">
        <v>2366</v>
      </c>
      <c r="B209" s="1" t="s">
        <v>2367</v>
      </c>
      <c r="C209" s="1" t="s">
        <v>27</v>
      </c>
      <c r="D209" s="1"/>
      <c r="E209" s="1"/>
      <c r="F209" s="62"/>
    </row>
    <row r="210" spans="1:6" x14ac:dyDescent="0.25">
      <c r="A210" s="8" t="s">
        <v>2368</v>
      </c>
      <c r="B210" s="1" t="s">
        <v>2369</v>
      </c>
      <c r="C210" s="1" t="s">
        <v>7</v>
      </c>
      <c r="D210" s="1"/>
      <c r="E210" s="1"/>
      <c r="F210" s="62"/>
    </row>
    <row r="211" spans="1:6" x14ac:dyDescent="0.25">
      <c r="A211" s="8" t="s">
        <v>2370</v>
      </c>
      <c r="B211" s="1" t="s">
        <v>2371</v>
      </c>
      <c r="C211" s="1" t="s">
        <v>27</v>
      </c>
      <c r="D211" s="1"/>
      <c r="E211" s="1"/>
      <c r="F211" s="62"/>
    </row>
    <row r="212" spans="1:6" x14ac:dyDescent="0.25">
      <c r="A212" s="8" t="s">
        <v>2372</v>
      </c>
      <c r="B212" s="1" t="s">
        <v>2373</v>
      </c>
      <c r="C212" s="1" t="s">
        <v>7</v>
      </c>
      <c r="D212" s="1"/>
      <c r="E212" s="1"/>
      <c r="F212" s="62"/>
    </row>
    <row r="213" spans="1:6" x14ac:dyDescent="0.25">
      <c r="A213" s="8" t="s">
        <v>2374</v>
      </c>
      <c r="B213" s="1" t="s">
        <v>2375</v>
      </c>
      <c r="C213" s="1" t="s">
        <v>7</v>
      </c>
      <c r="D213" s="1"/>
      <c r="E213" s="1"/>
      <c r="F213" s="62"/>
    </row>
    <row r="214" spans="1:6" x14ac:dyDescent="0.25">
      <c r="A214" s="8" t="s">
        <v>2376</v>
      </c>
      <c r="B214" s="1" t="s">
        <v>2377</v>
      </c>
      <c r="C214" s="1" t="s">
        <v>27</v>
      </c>
      <c r="D214" s="1"/>
      <c r="E214" s="1"/>
      <c r="F214" s="62"/>
    </row>
    <row r="215" spans="1:6" x14ac:dyDescent="0.25">
      <c r="A215" s="8" t="s">
        <v>2378</v>
      </c>
      <c r="B215" s="1" t="s">
        <v>2379</v>
      </c>
      <c r="C215" s="1" t="s">
        <v>7</v>
      </c>
      <c r="D215" s="1"/>
      <c r="E215" s="1"/>
      <c r="F215" s="62"/>
    </row>
    <row r="216" spans="1:6" x14ac:dyDescent="0.25">
      <c r="A216" s="8" t="s">
        <v>2380</v>
      </c>
      <c r="B216" s="1" t="s">
        <v>2381</v>
      </c>
      <c r="C216" s="1" t="s">
        <v>7</v>
      </c>
      <c r="D216" s="1"/>
      <c r="E216" s="1"/>
      <c r="F216" s="62"/>
    </row>
    <row r="217" spans="1:6" x14ac:dyDescent="0.25">
      <c r="A217" s="8" t="s">
        <v>2382</v>
      </c>
      <c r="B217" s="1" t="s">
        <v>2383</v>
      </c>
      <c r="C217" s="1" t="s">
        <v>27</v>
      </c>
      <c r="D217" s="1"/>
      <c r="E217" s="1"/>
      <c r="F217" s="62"/>
    </row>
    <row r="218" spans="1:6" x14ac:dyDescent="0.25">
      <c r="A218" s="8" t="s">
        <v>2384</v>
      </c>
      <c r="B218" s="1" t="s">
        <v>2385</v>
      </c>
      <c r="C218" s="1" t="s">
        <v>14</v>
      </c>
      <c r="D218" s="1"/>
      <c r="E218" s="1"/>
      <c r="F218" s="62"/>
    </row>
    <row r="219" spans="1:6" x14ac:dyDescent="0.25">
      <c r="A219" s="8" t="s">
        <v>2386</v>
      </c>
      <c r="B219" s="1" t="s">
        <v>2387</v>
      </c>
      <c r="C219" s="1" t="s">
        <v>1</v>
      </c>
      <c r="D219" s="1"/>
      <c r="E219" s="1"/>
      <c r="F219" s="62"/>
    </row>
    <row r="220" spans="1:6" x14ac:dyDescent="0.25">
      <c r="A220" s="8" t="s">
        <v>2388</v>
      </c>
      <c r="B220" s="1" t="s">
        <v>971</v>
      </c>
      <c r="C220" s="1" t="s">
        <v>4</v>
      </c>
      <c r="D220" s="1" t="s">
        <v>10649</v>
      </c>
      <c r="E220" s="1"/>
      <c r="F220" s="62"/>
    </row>
    <row r="221" spans="1:6" x14ac:dyDescent="0.25">
      <c r="A221" s="8" t="s">
        <v>2389</v>
      </c>
      <c r="B221" s="1" t="s">
        <v>2390</v>
      </c>
      <c r="C221" s="1" t="s">
        <v>4</v>
      </c>
      <c r="D221" s="1" t="s">
        <v>10649</v>
      </c>
      <c r="E221" s="1"/>
      <c r="F221" s="62"/>
    </row>
    <row r="222" spans="1:6" x14ac:dyDescent="0.25">
      <c r="A222" s="8" t="s">
        <v>2391</v>
      </c>
      <c r="B222" s="1" t="s">
        <v>1737</v>
      </c>
      <c r="C222" s="1" t="s">
        <v>4</v>
      </c>
      <c r="D222" s="1" t="s">
        <v>10649</v>
      </c>
      <c r="E222" s="1"/>
      <c r="F222" s="62"/>
    </row>
    <row r="223" spans="1:6" ht="15.75" thickBot="1" x14ac:dyDescent="0.3">
      <c r="A223" s="10" t="s">
        <v>2392</v>
      </c>
      <c r="B223" s="11" t="s">
        <v>1951</v>
      </c>
      <c r="C223" s="11" t="s">
        <v>4</v>
      </c>
      <c r="D223" s="11" t="s">
        <v>10649</v>
      </c>
      <c r="E223" s="11"/>
      <c r="F223" s="63"/>
    </row>
    <row r="224" spans="1:6" x14ac:dyDescent="0.25">
      <c r="A224" s="5" t="s">
        <v>2393</v>
      </c>
      <c r="B224" s="6" t="s">
        <v>2394</v>
      </c>
      <c r="C224" s="6" t="s">
        <v>1</v>
      </c>
      <c r="D224" s="6"/>
      <c r="E224" s="6"/>
      <c r="F224" s="61"/>
    </row>
    <row r="225" spans="1:6" x14ac:dyDescent="0.25">
      <c r="A225" s="8" t="s">
        <v>2395</v>
      </c>
      <c r="B225" s="1" t="s">
        <v>2396</v>
      </c>
      <c r="C225" s="1" t="s">
        <v>7</v>
      </c>
      <c r="D225" s="1"/>
      <c r="E225" s="1"/>
      <c r="F225" s="62"/>
    </row>
    <row r="226" spans="1:6" x14ac:dyDescent="0.25">
      <c r="A226" s="8" t="s">
        <v>2397</v>
      </c>
      <c r="B226" s="1" t="s">
        <v>2398</v>
      </c>
      <c r="C226" s="1" t="s">
        <v>7</v>
      </c>
      <c r="D226" s="1"/>
      <c r="E226" s="1"/>
      <c r="F226" s="62"/>
    </row>
    <row r="227" spans="1:6" x14ac:dyDescent="0.25">
      <c r="A227" s="8" t="s">
        <v>2399</v>
      </c>
      <c r="B227" s="1" t="s">
        <v>2400</v>
      </c>
      <c r="C227" s="1" t="s">
        <v>27</v>
      </c>
      <c r="D227" s="1"/>
      <c r="E227" s="1"/>
      <c r="F227" s="62"/>
    </row>
    <row r="228" spans="1:6" x14ac:dyDescent="0.25">
      <c r="A228" s="8" t="s">
        <v>2401</v>
      </c>
      <c r="B228" s="1" t="s">
        <v>2402</v>
      </c>
      <c r="C228" s="1" t="s">
        <v>7</v>
      </c>
      <c r="D228" s="1"/>
      <c r="E228" s="1"/>
      <c r="F228" s="62"/>
    </row>
    <row r="229" spans="1:6" x14ac:dyDescent="0.25">
      <c r="A229" s="8" t="s">
        <v>2403</v>
      </c>
      <c r="B229" s="1" t="s">
        <v>2404</v>
      </c>
      <c r="C229" s="1" t="s">
        <v>7</v>
      </c>
      <c r="D229" s="1"/>
      <c r="E229" s="1"/>
      <c r="F229" s="62"/>
    </row>
    <row r="230" spans="1:6" x14ac:dyDescent="0.25">
      <c r="A230" s="8" t="s">
        <v>2405</v>
      </c>
      <c r="B230" s="1" t="s">
        <v>2406</v>
      </c>
      <c r="C230" s="1" t="s">
        <v>4</v>
      </c>
      <c r="D230" s="1"/>
      <c r="E230" s="1"/>
      <c r="F230" s="62"/>
    </row>
    <row r="231" spans="1:6" x14ac:dyDescent="0.25">
      <c r="A231" s="8" t="s">
        <v>2407</v>
      </c>
      <c r="B231" s="1" t="s">
        <v>2408</v>
      </c>
      <c r="C231" s="1" t="s">
        <v>27</v>
      </c>
      <c r="D231" s="1"/>
      <c r="E231" s="1"/>
      <c r="F231" s="62"/>
    </row>
    <row r="232" spans="1:6" x14ac:dyDescent="0.25">
      <c r="A232" s="8" t="s">
        <v>2409</v>
      </c>
      <c r="B232" s="1" t="s">
        <v>2410</v>
      </c>
      <c r="C232" s="1" t="s">
        <v>27</v>
      </c>
      <c r="D232" s="1"/>
      <c r="E232" s="1"/>
      <c r="F232" s="62"/>
    </row>
    <row r="233" spans="1:6" x14ac:dyDescent="0.25">
      <c r="A233" s="8" t="s">
        <v>2411</v>
      </c>
      <c r="B233" s="1" t="s">
        <v>2412</v>
      </c>
      <c r="C233" s="1" t="s">
        <v>14</v>
      </c>
      <c r="D233" s="1"/>
      <c r="E233" s="1"/>
      <c r="F233" s="62"/>
    </row>
    <row r="234" spans="1:6" x14ac:dyDescent="0.25">
      <c r="A234" s="8" t="s">
        <v>2413</v>
      </c>
      <c r="B234" s="1" t="s">
        <v>2414</v>
      </c>
      <c r="C234" s="1" t="s">
        <v>7</v>
      </c>
      <c r="D234" s="1"/>
      <c r="E234" s="1"/>
      <c r="F234" s="62"/>
    </row>
    <row r="235" spans="1:6" x14ac:dyDescent="0.25">
      <c r="A235" s="8" t="s">
        <v>2415</v>
      </c>
      <c r="B235" s="1" t="s">
        <v>2416</v>
      </c>
      <c r="C235" s="1" t="s">
        <v>27</v>
      </c>
      <c r="D235" s="1"/>
      <c r="E235" s="1"/>
      <c r="F235" s="62"/>
    </row>
    <row r="236" spans="1:6" x14ac:dyDescent="0.25">
      <c r="A236" s="8" t="s">
        <v>2417</v>
      </c>
      <c r="B236" s="1" t="s">
        <v>2418</v>
      </c>
      <c r="C236" s="1" t="s">
        <v>7</v>
      </c>
      <c r="D236" s="1"/>
      <c r="E236" s="1"/>
      <c r="F236" s="62"/>
    </row>
    <row r="237" spans="1:6" x14ac:dyDescent="0.25">
      <c r="A237" s="8" t="s">
        <v>2419</v>
      </c>
      <c r="B237" s="1" t="s">
        <v>2420</v>
      </c>
      <c r="C237" s="1" t="s">
        <v>7</v>
      </c>
      <c r="D237" s="1"/>
      <c r="E237" s="1"/>
      <c r="F237" s="62"/>
    </row>
    <row r="238" spans="1:6" x14ac:dyDescent="0.25">
      <c r="A238" s="8" t="s">
        <v>2421</v>
      </c>
      <c r="B238" s="1" t="s">
        <v>2422</v>
      </c>
      <c r="C238" s="1" t="s">
        <v>14</v>
      </c>
      <c r="D238" s="1"/>
      <c r="E238" s="1"/>
      <c r="F238" s="62"/>
    </row>
    <row r="239" spans="1:6" x14ac:dyDescent="0.25">
      <c r="A239" s="8" t="s">
        <v>2423</v>
      </c>
      <c r="B239" s="1" t="s">
        <v>2424</v>
      </c>
      <c r="C239" s="1" t="s">
        <v>7</v>
      </c>
      <c r="D239" s="1"/>
      <c r="E239" s="1"/>
      <c r="F239" s="62"/>
    </row>
    <row r="240" spans="1:6" x14ac:dyDescent="0.25">
      <c r="A240" s="8" t="s">
        <v>2425</v>
      </c>
      <c r="B240" s="1" t="s">
        <v>2426</v>
      </c>
      <c r="C240" s="1" t="s">
        <v>27</v>
      </c>
      <c r="D240" s="1"/>
      <c r="E240" s="1"/>
      <c r="F240" s="62"/>
    </row>
    <row r="241" spans="1:6" x14ac:dyDescent="0.25">
      <c r="A241" s="8" t="s">
        <v>2427</v>
      </c>
      <c r="B241" s="1" t="s">
        <v>2428</v>
      </c>
      <c r="C241" s="1" t="s">
        <v>7</v>
      </c>
      <c r="D241" s="1"/>
      <c r="E241" s="1"/>
      <c r="F241" s="62"/>
    </row>
    <row r="242" spans="1:6" x14ac:dyDescent="0.25">
      <c r="A242" s="8" t="s">
        <v>2429</v>
      </c>
      <c r="B242" s="1" t="s">
        <v>2430</v>
      </c>
      <c r="C242" s="1" t="s">
        <v>4</v>
      </c>
      <c r="D242" s="1"/>
      <c r="E242" s="1"/>
      <c r="F242" s="62"/>
    </row>
    <row r="243" spans="1:6" x14ac:dyDescent="0.25">
      <c r="A243" s="8" t="s">
        <v>2431</v>
      </c>
      <c r="B243" s="1" t="s">
        <v>2432</v>
      </c>
      <c r="C243" s="1" t="s">
        <v>7</v>
      </c>
      <c r="D243" s="1"/>
      <c r="E243" s="1"/>
      <c r="F243" s="62"/>
    </row>
    <row r="244" spans="1:6" x14ac:dyDescent="0.25">
      <c r="A244" s="8" t="s">
        <v>2433</v>
      </c>
      <c r="B244" s="1" t="s">
        <v>2434</v>
      </c>
      <c r="C244" s="1" t="s">
        <v>14</v>
      </c>
      <c r="D244" s="1"/>
      <c r="E244" s="1"/>
      <c r="F244" s="62"/>
    </row>
    <row r="245" spans="1:6" x14ac:dyDescent="0.25">
      <c r="A245" s="8" t="s">
        <v>2435</v>
      </c>
      <c r="B245" s="1" t="s">
        <v>2436</v>
      </c>
      <c r="C245" s="1" t="s">
        <v>7</v>
      </c>
      <c r="D245" s="1"/>
      <c r="E245" s="1"/>
      <c r="F245" s="62"/>
    </row>
    <row r="246" spans="1:6" x14ac:dyDescent="0.25">
      <c r="A246" s="8" t="s">
        <v>2437</v>
      </c>
      <c r="B246" s="1" t="s">
        <v>2438</v>
      </c>
      <c r="C246" s="1" t="s">
        <v>4</v>
      </c>
      <c r="D246" s="1"/>
      <c r="E246" s="1"/>
      <c r="F246" s="62"/>
    </row>
    <row r="247" spans="1:6" x14ac:dyDescent="0.25">
      <c r="A247" s="8" t="s">
        <v>2439</v>
      </c>
      <c r="B247" s="1" t="s">
        <v>2440</v>
      </c>
      <c r="C247" s="1" t="s">
        <v>14</v>
      </c>
      <c r="D247" s="1"/>
      <c r="E247" s="1"/>
      <c r="F247" s="62"/>
    </row>
    <row r="248" spans="1:6" x14ac:dyDescent="0.25">
      <c r="A248" s="8" t="s">
        <v>2441</v>
      </c>
      <c r="B248" s="1" t="s">
        <v>2442</v>
      </c>
      <c r="C248" s="1" t="s">
        <v>7</v>
      </c>
      <c r="D248" s="1"/>
      <c r="E248" s="1"/>
      <c r="F248" s="62"/>
    </row>
    <row r="249" spans="1:6" x14ac:dyDescent="0.25">
      <c r="A249" s="8" t="s">
        <v>2443</v>
      </c>
      <c r="B249" s="1" t="s">
        <v>2444</v>
      </c>
      <c r="C249" s="1" t="s">
        <v>7</v>
      </c>
      <c r="D249" s="1"/>
      <c r="E249" s="1"/>
      <c r="F249" s="62"/>
    </row>
    <row r="250" spans="1:6" x14ac:dyDescent="0.25">
      <c r="A250" s="8" t="s">
        <v>2445</v>
      </c>
      <c r="B250" s="1" t="s">
        <v>2446</v>
      </c>
      <c r="C250" s="1" t="s">
        <v>7</v>
      </c>
      <c r="D250" s="1"/>
      <c r="E250" s="1"/>
      <c r="F250" s="62"/>
    </row>
    <row r="251" spans="1:6" x14ac:dyDescent="0.25">
      <c r="A251" s="8" t="s">
        <v>2447</v>
      </c>
      <c r="B251" s="1" t="s">
        <v>2448</v>
      </c>
      <c r="C251" s="1" t="s">
        <v>7</v>
      </c>
      <c r="D251" s="1"/>
      <c r="E251" s="1"/>
      <c r="F251" s="62"/>
    </row>
    <row r="252" spans="1:6" x14ac:dyDescent="0.25">
      <c r="A252" s="8" t="s">
        <v>2449</v>
      </c>
      <c r="B252" s="1" t="s">
        <v>2450</v>
      </c>
      <c r="C252" s="1" t="s">
        <v>7</v>
      </c>
      <c r="D252" s="1"/>
      <c r="E252" s="1"/>
      <c r="F252" s="62"/>
    </row>
    <row r="253" spans="1:6" x14ac:dyDescent="0.25">
      <c r="A253" s="8" t="s">
        <v>2451</v>
      </c>
      <c r="B253" s="1" t="s">
        <v>2452</v>
      </c>
      <c r="C253" s="1" t="s">
        <v>7</v>
      </c>
      <c r="D253" s="1"/>
      <c r="E253" s="1"/>
      <c r="F253" s="62"/>
    </row>
    <row r="254" spans="1:6" x14ac:dyDescent="0.25">
      <c r="A254" s="8" t="s">
        <v>2453</v>
      </c>
      <c r="B254" s="1" t="s">
        <v>2454</v>
      </c>
      <c r="C254" s="1" t="s">
        <v>7</v>
      </c>
      <c r="D254" s="1"/>
      <c r="E254" s="1"/>
      <c r="F254" s="62"/>
    </row>
    <row r="255" spans="1:6" x14ac:dyDescent="0.25">
      <c r="A255" s="8" t="s">
        <v>2455</v>
      </c>
      <c r="B255" s="1" t="s">
        <v>2456</v>
      </c>
      <c r="C255" s="1" t="s">
        <v>7</v>
      </c>
      <c r="D255" s="1"/>
      <c r="E255" s="1"/>
      <c r="F255" s="62"/>
    </row>
    <row r="256" spans="1:6" x14ac:dyDescent="0.25">
      <c r="A256" s="8" t="s">
        <v>2457</v>
      </c>
      <c r="B256" s="1" t="s">
        <v>2458</v>
      </c>
      <c r="C256" s="1" t="s">
        <v>7</v>
      </c>
      <c r="D256" s="1"/>
      <c r="E256" s="1"/>
      <c r="F256" s="62"/>
    </row>
    <row r="257" spans="1:6" x14ac:dyDescent="0.25">
      <c r="A257" s="8" t="s">
        <v>2459</v>
      </c>
      <c r="B257" s="1" t="s">
        <v>2460</v>
      </c>
      <c r="C257" s="1" t="s">
        <v>7</v>
      </c>
      <c r="D257" s="1"/>
      <c r="E257" s="1"/>
      <c r="F257" s="62"/>
    </row>
    <row r="258" spans="1:6" x14ac:dyDescent="0.25">
      <c r="A258" s="8" t="s">
        <v>2461</v>
      </c>
      <c r="B258" s="1" t="s">
        <v>2462</v>
      </c>
      <c r="C258" s="1" t="s">
        <v>4</v>
      </c>
      <c r="D258" s="1"/>
      <c r="E258" s="1"/>
      <c r="F258" s="62"/>
    </row>
    <row r="259" spans="1:6" x14ac:dyDescent="0.25">
      <c r="A259" s="8" t="s">
        <v>2463</v>
      </c>
      <c r="B259" s="1" t="s">
        <v>2464</v>
      </c>
      <c r="C259" s="1" t="s">
        <v>7</v>
      </c>
      <c r="D259" s="1"/>
      <c r="E259" s="1"/>
      <c r="F259" s="62"/>
    </row>
    <row r="260" spans="1:6" x14ac:dyDescent="0.25">
      <c r="A260" s="8" t="s">
        <v>2465</v>
      </c>
      <c r="B260" s="1" t="s">
        <v>2466</v>
      </c>
      <c r="C260" s="1" t="s">
        <v>7</v>
      </c>
      <c r="D260" s="1"/>
      <c r="E260" s="1"/>
      <c r="F260" s="62"/>
    </row>
    <row r="261" spans="1:6" x14ac:dyDescent="0.25">
      <c r="A261" s="8" t="s">
        <v>2467</v>
      </c>
      <c r="B261" s="1" t="s">
        <v>2468</v>
      </c>
      <c r="C261" s="1" t="s">
        <v>4</v>
      </c>
      <c r="D261" s="1"/>
      <c r="E261" s="1"/>
      <c r="F261" s="62"/>
    </row>
    <row r="262" spans="1:6" x14ac:dyDescent="0.25">
      <c r="A262" s="8" t="s">
        <v>2469</v>
      </c>
      <c r="B262" s="1" t="s">
        <v>2470</v>
      </c>
      <c r="C262" s="1" t="s">
        <v>4</v>
      </c>
      <c r="D262" s="1"/>
      <c r="E262" s="1"/>
      <c r="F262" s="62"/>
    </row>
    <row r="263" spans="1:6" x14ac:dyDescent="0.25">
      <c r="A263" s="8" t="s">
        <v>2471</v>
      </c>
      <c r="B263" s="1" t="s">
        <v>2472</v>
      </c>
      <c r="C263" s="1" t="s">
        <v>7</v>
      </c>
      <c r="D263" s="1"/>
      <c r="E263" s="1"/>
      <c r="F263" s="62"/>
    </row>
    <row r="264" spans="1:6" x14ac:dyDescent="0.25">
      <c r="A264" s="8" t="s">
        <v>2473</v>
      </c>
      <c r="B264" s="1" t="s">
        <v>2474</v>
      </c>
      <c r="C264" s="1" t="s">
        <v>14</v>
      </c>
      <c r="D264" s="1"/>
      <c r="E264" s="1"/>
      <c r="F264" s="62"/>
    </row>
    <row r="265" spans="1:6" x14ac:dyDescent="0.25">
      <c r="A265" s="8" t="s">
        <v>2475</v>
      </c>
      <c r="B265" s="1" t="s">
        <v>2476</v>
      </c>
      <c r="C265" s="1" t="s">
        <v>7</v>
      </c>
      <c r="D265" s="1"/>
      <c r="E265" s="1"/>
      <c r="F265" s="62"/>
    </row>
    <row r="266" spans="1:6" x14ac:dyDescent="0.25">
      <c r="A266" s="8" t="s">
        <v>2477</v>
      </c>
      <c r="B266" s="1" t="s">
        <v>2478</v>
      </c>
      <c r="C266" s="1" t="s">
        <v>14</v>
      </c>
      <c r="D266" s="1"/>
      <c r="E266" s="1"/>
      <c r="F266" s="62"/>
    </row>
    <row r="267" spans="1:6" x14ac:dyDescent="0.25">
      <c r="A267" s="8" t="s">
        <v>2479</v>
      </c>
      <c r="B267" s="1" t="s">
        <v>2480</v>
      </c>
      <c r="C267" s="1" t="s">
        <v>7</v>
      </c>
      <c r="D267" s="1"/>
      <c r="E267" s="1"/>
      <c r="F267" s="62"/>
    </row>
    <row r="268" spans="1:6" x14ac:dyDescent="0.25">
      <c r="A268" s="8" t="s">
        <v>2481</v>
      </c>
      <c r="B268" s="1" t="s">
        <v>2482</v>
      </c>
      <c r="C268" s="1" t="s">
        <v>27</v>
      </c>
      <c r="D268" s="1"/>
      <c r="E268" s="1"/>
      <c r="F268" s="62"/>
    </row>
    <row r="269" spans="1:6" x14ac:dyDescent="0.25">
      <c r="A269" s="8" t="s">
        <v>2483</v>
      </c>
      <c r="B269" s="1" t="s">
        <v>2484</v>
      </c>
      <c r="C269" s="1" t="s">
        <v>7</v>
      </c>
      <c r="D269" s="1"/>
      <c r="E269" s="1"/>
      <c r="F269" s="62"/>
    </row>
    <row r="270" spans="1:6" x14ac:dyDescent="0.25">
      <c r="A270" s="8" t="s">
        <v>2485</v>
      </c>
      <c r="B270" s="1" t="s">
        <v>2486</v>
      </c>
      <c r="C270" s="1" t="s">
        <v>7</v>
      </c>
      <c r="D270" s="1"/>
      <c r="E270" s="1"/>
      <c r="F270" s="62"/>
    </row>
    <row r="271" spans="1:6" x14ac:dyDescent="0.25">
      <c r="A271" s="8" t="s">
        <v>2487</v>
      </c>
      <c r="B271" s="1" t="s">
        <v>2488</v>
      </c>
      <c r="C271" s="1" t="s">
        <v>7</v>
      </c>
      <c r="D271" s="1"/>
      <c r="E271" s="1"/>
      <c r="F271" s="62"/>
    </row>
    <row r="272" spans="1:6" x14ac:dyDescent="0.25">
      <c r="A272" s="8" t="s">
        <v>2489</v>
      </c>
      <c r="B272" s="1" t="s">
        <v>2490</v>
      </c>
      <c r="C272" s="1" t="s">
        <v>7</v>
      </c>
      <c r="D272" s="1"/>
      <c r="E272" s="1"/>
      <c r="F272" s="62"/>
    </row>
    <row r="273" spans="1:6" x14ac:dyDescent="0.25">
      <c r="A273" s="8" t="s">
        <v>2491</v>
      </c>
      <c r="B273" s="1" t="s">
        <v>2492</v>
      </c>
      <c r="C273" s="1" t="s">
        <v>27</v>
      </c>
      <c r="D273" s="1"/>
      <c r="E273" s="1"/>
      <c r="F273" s="62"/>
    </row>
    <row r="274" spans="1:6" x14ac:dyDescent="0.25">
      <c r="A274" s="8" t="s">
        <v>2493</v>
      </c>
      <c r="B274" s="1" t="s">
        <v>2494</v>
      </c>
      <c r="C274" s="1" t="s">
        <v>7</v>
      </c>
      <c r="D274" s="1"/>
      <c r="E274" s="1"/>
      <c r="F274" s="62"/>
    </row>
    <row r="275" spans="1:6" x14ac:dyDescent="0.25">
      <c r="A275" s="8" t="s">
        <v>2495</v>
      </c>
      <c r="B275" s="1" t="s">
        <v>2496</v>
      </c>
      <c r="C275" s="1" t="s">
        <v>7</v>
      </c>
      <c r="D275" s="1"/>
      <c r="E275" s="1"/>
      <c r="F275" s="62"/>
    </row>
    <row r="276" spans="1:6" x14ac:dyDescent="0.25">
      <c r="A276" s="8" t="s">
        <v>2497</v>
      </c>
      <c r="B276" s="1" t="s">
        <v>2498</v>
      </c>
      <c r="C276" s="1" t="s">
        <v>7</v>
      </c>
      <c r="D276" s="1"/>
      <c r="E276" s="1"/>
      <c r="F276" s="62"/>
    </row>
    <row r="277" spans="1:6" x14ac:dyDescent="0.25">
      <c r="A277" s="8" t="s">
        <v>2499</v>
      </c>
      <c r="B277" s="1" t="s">
        <v>2500</v>
      </c>
      <c r="C277" s="1" t="s">
        <v>7</v>
      </c>
      <c r="D277" s="1"/>
      <c r="E277" s="1"/>
      <c r="F277" s="62"/>
    </row>
    <row r="278" spans="1:6" x14ac:dyDescent="0.25">
      <c r="A278" s="8" t="s">
        <v>2501</v>
      </c>
      <c r="B278" s="1" t="s">
        <v>2502</v>
      </c>
      <c r="C278" s="1" t="s">
        <v>27</v>
      </c>
      <c r="D278" s="1"/>
      <c r="E278" s="1"/>
      <c r="F278" s="62"/>
    </row>
    <row r="279" spans="1:6" x14ac:dyDescent="0.25">
      <c r="A279" s="8" t="s">
        <v>2503</v>
      </c>
      <c r="B279" s="1" t="s">
        <v>2504</v>
      </c>
      <c r="C279" s="1" t="s">
        <v>7</v>
      </c>
      <c r="D279" s="1"/>
      <c r="E279" s="1"/>
      <c r="F279" s="62"/>
    </row>
    <row r="280" spans="1:6" x14ac:dyDescent="0.25">
      <c r="A280" s="8" t="s">
        <v>2505</v>
      </c>
      <c r="B280" s="1" t="s">
        <v>2506</v>
      </c>
      <c r="C280" s="1" t="s">
        <v>7</v>
      </c>
      <c r="D280" s="1"/>
      <c r="E280" s="1"/>
      <c r="F280" s="62"/>
    </row>
    <row r="281" spans="1:6" x14ac:dyDescent="0.25">
      <c r="A281" s="8" t="s">
        <v>2507</v>
      </c>
      <c r="B281" s="1" t="s">
        <v>2508</v>
      </c>
      <c r="C281" s="1" t="s">
        <v>7</v>
      </c>
      <c r="D281" s="1"/>
      <c r="E281" s="1"/>
      <c r="F281" s="62"/>
    </row>
    <row r="282" spans="1:6" x14ac:dyDescent="0.25">
      <c r="A282" s="8" t="s">
        <v>2509</v>
      </c>
      <c r="B282" s="1" t="s">
        <v>2510</v>
      </c>
      <c r="C282" s="1" t="s">
        <v>7</v>
      </c>
      <c r="D282" s="1"/>
      <c r="E282" s="1"/>
      <c r="F282" s="62"/>
    </row>
    <row r="283" spans="1:6" x14ac:dyDescent="0.25">
      <c r="A283" s="8" t="s">
        <v>2511</v>
      </c>
      <c r="B283" s="1" t="s">
        <v>2512</v>
      </c>
      <c r="C283" s="1" t="s">
        <v>7</v>
      </c>
      <c r="D283" s="1"/>
      <c r="E283" s="1"/>
      <c r="F283" s="62"/>
    </row>
    <row r="284" spans="1:6" x14ac:dyDescent="0.25">
      <c r="A284" s="8" t="s">
        <v>2513</v>
      </c>
      <c r="B284" s="1" t="s">
        <v>2514</v>
      </c>
      <c r="C284" s="1" t="s">
        <v>7</v>
      </c>
      <c r="D284" s="1"/>
      <c r="E284" s="1"/>
      <c r="F284" s="62"/>
    </row>
    <row r="285" spans="1:6" x14ac:dyDescent="0.25">
      <c r="A285" s="8" t="s">
        <v>2515</v>
      </c>
      <c r="B285" s="1" t="s">
        <v>2516</v>
      </c>
      <c r="C285" s="1" t="s">
        <v>7</v>
      </c>
      <c r="D285" s="1"/>
      <c r="E285" s="1"/>
      <c r="F285" s="62"/>
    </row>
    <row r="286" spans="1:6" x14ac:dyDescent="0.25">
      <c r="A286" s="8" t="s">
        <v>2517</v>
      </c>
      <c r="B286" s="1" t="s">
        <v>2518</v>
      </c>
      <c r="C286" s="1" t="s">
        <v>4</v>
      </c>
      <c r="D286" s="1"/>
      <c r="E286" s="1"/>
      <c r="F286" s="62"/>
    </row>
    <row r="287" spans="1:6" x14ac:dyDescent="0.25">
      <c r="A287" s="8" t="s">
        <v>2519</v>
      </c>
      <c r="B287" s="1" t="s">
        <v>2520</v>
      </c>
      <c r="C287" s="1" t="s">
        <v>27</v>
      </c>
      <c r="D287" s="1"/>
      <c r="E287" s="1"/>
      <c r="F287" s="62"/>
    </row>
    <row r="288" spans="1:6" x14ac:dyDescent="0.25">
      <c r="A288" s="8" t="s">
        <v>2521</v>
      </c>
      <c r="B288" s="1" t="s">
        <v>2522</v>
      </c>
      <c r="C288" s="1" t="s">
        <v>7</v>
      </c>
      <c r="D288" s="1"/>
      <c r="E288" s="1"/>
      <c r="F288" s="62"/>
    </row>
    <row r="289" spans="1:6" x14ac:dyDescent="0.25">
      <c r="A289" s="8" t="s">
        <v>2523</v>
      </c>
      <c r="B289" s="1" t="s">
        <v>2524</v>
      </c>
      <c r="C289" s="1" t="s">
        <v>7</v>
      </c>
      <c r="D289" s="1"/>
      <c r="E289" s="1"/>
      <c r="F289" s="62"/>
    </row>
    <row r="290" spans="1:6" x14ac:dyDescent="0.25">
      <c r="A290" s="8" t="s">
        <v>2525</v>
      </c>
      <c r="B290" s="1" t="s">
        <v>2526</v>
      </c>
      <c r="C290" s="1" t="s">
        <v>7</v>
      </c>
      <c r="D290" s="1"/>
      <c r="E290" s="1"/>
      <c r="F290" s="62"/>
    </row>
    <row r="291" spans="1:6" x14ac:dyDescent="0.25">
      <c r="A291" s="8" t="s">
        <v>2527</v>
      </c>
      <c r="B291" s="1" t="s">
        <v>2528</v>
      </c>
      <c r="C291" s="1" t="s">
        <v>14</v>
      </c>
      <c r="D291" s="1"/>
      <c r="E291" s="1"/>
      <c r="F291" s="62"/>
    </row>
    <row r="292" spans="1:6" x14ac:dyDescent="0.25">
      <c r="A292" s="8" t="s">
        <v>2529</v>
      </c>
      <c r="B292" s="1" t="s">
        <v>2530</v>
      </c>
      <c r="C292" s="1" t="s">
        <v>7</v>
      </c>
      <c r="D292" s="1"/>
      <c r="E292" s="1"/>
      <c r="F292" s="62"/>
    </row>
    <row r="293" spans="1:6" x14ac:dyDescent="0.25">
      <c r="A293" s="8" t="s">
        <v>2531</v>
      </c>
      <c r="B293" s="1" t="s">
        <v>2532</v>
      </c>
      <c r="C293" s="1" t="s">
        <v>7</v>
      </c>
      <c r="D293" s="1"/>
      <c r="E293" s="1"/>
      <c r="F293" s="62"/>
    </row>
    <row r="294" spans="1:6" x14ac:dyDescent="0.25">
      <c r="A294" s="8" t="s">
        <v>2533</v>
      </c>
      <c r="B294" s="1" t="s">
        <v>2534</v>
      </c>
      <c r="C294" s="1" t="s">
        <v>7</v>
      </c>
      <c r="D294" s="1"/>
      <c r="E294" s="1"/>
      <c r="F294" s="62"/>
    </row>
    <row r="295" spans="1:6" x14ac:dyDescent="0.25">
      <c r="A295" s="8" t="s">
        <v>2535</v>
      </c>
      <c r="B295" s="1" t="s">
        <v>2536</v>
      </c>
      <c r="C295" s="1" t="s">
        <v>4</v>
      </c>
      <c r="D295" s="1"/>
      <c r="E295" s="1"/>
      <c r="F295" s="62"/>
    </row>
    <row r="296" spans="1:6" x14ac:dyDescent="0.25">
      <c r="A296" s="8" t="s">
        <v>2537</v>
      </c>
      <c r="B296" s="1" t="s">
        <v>2538</v>
      </c>
      <c r="C296" s="1" t="s">
        <v>7</v>
      </c>
      <c r="D296" s="1"/>
      <c r="E296" s="1"/>
      <c r="F296" s="62"/>
    </row>
    <row r="297" spans="1:6" x14ac:dyDescent="0.25">
      <c r="A297" s="8" t="s">
        <v>2539</v>
      </c>
      <c r="B297" s="1" t="s">
        <v>2540</v>
      </c>
      <c r="C297" s="1" t="s">
        <v>7</v>
      </c>
      <c r="D297" s="1"/>
      <c r="E297" s="1"/>
      <c r="F297" s="62"/>
    </row>
    <row r="298" spans="1:6" x14ac:dyDescent="0.25">
      <c r="A298" s="8" t="s">
        <v>2541</v>
      </c>
      <c r="B298" s="1" t="s">
        <v>2542</v>
      </c>
      <c r="C298" s="1" t="s">
        <v>7</v>
      </c>
      <c r="D298" s="1"/>
      <c r="E298" s="1"/>
      <c r="F298" s="62"/>
    </row>
    <row r="299" spans="1:6" x14ac:dyDescent="0.25">
      <c r="A299" s="8" t="s">
        <v>2543</v>
      </c>
      <c r="B299" s="1" t="s">
        <v>2544</v>
      </c>
      <c r="C299" s="1" t="s">
        <v>7</v>
      </c>
      <c r="D299" s="1"/>
      <c r="E299" s="1"/>
      <c r="F299" s="62"/>
    </row>
    <row r="300" spans="1:6" x14ac:dyDescent="0.25">
      <c r="A300" s="8" t="s">
        <v>2545</v>
      </c>
      <c r="B300" s="1" t="s">
        <v>2546</v>
      </c>
      <c r="C300" s="1" t="s">
        <v>14</v>
      </c>
      <c r="D300" s="1"/>
      <c r="E300" s="1"/>
      <c r="F300" s="62"/>
    </row>
    <row r="301" spans="1:6" x14ac:dyDescent="0.25">
      <c r="A301" s="8" t="s">
        <v>2547</v>
      </c>
      <c r="B301" s="1" t="s">
        <v>2548</v>
      </c>
      <c r="C301" s="1" t="s">
        <v>27</v>
      </c>
      <c r="D301" s="1"/>
      <c r="E301" s="1"/>
      <c r="F301" s="62"/>
    </row>
    <row r="302" spans="1:6" x14ac:dyDescent="0.25">
      <c r="A302" s="8" t="s">
        <v>2549</v>
      </c>
      <c r="B302" s="1" t="s">
        <v>2550</v>
      </c>
      <c r="C302" s="1" t="s">
        <v>27</v>
      </c>
      <c r="D302" s="1"/>
      <c r="E302" s="1"/>
      <c r="F302" s="62"/>
    </row>
    <row r="303" spans="1:6" x14ac:dyDescent="0.25">
      <c r="A303" s="8" t="s">
        <v>2551</v>
      </c>
      <c r="B303" s="1" t="s">
        <v>2552</v>
      </c>
      <c r="C303" s="1" t="s">
        <v>7</v>
      </c>
      <c r="D303" s="1"/>
      <c r="E303" s="1"/>
      <c r="F303" s="62"/>
    </row>
    <row r="304" spans="1:6" x14ac:dyDescent="0.25">
      <c r="A304" s="8" t="s">
        <v>2553</v>
      </c>
      <c r="B304" s="1" t="s">
        <v>2554</v>
      </c>
      <c r="C304" s="1" t="s">
        <v>7</v>
      </c>
      <c r="D304" s="1"/>
      <c r="E304" s="1"/>
      <c r="F304" s="62"/>
    </row>
    <row r="305" spans="1:6" x14ac:dyDescent="0.25">
      <c r="A305" s="8" t="s">
        <v>2555</v>
      </c>
      <c r="B305" s="1" t="s">
        <v>2556</v>
      </c>
      <c r="C305" s="1" t="s">
        <v>7</v>
      </c>
      <c r="D305" s="1"/>
      <c r="E305" s="1"/>
      <c r="F305" s="62"/>
    </row>
    <row r="306" spans="1:6" x14ac:dyDescent="0.25">
      <c r="A306" s="8" t="s">
        <v>2557</v>
      </c>
      <c r="B306" s="1" t="s">
        <v>2558</v>
      </c>
      <c r="C306" s="1" t="s">
        <v>27</v>
      </c>
      <c r="D306" s="1"/>
      <c r="E306" s="1"/>
      <c r="F306" s="62"/>
    </row>
    <row r="307" spans="1:6" x14ac:dyDescent="0.25">
      <c r="A307" s="8" t="s">
        <v>2559</v>
      </c>
      <c r="B307" s="1" t="s">
        <v>2560</v>
      </c>
      <c r="C307" s="1" t="s">
        <v>7</v>
      </c>
      <c r="D307" s="1"/>
      <c r="E307" s="1"/>
      <c r="F307" s="62"/>
    </row>
    <row r="308" spans="1:6" x14ac:dyDescent="0.25">
      <c r="A308" s="8" t="s">
        <v>2561</v>
      </c>
      <c r="B308" s="1" t="s">
        <v>2562</v>
      </c>
      <c r="C308" s="1" t="s">
        <v>27</v>
      </c>
      <c r="D308" s="1"/>
      <c r="E308" s="1"/>
      <c r="F308" s="62"/>
    </row>
    <row r="309" spans="1:6" x14ac:dyDescent="0.25">
      <c r="A309" s="8" t="s">
        <v>2563</v>
      </c>
      <c r="B309" s="1" t="s">
        <v>2564</v>
      </c>
      <c r="C309" s="1" t="s">
        <v>7</v>
      </c>
      <c r="D309" s="1"/>
      <c r="E309" s="1"/>
      <c r="F309" s="62"/>
    </row>
    <row r="310" spans="1:6" x14ac:dyDescent="0.25">
      <c r="A310" s="8" t="s">
        <v>2565</v>
      </c>
      <c r="B310" s="1" t="s">
        <v>2566</v>
      </c>
      <c r="C310" s="1" t="s">
        <v>7</v>
      </c>
      <c r="D310" s="1"/>
      <c r="E310" s="1"/>
      <c r="F310" s="62"/>
    </row>
    <row r="311" spans="1:6" x14ac:dyDescent="0.25">
      <c r="A311" s="8" t="s">
        <v>2567</v>
      </c>
      <c r="B311" s="1" t="s">
        <v>2568</v>
      </c>
      <c r="C311" s="1" t="s">
        <v>7</v>
      </c>
      <c r="D311" s="1"/>
      <c r="E311" s="1"/>
      <c r="F311" s="62"/>
    </row>
    <row r="312" spans="1:6" x14ac:dyDescent="0.25">
      <c r="A312" s="8" t="s">
        <v>2569</v>
      </c>
      <c r="B312" s="1" t="s">
        <v>2570</v>
      </c>
      <c r="C312" s="1" t="s">
        <v>7</v>
      </c>
      <c r="D312" s="1"/>
      <c r="E312" s="1"/>
      <c r="F312" s="62"/>
    </row>
    <row r="313" spans="1:6" x14ac:dyDescent="0.25">
      <c r="A313" s="8" t="s">
        <v>2571</v>
      </c>
      <c r="B313" s="1" t="s">
        <v>2572</v>
      </c>
      <c r="C313" s="1" t="s">
        <v>27</v>
      </c>
      <c r="D313" s="1"/>
      <c r="E313" s="1"/>
      <c r="F313" s="62"/>
    </row>
    <row r="314" spans="1:6" x14ac:dyDescent="0.25">
      <c r="A314" s="8" t="s">
        <v>2573</v>
      </c>
      <c r="B314" s="1" t="s">
        <v>2574</v>
      </c>
      <c r="C314" s="1" t="s">
        <v>7</v>
      </c>
      <c r="D314" s="1"/>
      <c r="E314" s="1"/>
      <c r="F314" s="62"/>
    </row>
    <row r="315" spans="1:6" x14ac:dyDescent="0.25">
      <c r="A315" s="8" t="s">
        <v>2575</v>
      </c>
      <c r="B315" s="1">
        <v>7</v>
      </c>
      <c r="C315" s="1" t="s">
        <v>7</v>
      </c>
      <c r="D315" s="1"/>
      <c r="E315" s="1"/>
      <c r="F315" s="62"/>
    </row>
    <row r="316" spans="1:6" x14ac:dyDescent="0.25">
      <c r="A316" s="8" t="s">
        <v>2576</v>
      </c>
      <c r="B316" s="1" t="s">
        <v>2577</v>
      </c>
      <c r="C316" s="1" t="s">
        <v>7</v>
      </c>
      <c r="D316" s="1"/>
      <c r="E316" s="1"/>
      <c r="F316" s="62"/>
    </row>
    <row r="317" spans="1:6" x14ac:dyDescent="0.25">
      <c r="A317" s="8" t="s">
        <v>2578</v>
      </c>
      <c r="B317" s="1" t="s">
        <v>2579</v>
      </c>
      <c r="C317" s="1" t="s">
        <v>7</v>
      </c>
      <c r="D317" s="1"/>
      <c r="E317" s="1"/>
      <c r="F317" s="62"/>
    </row>
    <row r="318" spans="1:6" x14ac:dyDescent="0.25">
      <c r="A318" s="8" t="s">
        <v>2580</v>
      </c>
      <c r="B318" s="1" t="s">
        <v>2581</v>
      </c>
      <c r="C318" s="1" t="s">
        <v>7</v>
      </c>
      <c r="D318" s="1"/>
      <c r="E318" s="1"/>
      <c r="F318" s="62"/>
    </row>
    <row r="319" spans="1:6" x14ac:dyDescent="0.25">
      <c r="A319" s="8" t="s">
        <v>2582</v>
      </c>
      <c r="B319" s="1" t="s">
        <v>2583</v>
      </c>
      <c r="C319" s="1" t="s">
        <v>4</v>
      </c>
      <c r="D319" s="1"/>
      <c r="E319" s="1"/>
      <c r="F319" s="62"/>
    </row>
    <row r="320" spans="1:6" x14ac:dyDescent="0.25">
      <c r="A320" s="8" t="s">
        <v>2584</v>
      </c>
      <c r="B320" s="1" t="s">
        <v>2585</v>
      </c>
      <c r="C320" s="1" t="s">
        <v>7</v>
      </c>
      <c r="D320" s="1"/>
      <c r="E320" s="1"/>
      <c r="F320" s="62"/>
    </row>
    <row r="321" spans="1:6" x14ac:dyDescent="0.25">
      <c r="A321" s="8" t="s">
        <v>2586</v>
      </c>
      <c r="B321" s="1" t="s">
        <v>2587</v>
      </c>
      <c r="C321" s="1" t="s">
        <v>27</v>
      </c>
      <c r="D321" s="1"/>
      <c r="E321" s="1"/>
      <c r="F321" s="62"/>
    </row>
    <row r="322" spans="1:6" x14ac:dyDescent="0.25">
      <c r="A322" s="8" t="s">
        <v>2588</v>
      </c>
      <c r="B322" s="1" t="s">
        <v>2589</v>
      </c>
      <c r="C322" s="1" t="s">
        <v>27</v>
      </c>
      <c r="D322" s="1"/>
      <c r="E322" s="1"/>
      <c r="F322" s="62"/>
    </row>
    <row r="323" spans="1:6" x14ac:dyDescent="0.25">
      <c r="A323" s="8" t="s">
        <v>2590</v>
      </c>
      <c r="B323" s="1" t="s">
        <v>2591</v>
      </c>
      <c r="C323" s="1" t="s">
        <v>7</v>
      </c>
      <c r="D323" s="1"/>
      <c r="E323" s="1"/>
      <c r="F323" s="62"/>
    </row>
    <row r="324" spans="1:6" x14ac:dyDescent="0.25">
      <c r="A324" s="8" t="s">
        <v>2592</v>
      </c>
      <c r="B324" s="1" t="s">
        <v>2593</v>
      </c>
      <c r="C324" s="1" t="s">
        <v>7</v>
      </c>
      <c r="D324" s="1"/>
      <c r="E324" s="1"/>
      <c r="F324" s="62"/>
    </row>
    <row r="325" spans="1:6" x14ac:dyDescent="0.25">
      <c r="A325" s="8" t="s">
        <v>2594</v>
      </c>
      <c r="B325" s="1" t="s">
        <v>2595</v>
      </c>
      <c r="C325" s="1" t="s">
        <v>14</v>
      </c>
      <c r="D325" s="1"/>
      <c r="E325" s="1"/>
      <c r="F325" s="62"/>
    </row>
    <row r="326" spans="1:6" x14ac:dyDescent="0.25">
      <c r="A326" s="8" t="s">
        <v>2596</v>
      </c>
      <c r="B326" s="1" t="s">
        <v>2597</v>
      </c>
      <c r="C326" s="1" t="s">
        <v>7</v>
      </c>
      <c r="D326" s="1"/>
      <c r="E326" s="1"/>
      <c r="F326" s="62"/>
    </row>
    <row r="327" spans="1:6" x14ac:dyDescent="0.25">
      <c r="A327" s="8" t="s">
        <v>2598</v>
      </c>
      <c r="B327" s="1" t="s">
        <v>2599</v>
      </c>
      <c r="C327" s="1" t="s">
        <v>7</v>
      </c>
      <c r="D327" s="1"/>
      <c r="E327" s="1"/>
      <c r="F327" s="62"/>
    </row>
    <row r="328" spans="1:6" x14ac:dyDescent="0.25">
      <c r="A328" s="8" t="s">
        <v>2600</v>
      </c>
      <c r="B328" s="1" t="s">
        <v>2601</v>
      </c>
      <c r="C328" s="1" t="s">
        <v>7</v>
      </c>
      <c r="D328" s="1"/>
      <c r="E328" s="1"/>
      <c r="F328" s="62"/>
    </row>
    <row r="329" spans="1:6" x14ac:dyDescent="0.25">
      <c r="A329" s="8" t="s">
        <v>2602</v>
      </c>
      <c r="B329" s="1" t="s">
        <v>2603</v>
      </c>
      <c r="C329" s="1" t="s">
        <v>4</v>
      </c>
      <c r="D329" s="1"/>
      <c r="E329" s="1"/>
      <c r="F329" s="62"/>
    </row>
    <row r="330" spans="1:6" x14ac:dyDescent="0.25">
      <c r="A330" s="8" t="s">
        <v>2604</v>
      </c>
      <c r="B330" s="1" t="s">
        <v>2605</v>
      </c>
      <c r="C330" s="1" t="s">
        <v>7</v>
      </c>
      <c r="D330" s="1"/>
      <c r="E330" s="1"/>
      <c r="F330" s="62"/>
    </row>
    <row r="331" spans="1:6" x14ac:dyDescent="0.25">
      <c r="A331" s="8" t="s">
        <v>2606</v>
      </c>
      <c r="B331" s="1" t="s">
        <v>2607</v>
      </c>
      <c r="C331" s="1" t="s">
        <v>14</v>
      </c>
      <c r="D331" s="1"/>
      <c r="E331" s="1"/>
      <c r="F331" s="62"/>
    </row>
    <row r="332" spans="1:6" x14ac:dyDescent="0.25">
      <c r="A332" s="8" t="s">
        <v>2608</v>
      </c>
      <c r="B332" s="1" t="s">
        <v>2609</v>
      </c>
      <c r="C332" s="1" t="s">
        <v>7</v>
      </c>
      <c r="D332" s="1"/>
      <c r="E332" s="1"/>
      <c r="F332" s="62"/>
    </row>
    <row r="333" spans="1:6" x14ac:dyDescent="0.25">
      <c r="A333" s="8" t="s">
        <v>2610</v>
      </c>
      <c r="B333" s="1" t="s">
        <v>2611</v>
      </c>
      <c r="C333" s="1" t="s">
        <v>27</v>
      </c>
      <c r="D333" s="1"/>
      <c r="E333" s="1"/>
      <c r="F333" s="62"/>
    </row>
    <row r="334" spans="1:6" x14ac:dyDescent="0.25">
      <c r="A334" s="8" t="s">
        <v>2612</v>
      </c>
      <c r="B334" s="1" t="s">
        <v>2613</v>
      </c>
      <c r="C334" s="1" t="s">
        <v>7</v>
      </c>
      <c r="D334" s="1"/>
      <c r="E334" s="1"/>
      <c r="F334" s="62"/>
    </row>
    <row r="335" spans="1:6" ht="15.75" thickBot="1" x14ac:dyDescent="0.3">
      <c r="A335" s="10" t="s">
        <v>2614</v>
      </c>
      <c r="B335" s="11" t="s">
        <v>2615</v>
      </c>
      <c r="C335" s="11" t="s">
        <v>1</v>
      </c>
      <c r="D335" s="11"/>
      <c r="E335" s="11"/>
      <c r="F335" s="63"/>
    </row>
    <row r="336" spans="1:6" x14ac:dyDescent="0.25">
      <c r="A336" s="5" t="s">
        <v>2616</v>
      </c>
      <c r="B336" s="6" t="s">
        <v>2617</v>
      </c>
      <c r="C336" s="6" t="s">
        <v>27</v>
      </c>
      <c r="D336" s="6"/>
      <c r="E336" s="6"/>
      <c r="F336" s="61"/>
    </row>
    <row r="337" spans="1:6" x14ac:dyDescent="0.25">
      <c r="A337" s="8" t="s">
        <v>2616</v>
      </c>
      <c r="B337" s="1" t="s">
        <v>2617</v>
      </c>
      <c r="C337" s="1" t="s">
        <v>2618</v>
      </c>
      <c r="D337" s="1"/>
      <c r="E337" s="1"/>
      <c r="F337" s="62"/>
    </row>
    <row r="338" spans="1:6" x14ac:dyDescent="0.25">
      <c r="A338" s="8" t="s">
        <v>2619</v>
      </c>
      <c r="B338" s="1" t="s">
        <v>2620</v>
      </c>
      <c r="C338" s="1" t="s">
        <v>7</v>
      </c>
      <c r="D338" s="1"/>
      <c r="E338" s="1"/>
      <c r="F338" s="62"/>
    </row>
    <row r="339" spans="1:6" x14ac:dyDescent="0.25">
      <c r="A339" s="8" t="s">
        <v>2621</v>
      </c>
      <c r="B339" s="1" t="s">
        <v>2622</v>
      </c>
      <c r="C339" s="1" t="s">
        <v>7</v>
      </c>
      <c r="D339" s="1"/>
      <c r="E339" s="1"/>
      <c r="F339" s="62"/>
    </row>
    <row r="340" spans="1:6" x14ac:dyDescent="0.25">
      <c r="A340" s="8" t="s">
        <v>2623</v>
      </c>
      <c r="B340" s="1" t="s">
        <v>2624</v>
      </c>
      <c r="C340" s="1" t="s">
        <v>7</v>
      </c>
      <c r="D340" s="1"/>
      <c r="E340" s="1"/>
      <c r="F340" s="62"/>
    </row>
    <row r="341" spans="1:6" x14ac:dyDescent="0.25">
      <c r="A341" s="8" t="s">
        <v>2625</v>
      </c>
      <c r="B341" s="1" t="s">
        <v>2626</v>
      </c>
      <c r="C341" s="1" t="s">
        <v>27</v>
      </c>
      <c r="D341" s="1"/>
      <c r="E341" s="1"/>
      <c r="F341" s="62"/>
    </row>
    <row r="342" spans="1:6" x14ac:dyDescent="0.25">
      <c r="A342" s="8" t="s">
        <v>2625</v>
      </c>
      <c r="B342" s="1" t="s">
        <v>2626</v>
      </c>
      <c r="C342" s="1" t="s">
        <v>2618</v>
      </c>
      <c r="D342" s="1"/>
      <c r="E342" s="1"/>
      <c r="F342" s="62"/>
    </row>
    <row r="343" spans="1:6" x14ac:dyDescent="0.25">
      <c r="A343" s="8" t="s">
        <v>2627</v>
      </c>
      <c r="B343" s="1" t="s">
        <v>2628</v>
      </c>
      <c r="C343" s="1" t="s">
        <v>27</v>
      </c>
      <c r="D343" s="1"/>
      <c r="E343" s="1"/>
      <c r="F343" s="62"/>
    </row>
    <row r="344" spans="1:6" x14ac:dyDescent="0.25">
      <c r="A344" s="8" t="s">
        <v>2627</v>
      </c>
      <c r="B344" s="1" t="s">
        <v>2628</v>
      </c>
      <c r="C344" s="1" t="s">
        <v>2618</v>
      </c>
      <c r="D344" s="1"/>
      <c r="E344" s="1"/>
      <c r="F344" s="62"/>
    </row>
    <row r="345" spans="1:6" x14ac:dyDescent="0.25">
      <c r="A345" s="8" t="s">
        <v>2629</v>
      </c>
      <c r="B345" s="1" t="s">
        <v>2630</v>
      </c>
      <c r="C345" s="1" t="s">
        <v>14</v>
      </c>
      <c r="D345" s="1"/>
      <c r="E345" s="1"/>
      <c r="F345" s="62"/>
    </row>
    <row r="346" spans="1:6" x14ac:dyDescent="0.25">
      <c r="A346" s="8" t="s">
        <v>2629</v>
      </c>
      <c r="B346" s="1" t="s">
        <v>2630</v>
      </c>
      <c r="C346" s="1" t="s">
        <v>2618</v>
      </c>
      <c r="D346" s="1"/>
      <c r="E346" s="1"/>
      <c r="F346" s="62"/>
    </row>
    <row r="347" spans="1:6" x14ac:dyDescent="0.25">
      <c r="A347" s="8" t="s">
        <v>2631</v>
      </c>
      <c r="B347" s="1" t="s">
        <v>2632</v>
      </c>
      <c r="C347" s="1" t="s">
        <v>4</v>
      </c>
      <c r="D347" s="1"/>
      <c r="E347" s="1"/>
      <c r="F347" s="62"/>
    </row>
    <row r="348" spans="1:6" x14ac:dyDescent="0.25">
      <c r="A348" s="8" t="s">
        <v>2631</v>
      </c>
      <c r="B348" s="1" t="s">
        <v>2632</v>
      </c>
      <c r="C348" s="1" t="s">
        <v>2618</v>
      </c>
      <c r="D348" s="1"/>
      <c r="E348" s="1"/>
      <c r="F348" s="62"/>
    </row>
    <row r="349" spans="1:6" x14ac:dyDescent="0.25">
      <c r="A349" s="8" t="s">
        <v>2633</v>
      </c>
      <c r="B349" s="1" t="s">
        <v>2634</v>
      </c>
      <c r="C349" s="1" t="s">
        <v>7</v>
      </c>
      <c r="D349" s="1"/>
      <c r="E349" s="1"/>
      <c r="F349" s="62"/>
    </row>
    <row r="350" spans="1:6" x14ac:dyDescent="0.25">
      <c r="A350" s="8" t="s">
        <v>2635</v>
      </c>
      <c r="B350" s="1" t="s">
        <v>2636</v>
      </c>
      <c r="C350" s="1" t="s">
        <v>27</v>
      </c>
      <c r="D350" s="1"/>
      <c r="E350" s="1"/>
      <c r="F350" s="62"/>
    </row>
    <row r="351" spans="1:6" x14ac:dyDescent="0.25">
      <c r="A351" s="8" t="s">
        <v>2635</v>
      </c>
      <c r="B351" s="1" t="s">
        <v>2636</v>
      </c>
      <c r="C351" s="1" t="s">
        <v>2618</v>
      </c>
      <c r="D351" s="1"/>
      <c r="E351" s="1"/>
      <c r="F351" s="62"/>
    </row>
    <row r="352" spans="1:6" x14ac:dyDescent="0.25">
      <c r="A352" s="8" t="s">
        <v>2637</v>
      </c>
      <c r="B352" s="1" t="s">
        <v>2638</v>
      </c>
      <c r="C352" s="1" t="s">
        <v>27</v>
      </c>
      <c r="D352" s="1"/>
      <c r="E352" s="1"/>
      <c r="F352" s="62"/>
    </row>
    <row r="353" spans="1:6" x14ac:dyDescent="0.25">
      <c r="A353" s="8" t="s">
        <v>2637</v>
      </c>
      <c r="B353" s="1" t="s">
        <v>2638</v>
      </c>
      <c r="C353" s="1" t="s">
        <v>2618</v>
      </c>
      <c r="D353" s="1"/>
      <c r="E353" s="1"/>
      <c r="F353" s="62"/>
    </row>
    <row r="354" spans="1:6" x14ac:dyDescent="0.25">
      <c r="A354" s="8" t="s">
        <v>2639</v>
      </c>
      <c r="B354" s="1" t="s">
        <v>2640</v>
      </c>
      <c r="C354" s="1" t="s">
        <v>4</v>
      </c>
      <c r="D354" s="1"/>
      <c r="E354" s="1"/>
      <c r="F354" s="62"/>
    </row>
    <row r="355" spans="1:6" x14ac:dyDescent="0.25">
      <c r="A355" s="8" t="s">
        <v>2639</v>
      </c>
      <c r="B355" s="1" t="s">
        <v>2640</v>
      </c>
      <c r="C355" s="1" t="s">
        <v>2618</v>
      </c>
      <c r="D355" s="1"/>
      <c r="E355" s="1"/>
      <c r="F355" s="62"/>
    </row>
    <row r="356" spans="1:6" x14ac:dyDescent="0.25">
      <c r="A356" s="8" t="s">
        <v>2641</v>
      </c>
      <c r="B356" s="1" t="s">
        <v>2642</v>
      </c>
      <c r="C356" s="1" t="s">
        <v>7</v>
      </c>
      <c r="D356" s="1"/>
      <c r="E356" s="1"/>
      <c r="F356" s="62"/>
    </row>
    <row r="357" spans="1:6" x14ac:dyDescent="0.25">
      <c r="A357" s="8" t="s">
        <v>2643</v>
      </c>
      <c r="B357" s="1" t="s">
        <v>2644</v>
      </c>
      <c r="C357" s="1" t="s">
        <v>27</v>
      </c>
      <c r="D357" s="1"/>
      <c r="E357" s="1"/>
      <c r="F357" s="62"/>
    </row>
    <row r="358" spans="1:6" x14ac:dyDescent="0.25">
      <c r="A358" s="8" t="s">
        <v>2643</v>
      </c>
      <c r="B358" s="1" t="s">
        <v>2644</v>
      </c>
      <c r="C358" s="1" t="s">
        <v>2618</v>
      </c>
      <c r="D358" s="1"/>
      <c r="E358" s="1"/>
      <c r="F358" s="62"/>
    </row>
    <row r="359" spans="1:6" x14ac:dyDescent="0.25">
      <c r="A359" s="8" t="s">
        <v>2645</v>
      </c>
      <c r="B359" s="1" t="s">
        <v>2646</v>
      </c>
      <c r="C359" s="1" t="s">
        <v>4</v>
      </c>
      <c r="D359" s="1"/>
      <c r="E359" s="1"/>
      <c r="F359" s="62"/>
    </row>
    <row r="360" spans="1:6" x14ac:dyDescent="0.25">
      <c r="A360" s="8" t="s">
        <v>2645</v>
      </c>
      <c r="B360" s="1" t="s">
        <v>2646</v>
      </c>
      <c r="C360" s="1" t="s">
        <v>2618</v>
      </c>
      <c r="D360" s="1"/>
      <c r="E360" s="1"/>
      <c r="F360" s="62"/>
    </row>
    <row r="361" spans="1:6" x14ac:dyDescent="0.25">
      <c r="A361" s="8" t="s">
        <v>2647</v>
      </c>
      <c r="B361" s="1" t="s">
        <v>2648</v>
      </c>
      <c r="C361" s="1" t="s">
        <v>7</v>
      </c>
      <c r="D361" s="1"/>
      <c r="E361" s="1"/>
      <c r="F361" s="62"/>
    </row>
    <row r="362" spans="1:6" x14ac:dyDescent="0.25">
      <c r="A362" s="8" t="s">
        <v>2649</v>
      </c>
      <c r="B362" s="1" t="s">
        <v>2650</v>
      </c>
      <c r="C362" s="1" t="s">
        <v>7</v>
      </c>
      <c r="D362" s="1"/>
      <c r="E362" s="1"/>
      <c r="F362" s="62"/>
    </row>
    <row r="363" spans="1:6" x14ac:dyDescent="0.25">
      <c r="A363" s="8" t="s">
        <v>2651</v>
      </c>
      <c r="B363" s="1" t="s">
        <v>2652</v>
      </c>
      <c r="C363" s="1" t="s">
        <v>7</v>
      </c>
      <c r="D363" s="1"/>
      <c r="E363" s="1"/>
      <c r="F363" s="62"/>
    </row>
    <row r="364" spans="1:6" x14ac:dyDescent="0.25">
      <c r="A364" s="8" t="s">
        <v>2653</v>
      </c>
      <c r="B364" s="1" t="s">
        <v>2654</v>
      </c>
      <c r="C364" s="1" t="s">
        <v>27</v>
      </c>
      <c r="D364" s="1"/>
      <c r="E364" s="1"/>
      <c r="F364" s="62"/>
    </row>
    <row r="365" spans="1:6" x14ac:dyDescent="0.25">
      <c r="A365" s="8" t="s">
        <v>2653</v>
      </c>
      <c r="B365" s="1" t="s">
        <v>2654</v>
      </c>
      <c r="C365" s="1" t="s">
        <v>2618</v>
      </c>
      <c r="D365" s="1"/>
      <c r="E365" s="1"/>
      <c r="F365" s="62"/>
    </row>
    <row r="366" spans="1:6" x14ac:dyDescent="0.25">
      <c r="A366" s="8" t="s">
        <v>2655</v>
      </c>
      <c r="B366" s="1" t="s">
        <v>2656</v>
      </c>
      <c r="C366" s="1" t="s">
        <v>27</v>
      </c>
      <c r="D366" s="1"/>
      <c r="E366" s="1"/>
      <c r="F366" s="62"/>
    </row>
    <row r="367" spans="1:6" x14ac:dyDescent="0.25">
      <c r="A367" s="8" t="s">
        <v>2655</v>
      </c>
      <c r="B367" s="1" t="s">
        <v>2656</v>
      </c>
      <c r="C367" s="1" t="s">
        <v>2618</v>
      </c>
      <c r="D367" s="1"/>
      <c r="E367" s="1"/>
      <c r="F367" s="62"/>
    </row>
    <row r="368" spans="1:6" x14ac:dyDescent="0.25">
      <c r="A368" s="8" t="s">
        <v>2657</v>
      </c>
      <c r="B368" s="1" t="s">
        <v>2658</v>
      </c>
      <c r="C368" s="1" t="s">
        <v>7</v>
      </c>
      <c r="D368" s="1"/>
      <c r="E368" s="1"/>
      <c r="F368" s="62"/>
    </row>
    <row r="369" spans="1:6" x14ac:dyDescent="0.25">
      <c r="A369" s="8" t="s">
        <v>2659</v>
      </c>
      <c r="B369" s="1" t="s">
        <v>2660</v>
      </c>
      <c r="C369" s="1" t="s">
        <v>14</v>
      </c>
      <c r="D369" s="1"/>
      <c r="E369" s="1"/>
      <c r="F369" s="62"/>
    </row>
    <row r="370" spans="1:6" x14ac:dyDescent="0.25">
      <c r="A370" s="8" t="s">
        <v>2659</v>
      </c>
      <c r="B370" s="1" t="s">
        <v>2660</v>
      </c>
      <c r="C370" s="1" t="s">
        <v>2618</v>
      </c>
      <c r="D370" s="1"/>
      <c r="E370" s="1"/>
      <c r="F370" s="62"/>
    </row>
    <row r="371" spans="1:6" x14ac:dyDescent="0.25">
      <c r="A371" s="8" t="s">
        <v>2661</v>
      </c>
      <c r="B371" s="1" t="s">
        <v>2662</v>
      </c>
      <c r="C371" s="1" t="s">
        <v>7</v>
      </c>
      <c r="D371" s="1"/>
      <c r="E371" s="1"/>
      <c r="F371" s="62"/>
    </row>
    <row r="372" spans="1:6" x14ac:dyDescent="0.25">
      <c r="A372" s="8" t="s">
        <v>2663</v>
      </c>
      <c r="B372" s="1" t="s">
        <v>2664</v>
      </c>
      <c r="C372" s="1" t="s">
        <v>7</v>
      </c>
      <c r="D372" s="1"/>
      <c r="E372" s="1"/>
      <c r="F372" s="62"/>
    </row>
    <row r="373" spans="1:6" x14ac:dyDescent="0.25">
      <c r="A373" s="8" t="s">
        <v>2665</v>
      </c>
      <c r="B373" s="1" t="s">
        <v>2666</v>
      </c>
      <c r="C373" s="1" t="s">
        <v>7</v>
      </c>
      <c r="D373" s="1"/>
      <c r="E373" s="1"/>
      <c r="F373" s="62"/>
    </row>
    <row r="374" spans="1:6" x14ac:dyDescent="0.25">
      <c r="A374" s="8" t="s">
        <v>2667</v>
      </c>
      <c r="B374" s="1" t="s">
        <v>2668</v>
      </c>
      <c r="C374" s="1" t="s">
        <v>7</v>
      </c>
      <c r="D374" s="1"/>
      <c r="E374" s="1"/>
      <c r="F374" s="62"/>
    </row>
    <row r="375" spans="1:6" x14ac:dyDescent="0.25">
      <c r="A375" s="8" t="s">
        <v>2669</v>
      </c>
      <c r="B375" s="1" t="s">
        <v>2670</v>
      </c>
      <c r="C375" s="1" t="s">
        <v>27</v>
      </c>
      <c r="D375" s="1"/>
      <c r="E375" s="1"/>
      <c r="F375" s="62"/>
    </row>
    <row r="376" spans="1:6" x14ac:dyDescent="0.25">
      <c r="A376" s="8" t="s">
        <v>2669</v>
      </c>
      <c r="B376" s="1" t="s">
        <v>2670</v>
      </c>
      <c r="C376" s="1" t="s">
        <v>2618</v>
      </c>
      <c r="D376" s="1"/>
      <c r="E376" s="1"/>
      <c r="F376" s="62"/>
    </row>
    <row r="377" spans="1:6" x14ac:dyDescent="0.25">
      <c r="A377" s="8" t="s">
        <v>2671</v>
      </c>
      <c r="B377" s="1" t="s">
        <v>2672</v>
      </c>
      <c r="C377" s="1" t="s">
        <v>7</v>
      </c>
      <c r="D377" s="1"/>
      <c r="E377" s="1"/>
      <c r="F377" s="62"/>
    </row>
    <row r="378" spans="1:6" x14ac:dyDescent="0.25">
      <c r="A378" s="8" t="s">
        <v>2673</v>
      </c>
      <c r="B378" s="1" t="s">
        <v>2674</v>
      </c>
      <c r="C378" s="1" t="s">
        <v>7</v>
      </c>
      <c r="D378" s="1"/>
      <c r="E378" s="1"/>
      <c r="F378" s="62"/>
    </row>
    <row r="379" spans="1:6" x14ac:dyDescent="0.25">
      <c r="A379" s="8" t="s">
        <v>2675</v>
      </c>
      <c r="B379" s="1" t="s">
        <v>2676</v>
      </c>
      <c r="C379" s="1" t="s">
        <v>7</v>
      </c>
      <c r="D379" s="1"/>
      <c r="E379" s="1"/>
      <c r="F379" s="62"/>
    </row>
    <row r="380" spans="1:6" x14ac:dyDescent="0.25">
      <c r="A380" s="8" t="s">
        <v>2677</v>
      </c>
      <c r="B380" s="1" t="s">
        <v>2678</v>
      </c>
      <c r="C380" s="1" t="s">
        <v>7</v>
      </c>
      <c r="D380" s="1"/>
      <c r="E380" s="1"/>
      <c r="F380" s="62"/>
    </row>
    <row r="381" spans="1:6" x14ac:dyDescent="0.25">
      <c r="A381" s="8" t="s">
        <v>2679</v>
      </c>
      <c r="B381" s="1" t="s">
        <v>2680</v>
      </c>
      <c r="C381" s="1" t="s">
        <v>7</v>
      </c>
      <c r="D381" s="1"/>
      <c r="E381" s="1"/>
      <c r="F381" s="62"/>
    </row>
    <row r="382" spans="1:6" x14ac:dyDescent="0.25">
      <c r="A382" s="8" t="s">
        <v>2681</v>
      </c>
      <c r="B382" s="1" t="s">
        <v>2682</v>
      </c>
      <c r="C382" s="1" t="s">
        <v>14</v>
      </c>
      <c r="D382" s="1"/>
      <c r="E382" s="1"/>
      <c r="F382" s="62"/>
    </row>
    <row r="383" spans="1:6" x14ac:dyDescent="0.25">
      <c r="A383" s="8" t="s">
        <v>2681</v>
      </c>
      <c r="B383" s="1" t="s">
        <v>2682</v>
      </c>
      <c r="C383" s="1" t="s">
        <v>2618</v>
      </c>
      <c r="D383" s="1"/>
      <c r="E383" s="1"/>
      <c r="F383" s="62"/>
    </row>
    <row r="384" spans="1:6" x14ac:dyDescent="0.25">
      <c r="A384" s="8" t="s">
        <v>2683</v>
      </c>
      <c r="B384" s="1" t="s">
        <v>2684</v>
      </c>
      <c r="C384" s="1" t="s">
        <v>27</v>
      </c>
      <c r="D384" s="1"/>
      <c r="E384" s="1"/>
      <c r="F384" s="62"/>
    </row>
    <row r="385" spans="1:6" x14ac:dyDescent="0.25">
      <c r="A385" s="8" t="s">
        <v>2683</v>
      </c>
      <c r="B385" s="1" t="s">
        <v>2684</v>
      </c>
      <c r="C385" s="1" t="s">
        <v>2618</v>
      </c>
      <c r="D385" s="1"/>
      <c r="E385" s="1"/>
      <c r="F385" s="62"/>
    </row>
    <row r="386" spans="1:6" x14ac:dyDescent="0.25">
      <c r="A386" s="8" t="s">
        <v>2685</v>
      </c>
      <c r="B386" s="1" t="s">
        <v>2686</v>
      </c>
      <c r="C386" s="1" t="s">
        <v>27</v>
      </c>
      <c r="D386" s="1"/>
      <c r="E386" s="1"/>
      <c r="F386" s="62"/>
    </row>
    <row r="387" spans="1:6" x14ac:dyDescent="0.25">
      <c r="A387" s="8" t="s">
        <v>2685</v>
      </c>
      <c r="B387" s="1" t="s">
        <v>2686</v>
      </c>
      <c r="C387" s="1" t="s">
        <v>2618</v>
      </c>
      <c r="D387" s="1"/>
      <c r="E387" s="1"/>
      <c r="F387" s="62"/>
    </row>
    <row r="388" spans="1:6" x14ac:dyDescent="0.25">
      <c r="A388" s="8" t="s">
        <v>2687</v>
      </c>
      <c r="B388" s="1" t="s">
        <v>2688</v>
      </c>
      <c r="C388" s="1" t="s">
        <v>7</v>
      </c>
      <c r="D388" s="1"/>
      <c r="E388" s="1"/>
      <c r="F388" s="62"/>
    </row>
    <row r="389" spans="1:6" x14ac:dyDescent="0.25">
      <c r="A389" s="8" t="s">
        <v>2689</v>
      </c>
      <c r="B389" s="1" t="s">
        <v>2690</v>
      </c>
      <c r="C389" s="1" t="s">
        <v>7</v>
      </c>
      <c r="D389" s="1"/>
      <c r="E389" s="1"/>
      <c r="F389" s="62"/>
    </row>
    <row r="390" spans="1:6" x14ac:dyDescent="0.25">
      <c r="A390" s="8" t="s">
        <v>2691</v>
      </c>
      <c r="B390" s="1" t="s">
        <v>2692</v>
      </c>
      <c r="C390" s="1" t="s">
        <v>27</v>
      </c>
      <c r="D390" s="1"/>
      <c r="E390" s="1"/>
      <c r="F390" s="62"/>
    </row>
    <row r="391" spans="1:6" x14ac:dyDescent="0.25">
      <c r="A391" s="8" t="s">
        <v>2691</v>
      </c>
      <c r="B391" s="1" t="s">
        <v>2692</v>
      </c>
      <c r="C391" s="1" t="s">
        <v>2618</v>
      </c>
      <c r="D391" s="1"/>
      <c r="E391" s="1"/>
      <c r="F391" s="62"/>
    </row>
    <row r="392" spans="1:6" x14ac:dyDescent="0.25">
      <c r="A392" s="8" t="s">
        <v>2693</v>
      </c>
      <c r="B392" s="1" t="s">
        <v>2694</v>
      </c>
      <c r="C392" s="1" t="s">
        <v>7</v>
      </c>
      <c r="D392" s="1"/>
      <c r="E392" s="1"/>
      <c r="F392" s="62"/>
    </row>
    <row r="393" spans="1:6" x14ac:dyDescent="0.25">
      <c r="A393" s="8" t="s">
        <v>2695</v>
      </c>
      <c r="B393" s="1" t="s">
        <v>2696</v>
      </c>
      <c r="C393" s="1" t="s">
        <v>7</v>
      </c>
      <c r="D393" s="1"/>
      <c r="E393" s="1"/>
      <c r="F393" s="62"/>
    </row>
    <row r="394" spans="1:6" x14ac:dyDescent="0.25">
      <c r="A394" s="8" t="s">
        <v>2697</v>
      </c>
      <c r="B394" s="1" t="s">
        <v>2698</v>
      </c>
      <c r="C394" s="1" t="s">
        <v>7</v>
      </c>
      <c r="D394" s="1"/>
      <c r="E394" s="1"/>
      <c r="F394" s="62"/>
    </row>
    <row r="395" spans="1:6" x14ac:dyDescent="0.25">
      <c r="A395" s="8" t="s">
        <v>2699</v>
      </c>
      <c r="B395" s="1" t="s">
        <v>2700</v>
      </c>
      <c r="C395" s="1" t="s">
        <v>4</v>
      </c>
      <c r="D395" s="1"/>
      <c r="E395" s="1"/>
      <c r="F395" s="62"/>
    </row>
    <row r="396" spans="1:6" x14ac:dyDescent="0.25">
      <c r="A396" s="8" t="s">
        <v>2699</v>
      </c>
      <c r="B396" s="1" t="s">
        <v>2700</v>
      </c>
      <c r="C396" s="1" t="s">
        <v>2618</v>
      </c>
      <c r="D396" s="1"/>
      <c r="E396" s="1"/>
      <c r="F396" s="62"/>
    </row>
    <row r="397" spans="1:6" x14ac:dyDescent="0.25">
      <c r="A397" s="8" t="s">
        <v>2701</v>
      </c>
      <c r="B397" s="1" t="s">
        <v>2702</v>
      </c>
      <c r="C397" s="1" t="s">
        <v>14</v>
      </c>
      <c r="D397" s="1"/>
      <c r="E397" s="1"/>
      <c r="F397" s="62"/>
    </row>
    <row r="398" spans="1:6" x14ac:dyDescent="0.25">
      <c r="A398" s="8" t="s">
        <v>2701</v>
      </c>
      <c r="B398" s="1" t="s">
        <v>2702</v>
      </c>
      <c r="C398" s="1" t="s">
        <v>2618</v>
      </c>
      <c r="D398" s="1"/>
      <c r="E398" s="1"/>
      <c r="F398" s="62"/>
    </row>
    <row r="399" spans="1:6" x14ac:dyDescent="0.25">
      <c r="A399" s="8" t="s">
        <v>2703</v>
      </c>
      <c r="B399" s="1" t="s">
        <v>2704</v>
      </c>
      <c r="C399" s="1" t="s">
        <v>7</v>
      </c>
      <c r="D399" s="1"/>
      <c r="E399" s="1"/>
      <c r="F399" s="62"/>
    </row>
    <row r="400" spans="1:6" x14ac:dyDescent="0.25">
      <c r="A400" s="8" t="s">
        <v>2705</v>
      </c>
      <c r="B400" s="1" t="s">
        <v>2706</v>
      </c>
      <c r="C400" s="1" t="s">
        <v>7</v>
      </c>
      <c r="D400" s="1"/>
      <c r="E400" s="1"/>
      <c r="F400" s="62"/>
    </row>
    <row r="401" spans="1:6" x14ac:dyDescent="0.25">
      <c r="A401" s="8" t="s">
        <v>2707</v>
      </c>
      <c r="B401" s="1" t="s">
        <v>2708</v>
      </c>
      <c r="C401" s="1" t="s">
        <v>7</v>
      </c>
      <c r="D401" s="1"/>
      <c r="E401" s="1"/>
      <c r="F401" s="62"/>
    </row>
    <row r="402" spans="1:6" x14ac:dyDescent="0.25">
      <c r="A402" s="8" t="s">
        <v>2709</v>
      </c>
      <c r="B402" s="1" t="s">
        <v>2710</v>
      </c>
      <c r="C402" s="1" t="s">
        <v>7</v>
      </c>
      <c r="D402" s="1"/>
      <c r="E402" s="1"/>
      <c r="F402" s="62"/>
    </row>
    <row r="403" spans="1:6" x14ac:dyDescent="0.25">
      <c r="A403" s="8" t="s">
        <v>2711</v>
      </c>
      <c r="B403" s="1" t="s">
        <v>2712</v>
      </c>
      <c r="C403" s="1" t="s">
        <v>7</v>
      </c>
      <c r="D403" s="1"/>
      <c r="E403" s="1"/>
      <c r="F403" s="62"/>
    </row>
    <row r="404" spans="1:6" x14ac:dyDescent="0.25">
      <c r="A404" s="8" t="s">
        <v>2713</v>
      </c>
      <c r="B404" s="1" t="s">
        <v>2714</v>
      </c>
      <c r="C404" s="1" t="s">
        <v>7</v>
      </c>
      <c r="D404" s="1"/>
      <c r="E404" s="1"/>
      <c r="F404" s="62"/>
    </row>
    <row r="405" spans="1:6" x14ac:dyDescent="0.25">
      <c r="A405" s="8" t="s">
        <v>2715</v>
      </c>
      <c r="B405" s="1" t="s">
        <v>2716</v>
      </c>
      <c r="C405" s="1" t="s">
        <v>7</v>
      </c>
      <c r="D405" s="1"/>
      <c r="E405" s="1"/>
      <c r="F405" s="62"/>
    </row>
    <row r="406" spans="1:6" x14ac:dyDescent="0.25">
      <c r="A406" s="8" t="s">
        <v>2717</v>
      </c>
      <c r="B406" s="1" t="s">
        <v>2718</v>
      </c>
      <c r="C406" s="1" t="s">
        <v>27</v>
      </c>
      <c r="D406" s="1"/>
      <c r="E406" s="1"/>
      <c r="F406" s="62"/>
    </row>
    <row r="407" spans="1:6" x14ac:dyDescent="0.25">
      <c r="A407" s="8" t="s">
        <v>2717</v>
      </c>
      <c r="B407" s="1" t="s">
        <v>2718</v>
      </c>
      <c r="C407" s="1" t="s">
        <v>2618</v>
      </c>
      <c r="D407" s="1"/>
      <c r="E407" s="1"/>
      <c r="F407" s="62"/>
    </row>
    <row r="408" spans="1:6" x14ac:dyDescent="0.25">
      <c r="A408" s="8" t="s">
        <v>2719</v>
      </c>
      <c r="B408" s="1" t="s">
        <v>2720</v>
      </c>
      <c r="C408" s="1" t="s">
        <v>7</v>
      </c>
      <c r="D408" s="1"/>
      <c r="E408" s="1"/>
      <c r="F408" s="62"/>
    </row>
    <row r="409" spans="1:6" x14ac:dyDescent="0.25">
      <c r="A409" s="8" t="s">
        <v>2721</v>
      </c>
      <c r="B409" s="1" t="s">
        <v>2722</v>
      </c>
      <c r="C409" s="1" t="s">
        <v>27</v>
      </c>
      <c r="D409" s="1"/>
      <c r="E409" s="1"/>
      <c r="F409" s="62"/>
    </row>
    <row r="410" spans="1:6" x14ac:dyDescent="0.25">
      <c r="A410" s="8" t="s">
        <v>2721</v>
      </c>
      <c r="B410" s="1" t="s">
        <v>2722</v>
      </c>
      <c r="C410" s="1" t="s">
        <v>2618</v>
      </c>
      <c r="D410" s="1"/>
      <c r="E410" s="1"/>
      <c r="F410" s="62"/>
    </row>
    <row r="411" spans="1:6" x14ac:dyDescent="0.25">
      <c r="A411" s="8" t="s">
        <v>2723</v>
      </c>
      <c r="B411" s="1" t="s">
        <v>2724</v>
      </c>
      <c r="C411" s="1" t="s">
        <v>7</v>
      </c>
      <c r="D411" s="1"/>
      <c r="E411" s="1"/>
      <c r="F411" s="62"/>
    </row>
    <row r="412" spans="1:6" x14ac:dyDescent="0.25">
      <c r="A412" s="8" t="s">
        <v>2725</v>
      </c>
      <c r="B412" s="1" t="s">
        <v>2726</v>
      </c>
      <c r="C412" s="1" t="s">
        <v>14</v>
      </c>
      <c r="D412" s="1"/>
      <c r="E412" s="1"/>
      <c r="F412" s="62"/>
    </row>
    <row r="413" spans="1:6" x14ac:dyDescent="0.25">
      <c r="A413" s="8" t="s">
        <v>2725</v>
      </c>
      <c r="B413" s="1" t="s">
        <v>2726</v>
      </c>
      <c r="C413" s="1" t="s">
        <v>2618</v>
      </c>
      <c r="D413" s="1"/>
      <c r="E413" s="1"/>
      <c r="F413" s="62"/>
    </row>
    <row r="414" spans="1:6" x14ac:dyDescent="0.25">
      <c r="A414" s="8" t="s">
        <v>2727</v>
      </c>
      <c r="B414" s="1" t="s">
        <v>2728</v>
      </c>
      <c r="C414" s="1" t="s">
        <v>7</v>
      </c>
      <c r="D414" s="1"/>
      <c r="E414" s="1"/>
      <c r="F414" s="62"/>
    </row>
    <row r="415" spans="1:6" x14ac:dyDescent="0.25">
      <c r="A415" s="8" t="s">
        <v>2729</v>
      </c>
      <c r="B415" s="1" t="s">
        <v>2730</v>
      </c>
      <c r="C415" s="1" t="s">
        <v>14</v>
      </c>
      <c r="D415" s="1"/>
      <c r="E415" s="1"/>
      <c r="F415" s="62"/>
    </row>
    <row r="416" spans="1:6" x14ac:dyDescent="0.25">
      <c r="A416" s="8" t="s">
        <v>2729</v>
      </c>
      <c r="B416" s="1" t="s">
        <v>2730</v>
      </c>
      <c r="C416" s="1" t="s">
        <v>2618</v>
      </c>
      <c r="D416" s="1"/>
      <c r="E416" s="1"/>
      <c r="F416" s="62"/>
    </row>
    <row r="417" spans="1:6" x14ac:dyDescent="0.25">
      <c r="A417" s="8" t="s">
        <v>2731</v>
      </c>
      <c r="B417" s="1" t="s">
        <v>2732</v>
      </c>
      <c r="C417" s="1" t="s">
        <v>7</v>
      </c>
      <c r="D417" s="1"/>
      <c r="E417" s="1"/>
      <c r="F417" s="62"/>
    </row>
    <row r="418" spans="1:6" x14ac:dyDescent="0.25">
      <c r="A418" s="8" t="s">
        <v>2733</v>
      </c>
      <c r="B418" s="1" t="s">
        <v>2734</v>
      </c>
      <c r="C418" s="1" t="s">
        <v>7</v>
      </c>
      <c r="D418" s="1"/>
      <c r="E418" s="1"/>
      <c r="F418" s="62"/>
    </row>
    <row r="419" spans="1:6" x14ac:dyDescent="0.25">
      <c r="A419" s="8" t="s">
        <v>2735</v>
      </c>
      <c r="B419" s="1" t="s">
        <v>2736</v>
      </c>
      <c r="C419" s="1" t="s">
        <v>14</v>
      </c>
      <c r="D419" s="1"/>
      <c r="E419" s="1"/>
      <c r="F419" s="62"/>
    </row>
    <row r="420" spans="1:6" ht="15.75" thickBot="1" x14ac:dyDescent="0.3">
      <c r="A420" s="10" t="s">
        <v>2735</v>
      </c>
      <c r="B420" s="11" t="s">
        <v>2736</v>
      </c>
      <c r="C420" s="11" t="s">
        <v>2618</v>
      </c>
      <c r="D420" s="11"/>
      <c r="E420" s="11"/>
      <c r="F420" s="63"/>
    </row>
    <row r="421" spans="1:6" x14ac:dyDescent="0.25">
      <c r="A421" s="13" t="s">
        <v>2737</v>
      </c>
      <c r="B421" s="2" t="s">
        <v>2738</v>
      </c>
      <c r="C421" s="2" t="s">
        <v>7</v>
      </c>
      <c r="D421" s="2"/>
      <c r="E421" s="2"/>
      <c r="F421" s="64"/>
    </row>
    <row r="422" spans="1:6" x14ac:dyDescent="0.25">
      <c r="A422" s="8" t="s">
        <v>2739</v>
      </c>
      <c r="B422" s="1" t="s">
        <v>2740</v>
      </c>
      <c r="C422" s="1" t="s">
        <v>7</v>
      </c>
      <c r="D422" s="1"/>
      <c r="E422" s="1"/>
      <c r="F422" s="62"/>
    </row>
    <row r="423" spans="1:6" x14ac:dyDescent="0.25">
      <c r="A423" s="8" t="s">
        <v>2741</v>
      </c>
      <c r="B423" s="1" t="s">
        <v>2742</v>
      </c>
      <c r="C423" s="1" t="s">
        <v>7</v>
      </c>
      <c r="D423" s="1"/>
      <c r="E423" s="1"/>
      <c r="F423" s="62"/>
    </row>
    <row r="424" spans="1:6" x14ac:dyDescent="0.25">
      <c r="A424" s="8" t="s">
        <v>2743</v>
      </c>
      <c r="B424" s="1" t="s">
        <v>2744</v>
      </c>
      <c r="C424" s="1" t="s">
        <v>7</v>
      </c>
      <c r="D424" s="1"/>
      <c r="E424" s="1"/>
      <c r="F424" s="62"/>
    </row>
    <row r="425" spans="1:6" x14ac:dyDescent="0.25">
      <c r="A425" s="8" t="s">
        <v>2745</v>
      </c>
      <c r="B425" s="1" t="s">
        <v>2746</v>
      </c>
      <c r="C425" s="1" t="s">
        <v>4</v>
      </c>
      <c r="D425" s="1"/>
      <c r="E425" s="1"/>
      <c r="F425" s="62"/>
    </row>
    <row r="426" spans="1:6" x14ac:dyDescent="0.25">
      <c r="A426" s="8" t="s">
        <v>2745</v>
      </c>
      <c r="B426" s="1" t="s">
        <v>2746</v>
      </c>
      <c r="C426" s="1" t="s">
        <v>2618</v>
      </c>
      <c r="D426" s="1"/>
      <c r="E426" s="1"/>
      <c r="F426" s="62"/>
    </row>
    <row r="427" spans="1:6" x14ac:dyDescent="0.25">
      <c r="A427" s="8" t="s">
        <v>2747</v>
      </c>
      <c r="B427" s="1" t="s">
        <v>2748</v>
      </c>
      <c r="C427" s="1" t="s">
        <v>7</v>
      </c>
      <c r="D427" s="1"/>
      <c r="E427" s="1"/>
      <c r="F427" s="62"/>
    </row>
    <row r="428" spans="1:6" x14ac:dyDescent="0.25">
      <c r="A428" s="8" t="s">
        <v>2749</v>
      </c>
      <c r="B428" s="1" t="s">
        <v>2750</v>
      </c>
      <c r="C428" s="1" t="s">
        <v>27</v>
      </c>
      <c r="D428" s="1"/>
      <c r="E428" s="1"/>
      <c r="F428" s="62"/>
    </row>
    <row r="429" spans="1:6" x14ac:dyDescent="0.25">
      <c r="A429" s="8" t="s">
        <v>2749</v>
      </c>
      <c r="B429" s="1" t="s">
        <v>2750</v>
      </c>
      <c r="C429" s="1" t="s">
        <v>2618</v>
      </c>
      <c r="D429" s="1"/>
      <c r="E429" s="1"/>
      <c r="F429" s="62"/>
    </row>
    <row r="430" spans="1:6" x14ac:dyDescent="0.25">
      <c r="A430" s="8" t="s">
        <v>2751</v>
      </c>
      <c r="B430" s="1" t="s">
        <v>2752</v>
      </c>
      <c r="C430" s="1" t="s">
        <v>4</v>
      </c>
      <c r="D430" s="1"/>
      <c r="E430" s="1"/>
      <c r="F430" s="62"/>
    </row>
    <row r="431" spans="1:6" x14ac:dyDescent="0.25">
      <c r="A431" s="8" t="s">
        <v>2751</v>
      </c>
      <c r="B431" s="1" t="s">
        <v>2752</v>
      </c>
      <c r="C431" s="1" t="s">
        <v>2618</v>
      </c>
      <c r="D431" s="1"/>
      <c r="E431" s="1"/>
      <c r="F431" s="62"/>
    </row>
    <row r="432" spans="1:6" x14ac:dyDescent="0.25">
      <c r="A432" s="8" t="s">
        <v>2753</v>
      </c>
      <c r="B432" s="1" t="s">
        <v>2754</v>
      </c>
      <c r="C432" s="1" t="s">
        <v>4</v>
      </c>
      <c r="D432" s="1"/>
      <c r="E432" s="1"/>
      <c r="F432" s="62"/>
    </row>
    <row r="433" spans="1:6" x14ac:dyDescent="0.25">
      <c r="A433" s="8" t="s">
        <v>2753</v>
      </c>
      <c r="B433" s="1" t="s">
        <v>2754</v>
      </c>
      <c r="C433" s="1" t="s">
        <v>2618</v>
      </c>
      <c r="D433" s="1"/>
      <c r="E433" s="1"/>
      <c r="F433" s="62"/>
    </row>
    <row r="434" spans="1:6" x14ac:dyDescent="0.25">
      <c r="A434" s="8" t="s">
        <v>2755</v>
      </c>
      <c r="B434" s="1" t="s">
        <v>2756</v>
      </c>
      <c r="C434" s="1" t="s">
        <v>7</v>
      </c>
      <c r="D434" s="1"/>
      <c r="E434" s="1"/>
      <c r="F434" s="62"/>
    </row>
    <row r="435" spans="1:6" x14ac:dyDescent="0.25">
      <c r="A435" s="8" t="s">
        <v>2757</v>
      </c>
      <c r="B435" s="1" t="s">
        <v>2758</v>
      </c>
      <c r="C435" s="1" t="s">
        <v>7</v>
      </c>
      <c r="D435" s="1"/>
      <c r="E435" s="1"/>
      <c r="F435" s="62"/>
    </row>
    <row r="436" spans="1:6" x14ac:dyDescent="0.25">
      <c r="A436" s="8" t="s">
        <v>2759</v>
      </c>
      <c r="B436" s="1" t="s">
        <v>2760</v>
      </c>
      <c r="C436" s="1" t="s">
        <v>4</v>
      </c>
      <c r="D436" s="1"/>
      <c r="E436" s="1"/>
      <c r="F436" s="62"/>
    </row>
    <row r="437" spans="1:6" x14ac:dyDescent="0.25">
      <c r="A437" s="8" t="s">
        <v>2759</v>
      </c>
      <c r="B437" s="1" t="s">
        <v>2760</v>
      </c>
      <c r="C437" s="1" t="s">
        <v>2618</v>
      </c>
      <c r="D437" s="1"/>
      <c r="E437" s="1"/>
      <c r="F437" s="62"/>
    </row>
    <row r="438" spans="1:6" x14ac:dyDescent="0.25">
      <c r="A438" s="8" t="s">
        <v>2761</v>
      </c>
      <c r="B438" s="1" t="s">
        <v>2762</v>
      </c>
      <c r="C438" s="1" t="s">
        <v>7</v>
      </c>
      <c r="D438" s="1"/>
      <c r="E438" s="1"/>
      <c r="F438" s="62"/>
    </row>
    <row r="439" spans="1:6" x14ac:dyDescent="0.25">
      <c r="A439" s="8" t="s">
        <v>2763</v>
      </c>
      <c r="B439" s="1" t="s">
        <v>2764</v>
      </c>
      <c r="C439" s="1" t="s">
        <v>7</v>
      </c>
      <c r="D439" s="1"/>
      <c r="E439" s="1"/>
      <c r="F439" s="62"/>
    </row>
    <row r="440" spans="1:6" x14ac:dyDescent="0.25">
      <c r="A440" s="8" t="s">
        <v>2765</v>
      </c>
      <c r="B440" s="1" t="s">
        <v>2766</v>
      </c>
      <c r="C440" s="1" t="s">
        <v>7</v>
      </c>
      <c r="D440" s="1"/>
      <c r="E440" s="1"/>
      <c r="F440" s="62"/>
    </row>
    <row r="441" spans="1:6" x14ac:dyDescent="0.25">
      <c r="A441" s="8" t="s">
        <v>2767</v>
      </c>
      <c r="B441" s="1" t="s">
        <v>2768</v>
      </c>
      <c r="C441" s="1" t="s">
        <v>27</v>
      </c>
      <c r="D441" s="1"/>
      <c r="E441" s="1"/>
      <c r="F441" s="62"/>
    </row>
    <row r="442" spans="1:6" x14ac:dyDescent="0.25">
      <c r="A442" s="8" t="s">
        <v>2767</v>
      </c>
      <c r="B442" s="1" t="s">
        <v>2768</v>
      </c>
      <c r="C442" s="1" t="s">
        <v>2618</v>
      </c>
      <c r="D442" s="1"/>
      <c r="E442" s="1"/>
      <c r="F442" s="62"/>
    </row>
    <row r="443" spans="1:6" x14ac:dyDescent="0.25">
      <c r="A443" s="8" t="s">
        <v>2769</v>
      </c>
      <c r="B443" s="1" t="s">
        <v>2770</v>
      </c>
      <c r="C443" s="1" t="s">
        <v>7</v>
      </c>
      <c r="D443" s="1"/>
      <c r="E443" s="1"/>
      <c r="F443" s="62"/>
    </row>
    <row r="444" spans="1:6" x14ac:dyDescent="0.25">
      <c r="A444" s="8" t="s">
        <v>2771</v>
      </c>
      <c r="B444" s="1" t="s">
        <v>2772</v>
      </c>
      <c r="C444" s="1" t="s">
        <v>7</v>
      </c>
      <c r="D444" s="1"/>
      <c r="E444" s="1"/>
      <c r="F444" s="62"/>
    </row>
    <row r="445" spans="1:6" x14ac:dyDescent="0.25">
      <c r="A445" s="8" t="s">
        <v>2773</v>
      </c>
      <c r="B445" s="1" t="s">
        <v>2774</v>
      </c>
      <c r="C445" s="1" t="s">
        <v>7</v>
      </c>
      <c r="D445" s="1"/>
      <c r="E445" s="1"/>
      <c r="F445" s="62"/>
    </row>
    <row r="446" spans="1:6" x14ac:dyDescent="0.25">
      <c r="A446" s="8" t="s">
        <v>2775</v>
      </c>
      <c r="B446" s="1" t="s">
        <v>2776</v>
      </c>
      <c r="C446" s="1" t="s">
        <v>7</v>
      </c>
      <c r="D446" s="1"/>
      <c r="E446" s="1"/>
      <c r="F446" s="62"/>
    </row>
    <row r="447" spans="1:6" x14ac:dyDescent="0.25">
      <c r="A447" s="8" t="s">
        <v>2777</v>
      </c>
      <c r="B447" s="1" t="s">
        <v>2778</v>
      </c>
      <c r="C447" s="1" t="s">
        <v>14</v>
      </c>
      <c r="D447" s="1"/>
      <c r="E447" s="1"/>
      <c r="F447" s="62"/>
    </row>
    <row r="448" spans="1:6" x14ac:dyDescent="0.25">
      <c r="A448" s="8" t="s">
        <v>2777</v>
      </c>
      <c r="B448" s="1" t="s">
        <v>2778</v>
      </c>
      <c r="C448" s="1" t="s">
        <v>2618</v>
      </c>
      <c r="D448" s="1"/>
      <c r="E448" s="1"/>
      <c r="F448" s="62"/>
    </row>
    <row r="449" spans="1:6" x14ac:dyDescent="0.25">
      <c r="A449" s="8" t="s">
        <v>2779</v>
      </c>
      <c r="B449" s="1" t="s">
        <v>2780</v>
      </c>
      <c r="C449" s="1" t="s">
        <v>7</v>
      </c>
      <c r="D449" s="1"/>
      <c r="E449" s="1"/>
      <c r="F449" s="62"/>
    </row>
    <row r="450" spans="1:6" x14ac:dyDescent="0.25">
      <c r="A450" s="8" t="s">
        <v>2781</v>
      </c>
      <c r="B450" s="1" t="s">
        <v>2782</v>
      </c>
      <c r="C450" s="1" t="s">
        <v>7</v>
      </c>
      <c r="D450" s="1"/>
      <c r="E450" s="1"/>
      <c r="F450" s="62"/>
    </row>
    <row r="451" spans="1:6" x14ac:dyDescent="0.25">
      <c r="A451" s="8" t="s">
        <v>2783</v>
      </c>
      <c r="B451" s="1" t="s">
        <v>2784</v>
      </c>
      <c r="C451" s="1" t="s">
        <v>7</v>
      </c>
      <c r="D451" s="1"/>
      <c r="E451" s="1"/>
      <c r="F451" s="62"/>
    </row>
    <row r="452" spans="1:6" x14ac:dyDescent="0.25">
      <c r="A452" s="8" t="s">
        <v>2785</v>
      </c>
      <c r="B452" s="1" t="s">
        <v>2786</v>
      </c>
      <c r="C452" s="1" t="s">
        <v>7</v>
      </c>
      <c r="D452" s="1"/>
      <c r="E452" s="1"/>
      <c r="F452" s="62"/>
    </row>
    <row r="453" spans="1:6" x14ac:dyDescent="0.25">
      <c r="A453" s="8" t="s">
        <v>2787</v>
      </c>
      <c r="B453" s="1" t="s">
        <v>2788</v>
      </c>
      <c r="C453" s="1" t="s">
        <v>7</v>
      </c>
      <c r="D453" s="1"/>
      <c r="E453" s="1"/>
      <c r="F453" s="62"/>
    </row>
    <row r="454" spans="1:6" x14ac:dyDescent="0.25">
      <c r="A454" s="8" t="s">
        <v>2789</v>
      </c>
      <c r="B454" s="1" t="s">
        <v>2790</v>
      </c>
      <c r="C454" s="1" t="s">
        <v>7</v>
      </c>
      <c r="D454" s="1"/>
      <c r="E454" s="1"/>
      <c r="F454" s="62"/>
    </row>
    <row r="455" spans="1:6" x14ac:dyDescent="0.25">
      <c r="A455" s="8" t="s">
        <v>2791</v>
      </c>
      <c r="B455" s="1" t="s">
        <v>2792</v>
      </c>
      <c r="C455" s="1" t="s">
        <v>27</v>
      </c>
      <c r="D455" s="1"/>
      <c r="E455" s="1"/>
      <c r="F455" s="62"/>
    </row>
    <row r="456" spans="1:6" x14ac:dyDescent="0.25">
      <c r="A456" s="8" t="s">
        <v>2791</v>
      </c>
      <c r="B456" s="1" t="s">
        <v>2792</v>
      </c>
      <c r="C456" s="1" t="s">
        <v>2618</v>
      </c>
      <c r="D456" s="1"/>
      <c r="E456" s="1"/>
      <c r="F456" s="62"/>
    </row>
    <row r="457" spans="1:6" x14ac:dyDescent="0.25">
      <c r="A457" s="8" t="s">
        <v>2793</v>
      </c>
      <c r="B457" s="1" t="s">
        <v>2794</v>
      </c>
      <c r="C457" s="1" t="s">
        <v>7</v>
      </c>
      <c r="D457" s="1"/>
      <c r="E457" s="1"/>
      <c r="F457" s="62"/>
    </row>
    <row r="458" spans="1:6" x14ac:dyDescent="0.25">
      <c r="A458" s="8" t="s">
        <v>2795</v>
      </c>
      <c r="B458" s="1" t="s">
        <v>2796</v>
      </c>
      <c r="C458" s="1" t="s">
        <v>14</v>
      </c>
      <c r="D458" s="1"/>
      <c r="E458" s="1"/>
      <c r="F458" s="62"/>
    </row>
    <row r="459" spans="1:6" x14ac:dyDescent="0.25">
      <c r="A459" s="8" t="s">
        <v>2795</v>
      </c>
      <c r="B459" s="1" t="s">
        <v>2796</v>
      </c>
      <c r="C459" s="1" t="s">
        <v>2618</v>
      </c>
      <c r="D459" s="1"/>
      <c r="E459" s="1"/>
      <c r="F459" s="62"/>
    </row>
    <row r="460" spans="1:6" x14ac:dyDescent="0.25">
      <c r="A460" s="8" t="s">
        <v>2797</v>
      </c>
      <c r="B460" s="1" t="s">
        <v>2798</v>
      </c>
      <c r="C460" s="1" t="s">
        <v>27</v>
      </c>
      <c r="D460" s="1"/>
      <c r="E460" s="1"/>
      <c r="F460" s="62"/>
    </row>
    <row r="461" spans="1:6" x14ac:dyDescent="0.25">
      <c r="A461" s="8" t="s">
        <v>2797</v>
      </c>
      <c r="B461" s="1" t="s">
        <v>2798</v>
      </c>
      <c r="C461" s="1" t="s">
        <v>2618</v>
      </c>
      <c r="D461" s="1"/>
      <c r="E461" s="1"/>
      <c r="F461" s="62"/>
    </row>
    <row r="462" spans="1:6" x14ac:dyDescent="0.25">
      <c r="A462" s="8" t="s">
        <v>2799</v>
      </c>
      <c r="B462" s="1" t="s">
        <v>2800</v>
      </c>
      <c r="C462" s="1" t="s">
        <v>27</v>
      </c>
      <c r="D462" s="1"/>
      <c r="E462" s="1"/>
      <c r="F462" s="62"/>
    </row>
    <row r="463" spans="1:6" x14ac:dyDescent="0.25">
      <c r="A463" s="8" t="s">
        <v>2799</v>
      </c>
      <c r="B463" s="1" t="s">
        <v>2800</v>
      </c>
      <c r="C463" s="1" t="s">
        <v>2618</v>
      </c>
      <c r="D463" s="1"/>
      <c r="E463" s="1"/>
      <c r="F463" s="62"/>
    </row>
    <row r="464" spans="1:6" x14ac:dyDescent="0.25">
      <c r="A464" s="8" t="s">
        <v>2801</v>
      </c>
      <c r="B464" s="1" t="s">
        <v>2802</v>
      </c>
      <c r="C464" s="1" t="s">
        <v>27</v>
      </c>
      <c r="D464" s="1"/>
      <c r="E464" s="1"/>
      <c r="F464" s="62"/>
    </row>
    <row r="465" spans="1:6" x14ac:dyDescent="0.25">
      <c r="A465" s="8" t="s">
        <v>2801</v>
      </c>
      <c r="B465" s="1" t="s">
        <v>2802</v>
      </c>
      <c r="C465" s="1" t="s">
        <v>2618</v>
      </c>
      <c r="D465" s="1"/>
      <c r="E465" s="1"/>
      <c r="F465" s="62"/>
    </row>
    <row r="466" spans="1:6" x14ac:dyDescent="0.25">
      <c r="A466" s="8" t="s">
        <v>2803</v>
      </c>
      <c r="B466" s="1" t="s">
        <v>2804</v>
      </c>
      <c r="C466" s="1" t="s">
        <v>7</v>
      </c>
      <c r="D466" s="1"/>
      <c r="E466" s="1"/>
      <c r="F466" s="62"/>
    </row>
    <row r="467" spans="1:6" x14ac:dyDescent="0.25">
      <c r="A467" s="8" t="s">
        <v>2805</v>
      </c>
      <c r="B467" s="1" t="s">
        <v>2806</v>
      </c>
      <c r="C467" s="1" t="s">
        <v>27</v>
      </c>
      <c r="D467" s="1"/>
      <c r="E467" s="1"/>
      <c r="F467" s="62"/>
    </row>
    <row r="468" spans="1:6" x14ac:dyDescent="0.25">
      <c r="A468" s="8" t="s">
        <v>2805</v>
      </c>
      <c r="B468" s="1" t="s">
        <v>2806</v>
      </c>
      <c r="C468" s="1" t="s">
        <v>2618</v>
      </c>
      <c r="D468" s="1"/>
      <c r="E468" s="1"/>
      <c r="F468" s="62"/>
    </row>
    <row r="469" spans="1:6" x14ac:dyDescent="0.25">
      <c r="A469" s="8" t="s">
        <v>2807</v>
      </c>
      <c r="B469" s="1" t="s">
        <v>2808</v>
      </c>
      <c r="C469" s="1" t="s">
        <v>7</v>
      </c>
      <c r="D469" s="1"/>
      <c r="E469" s="1"/>
      <c r="F469" s="62"/>
    </row>
    <row r="470" spans="1:6" x14ac:dyDescent="0.25">
      <c r="A470" s="8" t="s">
        <v>2809</v>
      </c>
      <c r="B470" s="1" t="s">
        <v>2810</v>
      </c>
      <c r="C470" s="1" t="s">
        <v>27</v>
      </c>
      <c r="D470" s="1"/>
      <c r="E470" s="1"/>
      <c r="F470" s="62"/>
    </row>
    <row r="471" spans="1:6" x14ac:dyDescent="0.25">
      <c r="A471" s="8" t="s">
        <v>2809</v>
      </c>
      <c r="B471" s="1" t="s">
        <v>2810</v>
      </c>
      <c r="C471" s="1" t="s">
        <v>2618</v>
      </c>
      <c r="D471" s="1"/>
      <c r="E471" s="1"/>
      <c r="F471" s="62"/>
    </row>
    <row r="472" spans="1:6" x14ac:dyDescent="0.25">
      <c r="A472" s="8" t="s">
        <v>2811</v>
      </c>
      <c r="B472" s="1" t="s">
        <v>2812</v>
      </c>
      <c r="C472" s="1" t="s">
        <v>7</v>
      </c>
      <c r="D472" s="1"/>
      <c r="E472" s="1"/>
      <c r="F472" s="62"/>
    </row>
    <row r="473" spans="1:6" x14ac:dyDescent="0.25">
      <c r="A473" s="8" t="s">
        <v>2813</v>
      </c>
      <c r="B473" s="1" t="s">
        <v>2814</v>
      </c>
      <c r="C473" s="1" t="s">
        <v>14</v>
      </c>
      <c r="D473" s="1"/>
      <c r="E473" s="1"/>
      <c r="F473" s="62"/>
    </row>
    <row r="474" spans="1:6" x14ac:dyDescent="0.25">
      <c r="A474" s="8" t="s">
        <v>2813</v>
      </c>
      <c r="B474" s="1" t="s">
        <v>2814</v>
      </c>
      <c r="C474" s="1" t="s">
        <v>2618</v>
      </c>
      <c r="D474" s="1"/>
      <c r="E474" s="1"/>
      <c r="F474" s="62"/>
    </row>
    <row r="475" spans="1:6" x14ac:dyDescent="0.25">
      <c r="A475" s="8" t="s">
        <v>2815</v>
      </c>
      <c r="B475" s="1" t="s">
        <v>2816</v>
      </c>
      <c r="C475" s="1" t="s">
        <v>27</v>
      </c>
      <c r="D475" s="1"/>
      <c r="E475" s="1"/>
      <c r="F475" s="62"/>
    </row>
    <row r="476" spans="1:6" x14ac:dyDescent="0.25">
      <c r="A476" s="8" t="s">
        <v>2815</v>
      </c>
      <c r="B476" s="1" t="s">
        <v>2816</v>
      </c>
      <c r="C476" s="1" t="s">
        <v>2618</v>
      </c>
      <c r="D476" s="1"/>
      <c r="E476" s="1"/>
      <c r="F476" s="62"/>
    </row>
    <row r="477" spans="1:6" x14ac:dyDescent="0.25">
      <c r="A477" s="8" t="s">
        <v>2817</v>
      </c>
      <c r="B477" s="1" t="s">
        <v>2818</v>
      </c>
      <c r="C477" s="1" t="s">
        <v>27</v>
      </c>
      <c r="D477" s="1"/>
      <c r="E477" s="1"/>
      <c r="F477" s="62"/>
    </row>
    <row r="478" spans="1:6" x14ac:dyDescent="0.25">
      <c r="A478" s="8" t="s">
        <v>2817</v>
      </c>
      <c r="B478" s="1" t="s">
        <v>2818</v>
      </c>
      <c r="C478" s="1" t="s">
        <v>2618</v>
      </c>
      <c r="D478" s="1"/>
      <c r="E478" s="1"/>
      <c r="F478" s="62"/>
    </row>
    <row r="479" spans="1:6" x14ac:dyDescent="0.25">
      <c r="A479" s="8" t="s">
        <v>2819</v>
      </c>
      <c r="B479" s="1" t="s">
        <v>2820</v>
      </c>
      <c r="C479" s="1" t="s">
        <v>27</v>
      </c>
      <c r="D479" s="1"/>
      <c r="E479" s="1"/>
      <c r="F479" s="62"/>
    </row>
    <row r="480" spans="1:6" x14ac:dyDescent="0.25">
      <c r="A480" s="8" t="s">
        <v>2819</v>
      </c>
      <c r="B480" s="1" t="s">
        <v>2820</v>
      </c>
      <c r="C480" s="1" t="s">
        <v>2618</v>
      </c>
      <c r="D480" s="1"/>
      <c r="E480" s="1"/>
      <c r="F480" s="62"/>
    </row>
    <row r="481" spans="1:6" x14ac:dyDescent="0.25">
      <c r="A481" s="8" t="s">
        <v>2821</v>
      </c>
      <c r="B481" s="1" t="s">
        <v>2822</v>
      </c>
      <c r="C481" s="1" t="s">
        <v>7</v>
      </c>
      <c r="D481" s="1"/>
      <c r="E481" s="1"/>
      <c r="F481" s="62"/>
    </row>
    <row r="482" spans="1:6" x14ac:dyDescent="0.25">
      <c r="A482" s="8" t="s">
        <v>2823</v>
      </c>
      <c r="B482" s="1" t="s">
        <v>2824</v>
      </c>
      <c r="C482" s="1" t="s">
        <v>7</v>
      </c>
      <c r="D482" s="1"/>
      <c r="E482" s="1"/>
      <c r="F482" s="62"/>
    </row>
    <row r="483" spans="1:6" x14ac:dyDescent="0.25">
      <c r="A483" s="8" t="s">
        <v>2825</v>
      </c>
      <c r="B483" s="1" t="s">
        <v>2826</v>
      </c>
      <c r="C483" s="1" t="s">
        <v>14</v>
      </c>
      <c r="D483" s="1"/>
      <c r="E483" s="1"/>
      <c r="F483" s="62"/>
    </row>
    <row r="484" spans="1:6" x14ac:dyDescent="0.25">
      <c r="A484" s="8" t="s">
        <v>2825</v>
      </c>
      <c r="B484" s="1" t="s">
        <v>2826</v>
      </c>
      <c r="C484" s="1" t="s">
        <v>2618</v>
      </c>
      <c r="D484" s="1"/>
      <c r="E484" s="1"/>
      <c r="F484" s="62"/>
    </row>
    <row r="485" spans="1:6" x14ac:dyDescent="0.25">
      <c r="A485" s="8" t="s">
        <v>2827</v>
      </c>
      <c r="B485" s="1" t="s">
        <v>2828</v>
      </c>
      <c r="C485" s="1" t="s">
        <v>7</v>
      </c>
      <c r="D485" s="1"/>
      <c r="E485" s="1"/>
      <c r="F485" s="62"/>
    </row>
    <row r="486" spans="1:6" x14ac:dyDescent="0.25">
      <c r="A486" s="8" t="s">
        <v>2829</v>
      </c>
      <c r="B486" s="1" t="s">
        <v>2830</v>
      </c>
      <c r="C486" s="1" t="s">
        <v>7</v>
      </c>
      <c r="D486" s="1"/>
      <c r="E486" s="1"/>
      <c r="F486" s="62"/>
    </row>
    <row r="487" spans="1:6" x14ac:dyDescent="0.25">
      <c r="A487" s="8" t="s">
        <v>2831</v>
      </c>
      <c r="B487" s="1" t="s">
        <v>2832</v>
      </c>
      <c r="C487" s="1" t="s">
        <v>7</v>
      </c>
      <c r="D487" s="1"/>
      <c r="E487" s="1"/>
      <c r="F487" s="62"/>
    </row>
    <row r="488" spans="1:6" x14ac:dyDescent="0.25">
      <c r="A488" s="8" t="s">
        <v>2833</v>
      </c>
      <c r="B488" s="1" t="s">
        <v>2834</v>
      </c>
      <c r="C488" s="1" t="s">
        <v>14</v>
      </c>
      <c r="D488" s="1"/>
      <c r="E488" s="1"/>
      <c r="F488" s="62"/>
    </row>
    <row r="489" spans="1:6" x14ac:dyDescent="0.25">
      <c r="A489" s="8" t="s">
        <v>2833</v>
      </c>
      <c r="B489" s="1" t="s">
        <v>2834</v>
      </c>
      <c r="C489" s="1" t="s">
        <v>2618</v>
      </c>
      <c r="D489" s="1"/>
      <c r="E489" s="1"/>
      <c r="F489" s="62"/>
    </row>
    <row r="490" spans="1:6" x14ac:dyDescent="0.25">
      <c r="A490" s="8" t="s">
        <v>2835</v>
      </c>
      <c r="B490" s="1" t="s">
        <v>2836</v>
      </c>
      <c r="C490" s="1" t="s">
        <v>14</v>
      </c>
      <c r="D490" s="1"/>
      <c r="E490" s="1"/>
      <c r="F490" s="62"/>
    </row>
    <row r="491" spans="1:6" x14ac:dyDescent="0.25">
      <c r="A491" s="8" t="s">
        <v>2835</v>
      </c>
      <c r="B491" s="1" t="s">
        <v>2836</v>
      </c>
      <c r="C491" s="1" t="s">
        <v>2618</v>
      </c>
      <c r="D491" s="1"/>
      <c r="E491" s="1"/>
      <c r="F491" s="62"/>
    </row>
    <row r="492" spans="1:6" x14ac:dyDescent="0.25">
      <c r="A492" s="8" t="s">
        <v>2837</v>
      </c>
      <c r="B492" s="1" t="s">
        <v>2838</v>
      </c>
      <c r="C492" s="1" t="s">
        <v>7</v>
      </c>
      <c r="D492" s="1"/>
      <c r="E492" s="1"/>
      <c r="F492" s="62"/>
    </row>
    <row r="493" spans="1:6" x14ac:dyDescent="0.25">
      <c r="A493" s="8" t="s">
        <v>2839</v>
      </c>
      <c r="B493" s="1" t="s">
        <v>2840</v>
      </c>
      <c r="C493" s="1" t="s">
        <v>27</v>
      </c>
      <c r="D493" s="1"/>
      <c r="E493" s="1"/>
      <c r="F493" s="62"/>
    </row>
    <row r="494" spans="1:6" x14ac:dyDescent="0.25">
      <c r="A494" s="8" t="s">
        <v>2839</v>
      </c>
      <c r="B494" s="1" t="s">
        <v>2840</v>
      </c>
      <c r="C494" s="1" t="s">
        <v>2618</v>
      </c>
      <c r="D494" s="1"/>
      <c r="E494" s="1"/>
      <c r="F494" s="62"/>
    </row>
    <row r="495" spans="1:6" x14ac:dyDescent="0.25">
      <c r="A495" s="8" t="s">
        <v>2841</v>
      </c>
      <c r="B495" s="1" t="s">
        <v>2842</v>
      </c>
      <c r="C495" s="1" t="s">
        <v>7</v>
      </c>
      <c r="D495" s="1"/>
      <c r="E495" s="1"/>
      <c r="F495" s="62"/>
    </row>
    <row r="496" spans="1:6" x14ac:dyDescent="0.25">
      <c r="A496" s="8" t="s">
        <v>2843</v>
      </c>
      <c r="B496" s="1" t="s">
        <v>2844</v>
      </c>
      <c r="C496" s="1" t="s">
        <v>7</v>
      </c>
      <c r="D496" s="1"/>
      <c r="E496" s="1"/>
      <c r="F496" s="62"/>
    </row>
    <row r="497" spans="1:6" x14ac:dyDescent="0.25">
      <c r="A497" s="8" t="s">
        <v>2845</v>
      </c>
      <c r="B497" s="1" t="s">
        <v>2846</v>
      </c>
      <c r="C497" s="1" t="s">
        <v>7</v>
      </c>
      <c r="D497" s="1"/>
      <c r="E497" s="1"/>
      <c r="F497" s="62"/>
    </row>
    <row r="498" spans="1:6" x14ac:dyDescent="0.25">
      <c r="A498" s="8" t="s">
        <v>2847</v>
      </c>
      <c r="B498" s="1" t="s">
        <v>2848</v>
      </c>
      <c r="C498" s="1" t="s">
        <v>27</v>
      </c>
      <c r="D498" s="1"/>
      <c r="E498" s="1"/>
      <c r="F498" s="62"/>
    </row>
    <row r="499" spans="1:6" x14ac:dyDescent="0.25">
      <c r="A499" s="8" t="s">
        <v>2847</v>
      </c>
      <c r="B499" s="1" t="s">
        <v>2848</v>
      </c>
      <c r="C499" s="1" t="s">
        <v>2618</v>
      </c>
      <c r="D499" s="1"/>
      <c r="E499" s="1"/>
      <c r="F499" s="62"/>
    </row>
    <row r="500" spans="1:6" x14ac:dyDescent="0.25">
      <c r="A500" s="8" t="s">
        <v>2849</v>
      </c>
      <c r="B500" s="1" t="s">
        <v>2850</v>
      </c>
      <c r="C500" s="1" t="s">
        <v>14</v>
      </c>
      <c r="D500" s="1"/>
      <c r="E500" s="1"/>
      <c r="F500" s="62"/>
    </row>
    <row r="501" spans="1:6" x14ac:dyDescent="0.25">
      <c r="A501" s="8" t="s">
        <v>2849</v>
      </c>
      <c r="B501" s="1" t="s">
        <v>2850</v>
      </c>
      <c r="C501" s="1" t="s">
        <v>2618</v>
      </c>
      <c r="D501" s="1"/>
      <c r="E501" s="1"/>
      <c r="F501" s="62"/>
    </row>
    <row r="502" spans="1:6" x14ac:dyDescent="0.25">
      <c r="A502" s="8" t="s">
        <v>2851</v>
      </c>
      <c r="B502" s="1" t="s">
        <v>2852</v>
      </c>
      <c r="C502" s="1" t="s">
        <v>7</v>
      </c>
      <c r="D502" s="1"/>
      <c r="E502" s="1"/>
      <c r="F502" s="62"/>
    </row>
    <row r="503" spans="1:6" x14ac:dyDescent="0.25">
      <c r="A503" s="8" t="s">
        <v>2853</v>
      </c>
      <c r="B503" s="1" t="s">
        <v>2854</v>
      </c>
      <c r="C503" s="1" t="s">
        <v>7</v>
      </c>
      <c r="D503" s="1"/>
      <c r="E503" s="1"/>
      <c r="F503" s="62"/>
    </row>
    <row r="504" spans="1:6" x14ac:dyDescent="0.25">
      <c r="A504" s="8" t="s">
        <v>2855</v>
      </c>
      <c r="B504" s="1" t="s">
        <v>2856</v>
      </c>
      <c r="C504" s="1" t="s">
        <v>27</v>
      </c>
      <c r="D504" s="1"/>
      <c r="E504" s="1"/>
      <c r="F504" s="62"/>
    </row>
    <row r="505" spans="1:6" x14ac:dyDescent="0.25">
      <c r="A505" s="8" t="s">
        <v>2855</v>
      </c>
      <c r="B505" s="1" t="s">
        <v>2856</v>
      </c>
      <c r="C505" s="1" t="s">
        <v>2618</v>
      </c>
      <c r="D505" s="1"/>
      <c r="E505" s="1"/>
      <c r="F505" s="62"/>
    </row>
    <row r="506" spans="1:6" x14ac:dyDescent="0.25">
      <c r="A506" s="8" t="s">
        <v>2857</v>
      </c>
      <c r="B506" s="1" t="s">
        <v>2858</v>
      </c>
      <c r="C506" s="1" t="s">
        <v>4</v>
      </c>
      <c r="D506" s="1" t="s">
        <v>10649</v>
      </c>
      <c r="E506" s="1"/>
      <c r="F506" s="62"/>
    </row>
    <row r="507" spans="1:6" x14ac:dyDescent="0.25">
      <c r="A507" s="8" t="s">
        <v>2859</v>
      </c>
      <c r="B507" s="1" t="s">
        <v>2860</v>
      </c>
      <c r="C507" s="1" t="s">
        <v>4</v>
      </c>
      <c r="D507" s="1" t="s">
        <v>10649</v>
      </c>
      <c r="E507" s="1"/>
      <c r="F507" s="62"/>
    </row>
    <row r="508" spans="1:6" x14ac:dyDescent="0.25">
      <c r="A508" s="8" t="s">
        <v>2861</v>
      </c>
      <c r="B508" s="1" t="s">
        <v>2163</v>
      </c>
      <c r="C508" s="1" t="s">
        <v>4</v>
      </c>
      <c r="D508" s="1" t="s">
        <v>10649</v>
      </c>
      <c r="E508" s="1"/>
      <c r="F508" s="62"/>
    </row>
    <row r="509" spans="1:6" ht="15.75" thickBot="1" x14ac:dyDescent="0.3">
      <c r="A509" s="10" t="s">
        <v>2862</v>
      </c>
      <c r="B509" s="11" t="s">
        <v>1953</v>
      </c>
      <c r="C509" s="11" t="s">
        <v>4</v>
      </c>
      <c r="D509" s="11" t="s">
        <v>10649</v>
      </c>
      <c r="E509" s="11"/>
      <c r="F509" s="63"/>
    </row>
  </sheetData>
  <autoFilter ref="A1:F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1.710937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437</v>
      </c>
    </row>
    <row r="2" spans="1:8" x14ac:dyDescent="0.25">
      <c r="A2" s="5" t="s">
        <v>2863</v>
      </c>
      <c r="B2" s="6" t="s">
        <v>2864</v>
      </c>
      <c r="C2" s="6" t="s">
        <v>7</v>
      </c>
      <c r="D2" s="6"/>
      <c r="E2" s="6"/>
      <c r="F2" s="61"/>
    </row>
    <row r="3" spans="1:8" x14ac:dyDescent="0.25">
      <c r="A3" s="8" t="s">
        <v>2865</v>
      </c>
      <c r="B3" s="1" t="s">
        <v>2866</v>
      </c>
      <c r="C3" s="1" t="s">
        <v>7</v>
      </c>
      <c r="D3" s="1"/>
      <c r="E3" s="1"/>
      <c r="F3" s="62"/>
    </row>
    <row r="4" spans="1:8" x14ac:dyDescent="0.25">
      <c r="A4" s="8" t="s">
        <v>2867</v>
      </c>
      <c r="B4" s="1" t="s">
        <v>2868</v>
      </c>
      <c r="C4" s="1" t="s">
        <v>7</v>
      </c>
      <c r="D4" s="1"/>
      <c r="E4" s="1"/>
      <c r="F4" s="62"/>
    </row>
    <row r="5" spans="1:8" x14ac:dyDescent="0.25">
      <c r="A5" s="8" t="s">
        <v>2869</v>
      </c>
      <c r="B5" s="1" t="s">
        <v>2870</v>
      </c>
      <c r="C5" s="1" t="s">
        <v>7</v>
      </c>
      <c r="D5" s="1"/>
      <c r="E5" s="1"/>
      <c r="F5" s="62"/>
    </row>
    <row r="6" spans="1:8" x14ac:dyDescent="0.25">
      <c r="A6" s="8" t="s">
        <v>2871</v>
      </c>
      <c r="B6" s="1" t="s">
        <v>2872</v>
      </c>
      <c r="C6" s="1" t="s">
        <v>4</v>
      </c>
      <c r="D6" s="1"/>
      <c r="E6" s="1"/>
      <c r="F6" s="62"/>
    </row>
    <row r="7" spans="1:8" x14ac:dyDescent="0.25">
      <c r="A7" s="8" t="s">
        <v>2871</v>
      </c>
      <c r="B7" s="1" t="s">
        <v>2872</v>
      </c>
      <c r="C7" s="1" t="s">
        <v>2618</v>
      </c>
      <c r="D7" s="1"/>
      <c r="E7" s="1"/>
      <c r="F7" s="62"/>
    </row>
    <row r="8" spans="1:8" x14ac:dyDescent="0.25">
      <c r="A8" s="8" t="s">
        <v>2873</v>
      </c>
      <c r="B8" s="1" t="s">
        <v>2874</v>
      </c>
      <c r="C8" s="1" t="s">
        <v>7</v>
      </c>
      <c r="D8" s="1"/>
      <c r="E8" s="1"/>
      <c r="F8" s="62"/>
    </row>
    <row r="9" spans="1:8" x14ac:dyDescent="0.25">
      <c r="A9" s="8" t="s">
        <v>2875</v>
      </c>
      <c r="B9" s="1" t="s">
        <v>2876</v>
      </c>
      <c r="C9" s="1" t="s">
        <v>27</v>
      </c>
      <c r="D9" s="1"/>
      <c r="E9" s="1"/>
      <c r="F9" s="62"/>
    </row>
    <row r="10" spans="1:8" x14ac:dyDescent="0.25">
      <c r="A10" s="8" t="s">
        <v>2875</v>
      </c>
      <c r="B10" s="1" t="s">
        <v>2876</v>
      </c>
      <c r="C10" s="1" t="s">
        <v>2618</v>
      </c>
      <c r="D10" s="1"/>
      <c r="E10" s="1"/>
      <c r="F10" s="62"/>
    </row>
    <row r="11" spans="1:8" x14ac:dyDescent="0.25">
      <c r="A11" s="8" t="s">
        <v>2877</v>
      </c>
      <c r="B11" s="1" t="s">
        <v>2878</v>
      </c>
      <c r="C11" s="1" t="s">
        <v>4</v>
      </c>
      <c r="D11" s="1"/>
      <c r="E11" s="1"/>
      <c r="F11" s="62"/>
    </row>
    <row r="12" spans="1:8" x14ac:dyDescent="0.25">
      <c r="A12" s="8" t="s">
        <v>2877</v>
      </c>
      <c r="B12" s="1" t="s">
        <v>2878</v>
      </c>
      <c r="C12" s="1" t="s">
        <v>2618</v>
      </c>
      <c r="D12" s="1"/>
      <c r="E12" s="1"/>
      <c r="F12" s="62"/>
    </row>
    <row r="13" spans="1:8" x14ac:dyDescent="0.25">
      <c r="A13" s="8" t="s">
        <v>2879</v>
      </c>
      <c r="B13" s="1" t="s">
        <v>2880</v>
      </c>
      <c r="C13" s="1" t="s">
        <v>14</v>
      </c>
      <c r="D13" s="1"/>
      <c r="E13" s="1"/>
      <c r="F13" s="62"/>
    </row>
    <row r="14" spans="1:8" x14ac:dyDescent="0.25">
      <c r="A14" s="8" t="s">
        <v>2879</v>
      </c>
      <c r="B14" s="1" t="s">
        <v>2880</v>
      </c>
      <c r="C14" s="1" t="s">
        <v>2618</v>
      </c>
      <c r="D14" s="1"/>
      <c r="E14" s="1"/>
      <c r="F14" s="62"/>
    </row>
    <row r="15" spans="1:8" x14ac:dyDescent="0.25">
      <c r="A15" s="8" t="s">
        <v>2881</v>
      </c>
      <c r="B15" s="1" t="s">
        <v>2882</v>
      </c>
      <c r="C15" s="1" t="s">
        <v>7</v>
      </c>
      <c r="D15" s="1"/>
      <c r="E15" s="1"/>
      <c r="F15" s="62"/>
    </row>
    <row r="16" spans="1:8" x14ac:dyDescent="0.25">
      <c r="A16" s="8" t="s">
        <v>2883</v>
      </c>
      <c r="B16" s="1" t="s">
        <v>2884</v>
      </c>
      <c r="C16" s="1" t="s">
        <v>7</v>
      </c>
      <c r="D16" s="1"/>
      <c r="E16" s="1"/>
      <c r="F16" s="62"/>
    </row>
    <row r="17" spans="1:6" x14ac:dyDescent="0.25">
      <c r="A17" s="8" t="s">
        <v>2885</v>
      </c>
      <c r="B17" s="1" t="s">
        <v>2886</v>
      </c>
      <c r="C17" s="1" t="s">
        <v>7</v>
      </c>
      <c r="D17" s="1"/>
      <c r="E17" s="1"/>
      <c r="F17" s="62"/>
    </row>
    <row r="18" spans="1:6" x14ac:dyDescent="0.25">
      <c r="A18" s="8" t="s">
        <v>2887</v>
      </c>
      <c r="B18" s="1" t="s">
        <v>2888</v>
      </c>
      <c r="C18" s="1" t="s">
        <v>7</v>
      </c>
      <c r="D18" s="1"/>
      <c r="E18" s="1"/>
      <c r="F18" s="62"/>
    </row>
    <row r="19" spans="1:6" x14ac:dyDescent="0.25">
      <c r="A19" s="8" t="s">
        <v>2889</v>
      </c>
      <c r="B19" s="1" t="s">
        <v>2890</v>
      </c>
      <c r="C19" s="1" t="s">
        <v>14</v>
      </c>
      <c r="D19" s="1"/>
      <c r="E19" s="1"/>
      <c r="F19" s="62"/>
    </row>
    <row r="20" spans="1:6" x14ac:dyDescent="0.25">
      <c r="A20" s="8" t="s">
        <v>2889</v>
      </c>
      <c r="B20" s="1" t="s">
        <v>2890</v>
      </c>
      <c r="C20" s="1" t="s">
        <v>2618</v>
      </c>
      <c r="D20" s="1"/>
      <c r="E20" s="1"/>
      <c r="F20" s="62"/>
    </row>
    <row r="21" spans="1:6" x14ac:dyDescent="0.25">
      <c r="A21" s="8" t="s">
        <v>2891</v>
      </c>
      <c r="B21" s="1" t="s">
        <v>2892</v>
      </c>
      <c r="C21" s="1" t="s">
        <v>27</v>
      </c>
      <c r="D21" s="1"/>
      <c r="E21" s="1"/>
      <c r="F21" s="62"/>
    </row>
    <row r="22" spans="1:6" x14ac:dyDescent="0.25">
      <c r="A22" s="8" t="s">
        <v>2891</v>
      </c>
      <c r="B22" s="1" t="s">
        <v>2892</v>
      </c>
      <c r="C22" s="1" t="s">
        <v>2618</v>
      </c>
      <c r="D22" s="1"/>
      <c r="E22" s="1"/>
      <c r="F22" s="62"/>
    </row>
    <row r="23" spans="1:6" x14ac:dyDescent="0.25">
      <c r="A23" s="8" t="s">
        <v>2893</v>
      </c>
      <c r="B23" s="1" t="s">
        <v>2894</v>
      </c>
      <c r="C23" s="1" t="s">
        <v>7</v>
      </c>
      <c r="D23" s="1"/>
      <c r="E23" s="1"/>
      <c r="F23" s="62"/>
    </row>
    <row r="24" spans="1:6" x14ac:dyDescent="0.25">
      <c r="A24" s="8" t="s">
        <v>2895</v>
      </c>
      <c r="B24" s="1" t="s">
        <v>2896</v>
      </c>
      <c r="C24" s="1" t="s">
        <v>7</v>
      </c>
      <c r="D24" s="1"/>
      <c r="E24" s="1"/>
      <c r="F24" s="62"/>
    </row>
    <row r="25" spans="1:6" x14ac:dyDescent="0.25">
      <c r="A25" s="8" t="s">
        <v>2897</v>
      </c>
      <c r="B25" s="1" t="s">
        <v>2898</v>
      </c>
      <c r="C25" s="1" t="s">
        <v>7</v>
      </c>
      <c r="D25" s="1"/>
      <c r="E25" s="1"/>
      <c r="F25" s="62"/>
    </row>
    <row r="26" spans="1:6" x14ac:dyDescent="0.25">
      <c r="A26" s="8" t="s">
        <v>2899</v>
      </c>
      <c r="B26" s="1" t="s">
        <v>2900</v>
      </c>
      <c r="C26" s="1" t="s">
        <v>7</v>
      </c>
      <c r="D26" s="1"/>
      <c r="E26" s="1"/>
      <c r="F26" s="62"/>
    </row>
    <row r="27" spans="1:6" x14ac:dyDescent="0.25">
      <c r="A27" s="8" t="s">
        <v>2901</v>
      </c>
      <c r="B27" s="1" t="s">
        <v>2902</v>
      </c>
      <c r="C27" s="1" t="s">
        <v>14</v>
      </c>
      <c r="D27" s="1"/>
      <c r="E27" s="1"/>
      <c r="F27" s="62"/>
    </row>
    <row r="28" spans="1:6" x14ac:dyDescent="0.25">
      <c r="A28" s="8" t="s">
        <v>2901</v>
      </c>
      <c r="B28" s="1" t="s">
        <v>2902</v>
      </c>
      <c r="C28" s="1" t="s">
        <v>2618</v>
      </c>
      <c r="D28" s="1"/>
      <c r="E28" s="1"/>
      <c r="F28" s="62"/>
    </row>
    <row r="29" spans="1:6" x14ac:dyDescent="0.25">
      <c r="A29" s="8" t="s">
        <v>2903</v>
      </c>
      <c r="B29" s="1" t="s">
        <v>2904</v>
      </c>
      <c r="C29" s="1" t="s">
        <v>27</v>
      </c>
      <c r="D29" s="1"/>
      <c r="E29" s="1"/>
      <c r="F29" s="62"/>
    </row>
    <row r="30" spans="1:6" x14ac:dyDescent="0.25">
      <c r="A30" s="8" t="s">
        <v>2903</v>
      </c>
      <c r="B30" s="1" t="s">
        <v>2904</v>
      </c>
      <c r="C30" s="1" t="s">
        <v>2618</v>
      </c>
      <c r="D30" s="1"/>
      <c r="E30" s="1"/>
      <c r="F30" s="62"/>
    </row>
    <row r="31" spans="1:6" x14ac:dyDescent="0.25">
      <c r="A31" s="8" t="s">
        <v>2905</v>
      </c>
      <c r="B31" s="1" t="s">
        <v>2906</v>
      </c>
      <c r="C31" s="1" t="s">
        <v>4</v>
      </c>
      <c r="D31" s="1"/>
      <c r="E31" s="1"/>
      <c r="F31" s="62"/>
    </row>
    <row r="32" spans="1:6" x14ac:dyDescent="0.25">
      <c r="A32" s="8" t="s">
        <v>2905</v>
      </c>
      <c r="B32" s="1" t="s">
        <v>2906</v>
      </c>
      <c r="C32" s="1" t="s">
        <v>2618</v>
      </c>
      <c r="D32" s="1"/>
      <c r="E32" s="1"/>
      <c r="F32" s="62"/>
    </row>
    <row r="33" spans="1:6" x14ac:dyDescent="0.25">
      <c r="A33" s="8" t="s">
        <v>2907</v>
      </c>
      <c r="B33" s="1" t="s">
        <v>2908</v>
      </c>
      <c r="C33" s="1" t="s">
        <v>7</v>
      </c>
      <c r="D33" s="1"/>
      <c r="E33" s="1"/>
      <c r="F33" s="62"/>
    </row>
    <row r="34" spans="1:6" x14ac:dyDescent="0.25">
      <c r="A34" s="8" t="s">
        <v>2909</v>
      </c>
      <c r="B34" s="1" t="s">
        <v>2910</v>
      </c>
      <c r="C34" s="1" t="s">
        <v>27</v>
      </c>
      <c r="D34" s="1"/>
      <c r="E34" s="1"/>
      <c r="F34" s="62"/>
    </row>
    <row r="35" spans="1:6" x14ac:dyDescent="0.25">
      <c r="A35" s="8" t="s">
        <v>2909</v>
      </c>
      <c r="B35" s="1" t="s">
        <v>2910</v>
      </c>
      <c r="C35" s="1" t="s">
        <v>2618</v>
      </c>
      <c r="D35" s="1"/>
      <c r="E35" s="1"/>
      <c r="F35" s="62"/>
    </row>
    <row r="36" spans="1:6" x14ac:dyDescent="0.25">
      <c r="A36" s="8" t="s">
        <v>2911</v>
      </c>
      <c r="B36" s="1" t="s">
        <v>2912</v>
      </c>
      <c r="C36" s="1" t="s">
        <v>7</v>
      </c>
      <c r="D36" s="1"/>
      <c r="E36" s="1"/>
      <c r="F36" s="62"/>
    </row>
    <row r="37" spans="1:6" x14ac:dyDescent="0.25">
      <c r="A37" s="8" t="s">
        <v>2913</v>
      </c>
      <c r="B37" s="1" t="s">
        <v>2914</v>
      </c>
      <c r="C37" s="1" t="s">
        <v>7</v>
      </c>
      <c r="D37" s="1"/>
      <c r="E37" s="1"/>
      <c r="F37" s="62"/>
    </row>
    <row r="38" spans="1:6" x14ac:dyDescent="0.25">
      <c r="A38" s="8" t="s">
        <v>2915</v>
      </c>
      <c r="B38" s="1" t="s">
        <v>2916</v>
      </c>
      <c r="C38" s="1" t="s">
        <v>7</v>
      </c>
      <c r="D38" s="1"/>
      <c r="E38" s="1"/>
      <c r="F38" s="62"/>
    </row>
    <row r="39" spans="1:6" x14ac:dyDescent="0.25">
      <c r="A39" s="8" t="s">
        <v>2917</v>
      </c>
      <c r="B39" s="1" t="s">
        <v>2918</v>
      </c>
      <c r="C39" s="1" t="s">
        <v>7</v>
      </c>
      <c r="D39" s="1"/>
      <c r="E39" s="1"/>
      <c r="F39" s="62"/>
    </row>
    <row r="40" spans="1:6" x14ac:dyDescent="0.25">
      <c r="A40" s="8" t="s">
        <v>2919</v>
      </c>
      <c r="B40" s="1" t="s">
        <v>2920</v>
      </c>
      <c r="C40" s="1" t="s">
        <v>7</v>
      </c>
      <c r="D40" s="1"/>
      <c r="E40" s="1"/>
      <c r="F40" s="62"/>
    </row>
    <row r="41" spans="1:6" x14ac:dyDescent="0.25">
      <c r="A41" s="8" t="s">
        <v>2921</v>
      </c>
      <c r="B41" s="1" t="s">
        <v>2922</v>
      </c>
      <c r="C41" s="1" t="s">
        <v>7</v>
      </c>
      <c r="D41" s="1"/>
      <c r="E41" s="1"/>
      <c r="F41" s="62"/>
    </row>
    <row r="42" spans="1:6" x14ac:dyDescent="0.25">
      <c r="A42" s="8" t="s">
        <v>2923</v>
      </c>
      <c r="B42" s="1" t="s">
        <v>2924</v>
      </c>
      <c r="C42" s="1" t="s">
        <v>7</v>
      </c>
      <c r="D42" s="1"/>
      <c r="E42" s="1"/>
      <c r="F42" s="62"/>
    </row>
    <row r="43" spans="1:6" x14ac:dyDescent="0.25">
      <c r="A43" s="8" t="s">
        <v>2925</v>
      </c>
      <c r="B43" s="1" t="s">
        <v>2926</v>
      </c>
      <c r="C43" s="1" t="s">
        <v>7</v>
      </c>
      <c r="D43" s="1"/>
      <c r="E43" s="1"/>
      <c r="F43" s="62"/>
    </row>
    <row r="44" spans="1:6" x14ac:dyDescent="0.25">
      <c r="A44" s="8" t="s">
        <v>2927</v>
      </c>
      <c r="B44" s="1" t="s">
        <v>2928</v>
      </c>
      <c r="C44" s="1" t="s">
        <v>7</v>
      </c>
      <c r="D44" s="1"/>
      <c r="E44" s="1"/>
      <c r="F44" s="62"/>
    </row>
    <row r="45" spans="1:6" x14ac:dyDescent="0.25">
      <c r="A45" s="8" t="s">
        <v>2929</v>
      </c>
      <c r="B45" s="1" t="s">
        <v>2930</v>
      </c>
      <c r="C45" s="1" t="s">
        <v>27</v>
      </c>
      <c r="D45" s="1"/>
      <c r="E45" s="1"/>
      <c r="F45" s="62"/>
    </row>
    <row r="46" spans="1:6" x14ac:dyDescent="0.25">
      <c r="A46" s="8" t="s">
        <v>2929</v>
      </c>
      <c r="B46" s="1" t="s">
        <v>2930</v>
      </c>
      <c r="C46" s="1" t="s">
        <v>2618</v>
      </c>
      <c r="D46" s="1"/>
      <c r="E46" s="1"/>
      <c r="F46" s="62"/>
    </row>
    <row r="47" spans="1:6" x14ac:dyDescent="0.25">
      <c r="A47" s="8" t="s">
        <v>2931</v>
      </c>
      <c r="B47" s="1" t="s">
        <v>2932</v>
      </c>
      <c r="C47" s="1" t="s">
        <v>4</v>
      </c>
      <c r="D47" s="1"/>
      <c r="E47" s="1"/>
      <c r="F47" s="62"/>
    </row>
    <row r="48" spans="1:6" x14ac:dyDescent="0.25">
      <c r="A48" s="8" t="s">
        <v>2931</v>
      </c>
      <c r="B48" s="1" t="s">
        <v>2932</v>
      </c>
      <c r="C48" s="1" t="s">
        <v>2618</v>
      </c>
      <c r="D48" s="1"/>
      <c r="E48" s="1"/>
      <c r="F48" s="62"/>
    </row>
    <row r="49" spans="1:6" x14ac:dyDescent="0.25">
      <c r="A49" s="8" t="s">
        <v>2933</v>
      </c>
      <c r="B49" s="1" t="s">
        <v>2934</v>
      </c>
      <c r="C49" s="1" t="s">
        <v>14</v>
      </c>
      <c r="D49" s="1"/>
      <c r="E49" s="1"/>
      <c r="F49" s="62"/>
    </row>
    <row r="50" spans="1:6" x14ac:dyDescent="0.25">
      <c r="A50" s="8" t="s">
        <v>2933</v>
      </c>
      <c r="B50" s="1" t="s">
        <v>2934</v>
      </c>
      <c r="C50" s="1" t="s">
        <v>2618</v>
      </c>
      <c r="D50" s="1"/>
      <c r="E50" s="1"/>
      <c r="F50" s="62"/>
    </row>
    <row r="51" spans="1:6" x14ac:dyDescent="0.25">
      <c r="A51" s="8" t="s">
        <v>2935</v>
      </c>
      <c r="B51" s="1" t="s">
        <v>2936</v>
      </c>
      <c r="C51" s="1" t="s">
        <v>14</v>
      </c>
      <c r="D51" s="1"/>
      <c r="E51" s="1"/>
      <c r="F51" s="62"/>
    </row>
    <row r="52" spans="1:6" x14ac:dyDescent="0.25">
      <c r="A52" s="8" t="s">
        <v>2935</v>
      </c>
      <c r="B52" s="1" t="s">
        <v>2936</v>
      </c>
      <c r="C52" s="1" t="s">
        <v>2618</v>
      </c>
      <c r="D52" s="1"/>
      <c r="E52" s="1"/>
      <c r="F52" s="62"/>
    </row>
    <row r="53" spans="1:6" x14ac:dyDescent="0.25">
      <c r="A53" s="8" t="s">
        <v>2937</v>
      </c>
      <c r="B53" s="1" t="s">
        <v>2938</v>
      </c>
      <c r="C53" s="1" t="s">
        <v>7</v>
      </c>
      <c r="D53" s="1"/>
      <c r="E53" s="1"/>
      <c r="F53" s="62"/>
    </row>
    <row r="54" spans="1:6" x14ac:dyDescent="0.25">
      <c r="A54" s="8" t="s">
        <v>2939</v>
      </c>
      <c r="B54" s="1" t="s">
        <v>2940</v>
      </c>
      <c r="C54" s="1" t="s">
        <v>27</v>
      </c>
      <c r="D54" s="1"/>
      <c r="E54" s="1"/>
      <c r="F54" s="62"/>
    </row>
    <row r="55" spans="1:6" x14ac:dyDescent="0.25">
      <c r="A55" s="8" t="s">
        <v>2939</v>
      </c>
      <c r="B55" s="1" t="s">
        <v>2940</v>
      </c>
      <c r="C55" s="1" t="s">
        <v>2618</v>
      </c>
      <c r="D55" s="1"/>
      <c r="E55" s="1"/>
      <c r="F55" s="62"/>
    </row>
    <row r="56" spans="1:6" x14ac:dyDescent="0.25">
      <c r="A56" s="8" t="s">
        <v>2941</v>
      </c>
      <c r="B56" s="1" t="s">
        <v>2942</v>
      </c>
      <c r="C56" s="1" t="s">
        <v>14</v>
      </c>
      <c r="D56" s="1"/>
      <c r="E56" s="1"/>
      <c r="F56" s="62"/>
    </row>
    <row r="57" spans="1:6" x14ac:dyDescent="0.25">
      <c r="A57" s="8" t="s">
        <v>2941</v>
      </c>
      <c r="B57" s="1" t="s">
        <v>2942</v>
      </c>
      <c r="C57" s="1" t="s">
        <v>2618</v>
      </c>
      <c r="D57" s="1"/>
      <c r="E57" s="1"/>
      <c r="F57" s="62"/>
    </row>
    <row r="58" spans="1:6" x14ac:dyDescent="0.25">
      <c r="A58" s="8" t="s">
        <v>2943</v>
      </c>
      <c r="B58" s="1" t="s">
        <v>2944</v>
      </c>
      <c r="C58" s="1" t="s">
        <v>27</v>
      </c>
      <c r="D58" s="1"/>
      <c r="E58" s="1"/>
      <c r="F58" s="62"/>
    </row>
    <row r="59" spans="1:6" x14ac:dyDescent="0.25">
      <c r="A59" s="8" t="s">
        <v>2943</v>
      </c>
      <c r="B59" s="1" t="s">
        <v>2944</v>
      </c>
      <c r="C59" s="1" t="s">
        <v>2618</v>
      </c>
      <c r="D59" s="1"/>
      <c r="E59" s="1"/>
      <c r="F59" s="62"/>
    </row>
    <row r="60" spans="1:6" x14ac:dyDescent="0.25">
      <c r="A60" s="8" t="s">
        <v>2945</v>
      </c>
      <c r="B60" s="1" t="s">
        <v>2946</v>
      </c>
      <c r="C60" s="1" t="s">
        <v>27</v>
      </c>
      <c r="D60" s="1"/>
      <c r="E60" s="1"/>
      <c r="F60" s="62"/>
    </row>
    <row r="61" spans="1:6" x14ac:dyDescent="0.25">
      <c r="A61" s="8" t="s">
        <v>2945</v>
      </c>
      <c r="B61" s="1" t="s">
        <v>2946</v>
      </c>
      <c r="C61" s="1" t="s">
        <v>2618</v>
      </c>
      <c r="D61" s="1"/>
      <c r="E61" s="1"/>
      <c r="F61" s="62"/>
    </row>
    <row r="62" spans="1:6" x14ac:dyDescent="0.25">
      <c r="A62" s="8" t="s">
        <v>2947</v>
      </c>
      <c r="B62" s="1" t="s">
        <v>2948</v>
      </c>
      <c r="C62" s="1" t="s">
        <v>27</v>
      </c>
      <c r="D62" s="1"/>
      <c r="E62" s="1"/>
      <c r="F62" s="62"/>
    </row>
    <row r="63" spans="1:6" x14ac:dyDescent="0.25">
      <c r="A63" s="8" t="s">
        <v>2947</v>
      </c>
      <c r="B63" s="1" t="s">
        <v>2948</v>
      </c>
      <c r="C63" s="1" t="s">
        <v>2618</v>
      </c>
      <c r="D63" s="1"/>
      <c r="E63" s="1"/>
      <c r="F63" s="62"/>
    </row>
    <row r="64" spans="1:6" x14ac:dyDescent="0.25">
      <c r="A64" s="8" t="s">
        <v>2949</v>
      </c>
      <c r="B64" s="1" t="s">
        <v>2950</v>
      </c>
      <c r="C64" s="1" t="s">
        <v>7</v>
      </c>
      <c r="D64" s="1"/>
      <c r="E64" s="1"/>
      <c r="F64" s="62"/>
    </row>
    <row r="65" spans="1:6" x14ac:dyDescent="0.25">
      <c r="A65" s="8" t="s">
        <v>2951</v>
      </c>
      <c r="B65" s="1" t="s">
        <v>2952</v>
      </c>
      <c r="C65" s="1" t="s">
        <v>7</v>
      </c>
      <c r="D65" s="1"/>
      <c r="E65" s="1"/>
      <c r="F65" s="62"/>
    </row>
    <row r="66" spans="1:6" x14ac:dyDescent="0.25">
      <c r="A66" s="8" t="s">
        <v>2953</v>
      </c>
      <c r="B66" s="1" t="s">
        <v>2954</v>
      </c>
      <c r="C66" s="1" t="s">
        <v>7</v>
      </c>
      <c r="D66" s="1"/>
      <c r="E66" s="1"/>
      <c r="F66" s="62"/>
    </row>
    <row r="67" spans="1:6" x14ac:dyDescent="0.25">
      <c r="A67" s="8" t="s">
        <v>2955</v>
      </c>
      <c r="B67" s="1" t="s">
        <v>2956</v>
      </c>
      <c r="C67" s="1" t="s">
        <v>7</v>
      </c>
      <c r="D67" s="1"/>
      <c r="E67" s="1"/>
      <c r="F67" s="62"/>
    </row>
    <row r="68" spans="1:6" x14ac:dyDescent="0.25">
      <c r="A68" s="8" t="s">
        <v>2957</v>
      </c>
      <c r="B68" s="1" t="s">
        <v>2958</v>
      </c>
      <c r="C68" s="1" t="s">
        <v>7</v>
      </c>
      <c r="D68" s="1"/>
      <c r="E68" s="1"/>
      <c r="F68" s="62"/>
    </row>
    <row r="69" spans="1:6" x14ac:dyDescent="0.25">
      <c r="A69" s="8" t="s">
        <v>2959</v>
      </c>
      <c r="B69" s="1" t="s">
        <v>2960</v>
      </c>
      <c r="C69" s="1" t="s">
        <v>27</v>
      </c>
      <c r="D69" s="1"/>
      <c r="E69" s="1"/>
      <c r="F69" s="62"/>
    </row>
    <row r="70" spans="1:6" x14ac:dyDescent="0.25">
      <c r="A70" s="8" t="s">
        <v>2959</v>
      </c>
      <c r="B70" s="1" t="s">
        <v>2960</v>
      </c>
      <c r="C70" s="1" t="s">
        <v>2618</v>
      </c>
      <c r="D70" s="1"/>
      <c r="E70" s="1"/>
      <c r="F70" s="62"/>
    </row>
    <row r="71" spans="1:6" x14ac:dyDescent="0.25">
      <c r="A71" s="8" t="s">
        <v>2961</v>
      </c>
      <c r="B71" s="1" t="s">
        <v>2962</v>
      </c>
      <c r="C71" s="1" t="s">
        <v>7</v>
      </c>
      <c r="D71" s="1"/>
      <c r="E71" s="1"/>
      <c r="F71" s="62"/>
    </row>
    <row r="72" spans="1:6" x14ac:dyDescent="0.25">
      <c r="A72" s="8" t="s">
        <v>2963</v>
      </c>
      <c r="B72" s="1" t="s">
        <v>2964</v>
      </c>
      <c r="C72" s="1" t="s">
        <v>27</v>
      </c>
      <c r="D72" s="1"/>
      <c r="E72" s="1"/>
      <c r="F72" s="62"/>
    </row>
    <row r="73" spans="1:6" x14ac:dyDescent="0.25">
      <c r="A73" s="8" t="s">
        <v>2963</v>
      </c>
      <c r="B73" s="1" t="s">
        <v>2964</v>
      </c>
      <c r="C73" s="1" t="s">
        <v>2618</v>
      </c>
      <c r="D73" s="1"/>
      <c r="E73" s="1"/>
      <c r="F73" s="62"/>
    </row>
    <row r="74" spans="1:6" x14ac:dyDescent="0.25">
      <c r="A74" s="8" t="s">
        <v>2965</v>
      </c>
      <c r="B74" s="1" t="s">
        <v>2966</v>
      </c>
      <c r="C74" s="1" t="s">
        <v>7</v>
      </c>
      <c r="D74" s="1"/>
      <c r="E74" s="1"/>
      <c r="F74" s="62"/>
    </row>
    <row r="75" spans="1:6" x14ac:dyDescent="0.25">
      <c r="A75" s="8" t="s">
        <v>2967</v>
      </c>
      <c r="B75" s="1" t="s">
        <v>2968</v>
      </c>
      <c r="C75" s="1" t="s">
        <v>27</v>
      </c>
      <c r="D75" s="1"/>
      <c r="E75" s="1"/>
      <c r="F75" s="62"/>
    </row>
    <row r="76" spans="1:6" x14ac:dyDescent="0.25">
      <c r="A76" s="8" t="s">
        <v>2967</v>
      </c>
      <c r="B76" s="1" t="s">
        <v>2968</v>
      </c>
      <c r="C76" s="1" t="s">
        <v>2618</v>
      </c>
      <c r="D76" s="1"/>
      <c r="E76" s="1"/>
      <c r="F76" s="62"/>
    </row>
    <row r="77" spans="1:6" x14ac:dyDescent="0.25">
      <c r="A77" s="8" t="s">
        <v>2969</v>
      </c>
      <c r="B77" s="1" t="s">
        <v>2970</v>
      </c>
      <c r="C77" s="1" t="s">
        <v>7</v>
      </c>
      <c r="D77" s="1"/>
      <c r="E77" s="1"/>
      <c r="F77" s="62"/>
    </row>
    <row r="78" spans="1:6" x14ac:dyDescent="0.25">
      <c r="A78" s="8" t="s">
        <v>2971</v>
      </c>
      <c r="B78" s="1" t="s">
        <v>2972</v>
      </c>
      <c r="C78" s="1" t="s">
        <v>7</v>
      </c>
      <c r="D78" s="1"/>
      <c r="E78" s="1"/>
      <c r="F78" s="62"/>
    </row>
    <row r="79" spans="1:6" x14ac:dyDescent="0.25">
      <c r="A79" s="8" t="s">
        <v>2973</v>
      </c>
      <c r="B79" s="1" t="s">
        <v>2974</v>
      </c>
      <c r="C79" s="1" t="s">
        <v>27</v>
      </c>
      <c r="D79" s="1"/>
      <c r="E79" s="1"/>
      <c r="F79" s="62"/>
    </row>
    <row r="80" spans="1:6" x14ac:dyDescent="0.25">
      <c r="A80" s="8" t="s">
        <v>2973</v>
      </c>
      <c r="B80" s="1" t="s">
        <v>2974</v>
      </c>
      <c r="C80" s="1" t="s">
        <v>2618</v>
      </c>
      <c r="D80" s="1"/>
      <c r="E80" s="1"/>
      <c r="F80" s="62"/>
    </row>
    <row r="81" spans="1:6" x14ac:dyDescent="0.25">
      <c r="A81" s="8" t="s">
        <v>2975</v>
      </c>
      <c r="B81" s="1" t="s">
        <v>2976</v>
      </c>
      <c r="C81" s="1" t="s">
        <v>7</v>
      </c>
      <c r="D81" s="1"/>
      <c r="E81" s="1"/>
      <c r="F81" s="62"/>
    </row>
    <row r="82" spans="1:6" x14ac:dyDescent="0.25">
      <c r="A82" s="8" t="s">
        <v>2977</v>
      </c>
      <c r="B82" s="1" t="s">
        <v>2978</v>
      </c>
      <c r="C82" s="1" t="s">
        <v>14</v>
      </c>
      <c r="D82" s="1"/>
      <c r="E82" s="1"/>
      <c r="F82" s="62"/>
    </row>
    <row r="83" spans="1:6" x14ac:dyDescent="0.25">
      <c r="A83" s="8" t="s">
        <v>2977</v>
      </c>
      <c r="B83" s="1" t="s">
        <v>2978</v>
      </c>
      <c r="C83" s="1" t="s">
        <v>2618</v>
      </c>
      <c r="D83" s="1"/>
      <c r="E83" s="1"/>
      <c r="F83" s="62"/>
    </row>
    <row r="84" spans="1:6" x14ac:dyDescent="0.25">
      <c r="A84" s="8" t="s">
        <v>2979</v>
      </c>
      <c r="B84" s="1" t="s">
        <v>2980</v>
      </c>
      <c r="C84" s="1" t="s">
        <v>7</v>
      </c>
      <c r="D84" s="1"/>
      <c r="E84" s="1"/>
      <c r="F84" s="62"/>
    </row>
    <row r="85" spans="1:6" x14ac:dyDescent="0.25">
      <c r="A85" s="8" t="s">
        <v>2981</v>
      </c>
      <c r="B85" s="1" t="s">
        <v>2982</v>
      </c>
      <c r="C85" s="1" t="s">
        <v>27</v>
      </c>
      <c r="D85" s="1"/>
      <c r="E85" s="1"/>
      <c r="F85" s="62"/>
    </row>
    <row r="86" spans="1:6" ht="15.75" thickBot="1" x14ac:dyDescent="0.3">
      <c r="A86" s="10" t="s">
        <v>2981</v>
      </c>
      <c r="B86" s="11" t="s">
        <v>2982</v>
      </c>
      <c r="C86" s="11" t="s">
        <v>2618</v>
      </c>
      <c r="D86" s="11"/>
      <c r="E86" s="11"/>
      <c r="F86" s="63"/>
    </row>
    <row r="87" spans="1:6" x14ac:dyDescent="0.25">
      <c r="A87" s="13" t="s">
        <v>2983</v>
      </c>
      <c r="B87" s="2" t="s">
        <v>2984</v>
      </c>
      <c r="C87" s="2" t="s">
        <v>7</v>
      </c>
      <c r="D87" s="2"/>
      <c r="E87" s="2"/>
      <c r="F87" s="64"/>
    </row>
    <row r="88" spans="1:6" x14ac:dyDescent="0.25">
      <c r="A88" s="8" t="s">
        <v>2985</v>
      </c>
      <c r="B88" s="1" t="s">
        <v>2986</v>
      </c>
      <c r="C88" s="1" t="s">
        <v>7</v>
      </c>
      <c r="D88" s="1"/>
      <c r="E88" s="1"/>
      <c r="F88" s="62"/>
    </row>
    <row r="89" spans="1:6" x14ac:dyDescent="0.25">
      <c r="A89" s="8" t="s">
        <v>2987</v>
      </c>
      <c r="B89" s="1" t="s">
        <v>2988</v>
      </c>
      <c r="C89" s="1" t="s">
        <v>7</v>
      </c>
      <c r="D89" s="1"/>
      <c r="E89" s="1"/>
      <c r="F89" s="62"/>
    </row>
    <row r="90" spans="1:6" x14ac:dyDescent="0.25">
      <c r="A90" s="8" t="s">
        <v>2989</v>
      </c>
      <c r="B90" s="1" t="s">
        <v>2990</v>
      </c>
      <c r="C90" s="1" t="s">
        <v>7</v>
      </c>
      <c r="D90" s="1"/>
      <c r="E90" s="1"/>
      <c r="F90" s="62"/>
    </row>
    <row r="91" spans="1:6" x14ac:dyDescent="0.25">
      <c r="A91" s="8" t="s">
        <v>2991</v>
      </c>
      <c r="B91" s="1" t="s">
        <v>2992</v>
      </c>
      <c r="C91" s="1" t="s">
        <v>14</v>
      </c>
      <c r="D91" s="1"/>
      <c r="E91" s="1"/>
      <c r="F91" s="62"/>
    </row>
    <row r="92" spans="1:6" x14ac:dyDescent="0.25">
      <c r="A92" s="8" t="s">
        <v>2991</v>
      </c>
      <c r="B92" s="1" t="s">
        <v>2992</v>
      </c>
      <c r="C92" s="1" t="s">
        <v>2618</v>
      </c>
      <c r="D92" s="1"/>
      <c r="E92" s="1"/>
      <c r="F92" s="62"/>
    </row>
    <row r="93" spans="1:6" x14ac:dyDescent="0.25">
      <c r="A93" s="8" t="s">
        <v>2993</v>
      </c>
      <c r="B93" s="1" t="s">
        <v>2994</v>
      </c>
      <c r="C93" s="1" t="s">
        <v>4</v>
      </c>
      <c r="D93" s="1"/>
      <c r="E93" s="1"/>
      <c r="F93" s="62"/>
    </row>
    <row r="94" spans="1:6" x14ac:dyDescent="0.25">
      <c r="A94" s="8" t="s">
        <v>2993</v>
      </c>
      <c r="B94" s="1" t="s">
        <v>2994</v>
      </c>
      <c r="C94" s="1" t="s">
        <v>2618</v>
      </c>
      <c r="D94" s="1"/>
      <c r="E94" s="1"/>
      <c r="F94" s="62"/>
    </row>
    <row r="95" spans="1:6" x14ac:dyDescent="0.25">
      <c r="A95" s="8" t="s">
        <v>2995</v>
      </c>
      <c r="B95" s="1" t="s">
        <v>2996</v>
      </c>
      <c r="C95" s="1" t="s">
        <v>27</v>
      </c>
      <c r="D95" s="1"/>
      <c r="E95" s="1"/>
      <c r="F95" s="62"/>
    </row>
    <row r="96" spans="1:6" x14ac:dyDescent="0.25">
      <c r="A96" s="8" t="s">
        <v>2995</v>
      </c>
      <c r="B96" s="1" t="s">
        <v>2996</v>
      </c>
      <c r="C96" s="1" t="s">
        <v>2618</v>
      </c>
      <c r="D96" s="1"/>
      <c r="E96" s="1"/>
      <c r="F96" s="62"/>
    </row>
    <row r="97" spans="1:6" x14ac:dyDescent="0.25">
      <c r="A97" s="8" t="s">
        <v>2997</v>
      </c>
      <c r="B97" s="1" t="s">
        <v>2998</v>
      </c>
      <c r="C97" s="1" t="s">
        <v>7</v>
      </c>
      <c r="D97" s="1"/>
      <c r="E97" s="1"/>
      <c r="F97" s="62"/>
    </row>
    <row r="98" spans="1:6" x14ac:dyDescent="0.25">
      <c r="A98" s="8" t="s">
        <v>2999</v>
      </c>
      <c r="B98" s="1" t="s">
        <v>3000</v>
      </c>
      <c r="C98" s="1" t="s">
        <v>27</v>
      </c>
      <c r="D98" s="1"/>
      <c r="E98" s="1"/>
      <c r="F98" s="62"/>
    </row>
    <row r="99" spans="1:6" x14ac:dyDescent="0.25">
      <c r="A99" s="8" t="s">
        <v>2999</v>
      </c>
      <c r="B99" s="1" t="s">
        <v>3000</v>
      </c>
      <c r="C99" s="1" t="s">
        <v>2618</v>
      </c>
      <c r="D99" s="1"/>
      <c r="E99" s="1"/>
      <c r="F99" s="62"/>
    </row>
    <row r="100" spans="1:6" x14ac:dyDescent="0.25">
      <c r="A100" s="8" t="s">
        <v>3001</v>
      </c>
      <c r="B100" s="1" t="s">
        <v>3002</v>
      </c>
      <c r="C100" s="1" t="s">
        <v>14</v>
      </c>
      <c r="D100" s="1"/>
      <c r="E100" s="1"/>
      <c r="F100" s="62"/>
    </row>
    <row r="101" spans="1:6" x14ac:dyDescent="0.25">
      <c r="A101" s="8" t="s">
        <v>3001</v>
      </c>
      <c r="B101" s="1" t="s">
        <v>3002</v>
      </c>
      <c r="C101" s="1" t="s">
        <v>2618</v>
      </c>
      <c r="D101" s="1"/>
      <c r="E101" s="1"/>
      <c r="F101" s="62"/>
    </row>
    <row r="102" spans="1:6" x14ac:dyDescent="0.25">
      <c r="A102" s="8" t="s">
        <v>3003</v>
      </c>
      <c r="B102" s="1" t="s">
        <v>3004</v>
      </c>
      <c r="C102" s="1" t="s">
        <v>7</v>
      </c>
      <c r="D102" s="1"/>
      <c r="E102" s="1"/>
      <c r="F102" s="62"/>
    </row>
    <row r="103" spans="1:6" x14ac:dyDescent="0.25">
      <c r="A103" s="8" t="s">
        <v>3005</v>
      </c>
      <c r="B103" s="1" t="s">
        <v>3006</v>
      </c>
      <c r="C103" s="1" t="s">
        <v>14</v>
      </c>
      <c r="D103" s="1"/>
      <c r="E103" s="1"/>
      <c r="F103" s="62"/>
    </row>
    <row r="104" spans="1:6" x14ac:dyDescent="0.25">
      <c r="A104" s="8" t="s">
        <v>3005</v>
      </c>
      <c r="B104" s="1" t="s">
        <v>3006</v>
      </c>
      <c r="C104" s="1" t="s">
        <v>2618</v>
      </c>
      <c r="D104" s="1"/>
      <c r="E104" s="1"/>
      <c r="F104" s="62"/>
    </row>
    <row r="105" spans="1:6" x14ac:dyDescent="0.25">
      <c r="A105" s="8" t="s">
        <v>3007</v>
      </c>
      <c r="B105" s="1" t="s">
        <v>3008</v>
      </c>
      <c r="C105" s="1" t="s">
        <v>27</v>
      </c>
      <c r="D105" s="1"/>
      <c r="E105" s="1"/>
      <c r="F105" s="62"/>
    </row>
    <row r="106" spans="1:6" x14ac:dyDescent="0.25">
      <c r="A106" s="8" t="s">
        <v>3007</v>
      </c>
      <c r="B106" s="1" t="s">
        <v>3008</v>
      </c>
      <c r="C106" s="1" t="s">
        <v>2618</v>
      </c>
      <c r="D106" s="1"/>
      <c r="E106" s="1"/>
      <c r="F106" s="62"/>
    </row>
    <row r="107" spans="1:6" x14ac:dyDescent="0.25">
      <c r="A107" s="8" t="s">
        <v>3009</v>
      </c>
      <c r="B107" s="1" t="s">
        <v>3010</v>
      </c>
      <c r="C107" s="1" t="s">
        <v>7</v>
      </c>
      <c r="D107" s="1"/>
      <c r="E107" s="1"/>
      <c r="F107" s="62"/>
    </row>
    <row r="108" spans="1:6" x14ac:dyDescent="0.25">
      <c r="A108" s="8" t="s">
        <v>3011</v>
      </c>
      <c r="B108" s="1" t="s">
        <v>3012</v>
      </c>
      <c r="C108" s="1" t="s">
        <v>14</v>
      </c>
      <c r="D108" s="1"/>
      <c r="E108" s="1"/>
      <c r="F108" s="62"/>
    </row>
    <row r="109" spans="1:6" x14ac:dyDescent="0.25">
      <c r="A109" s="8" t="s">
        <v>3011</v>
      </c>
      <c r="B109" s="1" t="s">
        <v>3012</v>
      </c>
      <c r="C109" s="1" t="s">
        <v>2618</v>
      </c>
      <c r="D109" s="1"/>
      <c r="E109" s="1"/>
      <c r="F109" s="62"/>
    </row>
    <row r="110" spans="1:6" x14ac:dyDescent="0.25">
      <c r="A110" s="8" t="s">
        <v>3013</v>
      </c>
      <c r="B110" s="1" t="s">
        <v>3014</v>
      </c>
      <c r="C110" s="1" t="s">
        <v>7</v>
      </c>
      <c r="D110" s="1"/>
      <c r="E110" s="1"/>
      <c r="F110" s="62"/>
    </row>
    <row r="111" spans="1:6" x14ac:dyDescent="0.25">
      <c r="A111" s="8" t="s">
        <v>3015</v>
      </c>
      <c r="B111" s="1" t="s">
        <v>3016</v>
      </c>
      <c r="C111" s="1" t="s">
        <v>27</v>
      </c>
      <c r="D111" s="1"/>
      <c r="E111" s="1"/>
      <c r="F111" s="62"/>
    </row>
    <row r="112" spans="1:6" x14ac:dyDescent="0.25">
      <c r="A112" s="8" t="s">
        <v>3015</v>
      </c>
      <c r="B112" s="1" t="s">
        <v>3016</v>
      </c>
      <c r="C112" s="1" t="s">
        <v>2618</v>
      </c>
      <c r="D112" s="1"/>
      <c r="E112" s="1"/>
      <c r="F112" s="62"/>
    </row>
    <row r="113" spans="1:6" x14ac:dyDescent="0.25">
      <c r="A113" s="8" t="s">
        <v>3017</v>
      </c>
      <c r="B113" s="1" t="s">
        <v>3018</v>
      </c>
      <c r="C113" s="1" t="s">
        <v>7</v>
      </c>
      <c r="D113" s="1"/>
      <c r="E113" s="1"/>
      <c r="F113" s="62"/>
    </row>
    <row r="114" spans="1:6" x14ac:dyDescent="0.25">
      <c r="A114" s="8" t="s">
        <v>3019</v>
      </c>
      <c r="B114" s="1" t="s">
        <v>3020</v>
      </c>
      <c r="C114" s="1" t="s">
        <v>7</v>
      </c>
      <c r="D114" s="1"/>
      <c r="E114" s="1"/>
      <c r="F114" s="62"/>
    </row>
    <row r="115" spans="1:6" x14ac:dyDescent="0.25">
      <c r="A115" s="8" t="s">
        <v>3021</v>
      </c>
      <c r="B115" s="1" t="s">
        <v>3022</v>
      </c>
      <c r="C115" s="1" t="s">
        <v>14</v>
      </c>
      <c r="D115" s="1"/>
      <c r="E115" s="1"/>
      <c r="F115" s="62"/>
    </row>
    <row r="116" spans="1:6" x14ac:dyDescent="0.25">
      <c r="A116" s="8" t="s">
        <v>3021</v>
      </c>
      <c r="B116" s="1" t="s">
        <v>3022</v>
      </c>
      <c r="C116" s="1" t="s">
        <v>2618</v>
      </c>
      <c r="D116" s="1"/>
      <c r="E116" s="1"/>
      <c r="F116" s="62"/>
    </row>
    <row r="117" spans="1:6" x14ac:dyDescent="0.25">
      <c r="A117" s="8" t="s">
        <v>3023</v>
      </c>
      <c r="B117" s="1" t="s">
        <v>3024</v>
      </c>
      <c r="C117" s="1" t="s">
        <v>7</v>
      </c>
      <c r="D117" s="1"/>
      <c r="E117" s="1"/>
      <c r="F117" s="62"/>
    </row>
    <row r="118" spans="1:6" x14ac:dyDescent="0.25">
      <c r="A118" s="8" t="s">
        <v>3025</v>
      </c>
      <c r="B118" s="1" t="s">
        <v>3026</v>
      </c>
      <c r="C118" s="1" t="s">
        <v>7</v>
      </c>
      <c r="D118" s="1"/>
      <c r="E118" s="1"/>
      <c r="F118" s="62"/>
    </row>
    <row r="119" spans="1:6" x14ac:dyDescent="0.25">
      <c r="A119" s="8" t="s">
        <v>3027</v>
      </c>
      <c r="B119" s="1" t="s">
        <v>3028</v>
      </c>
      <c r="C119" s="1" t="s">
        <v>27</v>
      </c>
      <c r="D119" s="1"/>
      <c r="E119" s="1"/>
      <c r="F119" s="62"/>
    </row>
    <row r="120" spans="1:6" x14ac:dyDescent="0.25">
      <c r="A120" s="8" t="s">
        <v>3027</v>
      </c>
      <c r="B120" s="1" t="s">
        <v>3028</v>
      </c>
      <c r="C120" s="1" t="s">
        <v>2618</v>
      </c>
      <c r="D120" s="1"/>
      <c r="E120" s="1"/>
      <c r="F120" s="62"/>
    </row>
    <row r="121" spans="1:6" x14ac:dyDescent="0.25">
      <c r="A121" s="8" t="s">
        <v>3029</v>
      </c>
      <c r="B121" s="1" t="s">
        <v>3030</v>
      </c>
      <c r="C121" s="1" t="s">
        <v>27</v>
      </c>
      <c r="D121" s="1"/>
      <c r="E121" s="1"/>
      <c r="F121" s="62"/>
    </row>
    <row r="122" spans="1:6" x14ac:dyDescent="0.25">
      <c r="A122" s="8" t="s">
        <v>3029</v>
      </c>
      <c r="B122" s="1" t="s">
        <v>3030</v>
      </c>
      <c r="C122" s="1" t="s">
        <v>2618</v>
      </c>
      <c r="D122" s="1"/>
      <c r="E122" s="1"/>
      <c r="F122" s="62"/>
    </row>
    <row r="123" spans="1:6" x14ac:dyDescent="0.25">
      <c r="A123" s="8" t="s">
        <v>3031</v>
      </c>
      <c r="B123" s="1" t="s">
        <v>3032</v>
      </c>
      <c r="C123" s="1" t="s">
        <v>7</v>
      </c>
      <c r="D123" s="1"/>
      <c r="E123" s="1"/>
      <c r="F123" s="62"/>
    </row>
    <row r="124" spans="1:6" x14ac:dyDescent="0.25">
      <c r="A124" s="8" t="s">
        <v>3033</v>
      </c>
      <c r="B124" s="1" t="s">
        <v>3034</v>
      </c>
      <c r="C124" s="1" t="s">
        <v>7</v>
      </c>
      <c r="D124" s="1"/>
      <c r="E124" s="1"/>
      <c r="F124" s="62"/>
    </row>
    <row r="125" spans="1:6" x14ac:dyDescent="0.25">
      <c r="A125" s="8" t="s">
        <v>3035</v>
      </c>
      <c r="B125" s="1" t="s">
        <v>3036</v>
      </c>
      <c r="C125" s="1" t="s">
        <v>7</v>
      </c>
      <c r="D125" s="1"/>
      <c r="E125" s="1"/>
      <c r="F125" s="62"/>
    </row>
    <row r="126" spans="1:6" x14ac:dyDescent="0.25">
      <c r="A126" s="8" t="s">
        <v>3037</v>
      </c>
      <c r="B126" s="1" t="s">
        <v>3038</v>
      </c>
      <c r="C126" s="1" t="s">
        <v>7</v>
      </c>
      <c r="D126" s="1"/>
      <c r="E126" s="1"/>
      <c r="F126" s="62"/>
    </row>
    <row r="127" spans="1:6" x14ac:dyDescent="0.25">
      <c r="A127" s="8" t="s">
        <v>3039</v>
      </c>
      <c r="B127" s="1" t="s">
        <v>3040</v>
      </c>
      <c r="C127" s="1" t="s">
        <v>7</v>
      </c>
      <c r="D127" s="1"/>
      <c r="E127" s="1"/>
      <c r="F127" s="62"/>
    </row>
    <row r="128" spans="1:6" x14ac:dyDescent="0.25">
      <c r="A128" s="8" t="s">
        <v>3041</v>
      </c>
      <c r="B128" s="1" t="s">
        <v>3042</v>
      </c>
      <c r="C128" s="1" t="s">
        <v>7</v>
      </c>
      <c r="D128" s="1"/>
      <c r="E128" s="1"/>
      <c r="F128" s="62"/>
    </row>
    <row r="129" spans="1:6" x14ac:dyDescent="0.25">
      <c r="A129" s="8" t="s">
        <v>3043</v>
      </c>
      <c r="B129" s="1" t="s">
        <v>3044</v>
      </c>
      <c r="C129" s="1" t="s">
        <v>7</v>
      </c>
      <c r="D129" s="1"/>
      <c r="E129" s="1"/>
      <c r="F129" s="62"/>
    </row>
    <row r="130" spans="1:6" x14ac:dyDescent="0.25">
      <c r="A130" s="8" t="s">
        <v>3045</v>
      </c>
      <c r="B130" s="1" t="s">
        <v>3046</v>
      </c>
      <c r="C130" s="1" t="s">
        <v>7</v>
      </c>
      <c r="D130" s="1"/>
      <c r="E130" s="1"/>
      <c r="F130" s="62"/>
    </row>
    <row r="131" spans="1:6" x14ac:dyDescent="0.25">
      <c r="A131" s="8" t="s">
        <v>3047</v>
      </c>
      <c r="B131" s="1" t="s">
        <v>3048</v>
      </c>
      <c r="C131" s="1" t="s">
        <v>4</v>
      </c>
      <c r="D131" s="1"/>
      <c r="E131" s="1"/>
      <c r="F131" s="62"/>
    </row>
    <row r="132" spans="1:6" x14ac:dyDescent="0.25">
      <c r="A132" s="8" t="s">
        <v>3047</v>
      </c>
      <c r="B132" s="1" t="s">
        <v>3048</v>
      </c>
      <c r="C132" s="1" t="s">
        <v>2618</v>
      </c>
      <c r="D132" s="1"/>
      <c r="E132" s="1"/>
      <c r="F132" s="62"/>
    </row>
    <row r="133" spans="1:6" x14ac:dyDescent="0.25">
      <c r="A133" s="8" t="s">
        <v>3049</v>
      </c>
      <c r="B133" s="1" t="s">
        <v>3050</v>
      </c>
      <c r="C133" s="1" t="s">
        <v>27</v>
      </c>
      <c r="D133" s="1"/>
      <c r="E133" s="1"/>
      <c r="F133" s="62"/>
    </row>
    <row r="134" spans="1:6" x14ac:dyDescent="0.25">
      <c r="A134" s="8" t="s">
        <v>3049</v>
      </c>
      <c r="B134" s="1" t="s">
        <v>3050</v>
      </c>
      <c r="C134" s="1" t="s">
        <v>2618</v>
      </c>
      <c r="D134" s="1"/>
      <c r="E134" s="1"/>
      <c r="F134" s="62"/>
    </row>
    <row r="135" spans="1:6" x14ac:dyDescent="0.25">
      <c r="A135" s="8" t="s">
        <v>3051</v>
      </c>
      <c r="B135" s="1" t="s">
        <v>3052</v>
      </c>
      <c r="C135" s="1" t="s">
        <v>4</v>
      </c>
      <c r="D135" s="1"/>
      <c r="E135" s="1"/>
      <c r="F135" s="62"/>
    </row>
    <row r="136" spans="1:6" x14ac:dyDescent="0.25">
      <c r="A136" s="8" t="s">
        <v>3051</v>
      </c>
      <c r="B136" s="1" t="s">
        <v>3052</v>
      </c>
      <c r="C136" s="1" t="s">
        <v>2618</v>
      </c>
      <c r="D136" s="1"/>
      <c r="E136" s="1"/>
      <c r="F136" s="62"/>
    </row>
    <row r="137" spans="1:6" x14ac:dyDescent="0.25">
      <c r="A137" s="8" t="s">
        <v>3053</v>
      </c>
      <c r="B137" s="1" t="s">
        <v>3054</v>
      </c>
      <c r="C137" s="1" t="s">
        <v>4</v>
      </c>
      <c r="D137" s="1"/>
      <c r="E137" s="1"/>
      <c r="F137" s="62"/>
    </row>
    <row r="138" spans="1:6" x14ac:dyDescent="0.25">
      <c r="A138" s="8" t="s">
        <v>3053</v>
      </c>
      <c r="B138" s="1" t="s">
        <v>3054</v>
      </c>
      <c r="C138" s="1" t="s">
        <v>2618</v>
      </c>
      <c r="D138" s="1"/>
      <c r="E138" s="1"/>
      <c r="F138" s="62"/>
    </row>
    <row r="139" spans="1:6" x14ac:dyDescent="0.25">
      <c r="A139" s="8" t="s">
        <v>3055</v>
      </c>
      <c r="B139" s="1" t="s">
        <v>3056</v>
      </c>
      <c r="C139" s="1" t="s">
        <v>14</v>
      </c>
      <c r="D139" s="1"/>
      <c r="E139" s="1"/>
      <c r="F139" s="62"/>
    </row>
    <row r="140" spans="1:6" x14ac:dyDescent="0.25">
      <c r="A140" s="8" t="s">
        <v>3055</v>
      </c>
      <c r="B140" s="1" t="s">
        <v>3056</v>
      </c>
      <c r="C140" s="1" t="s">
        <v>2618</v>
      </c>
      <c r="D140" s="1"/>
      <c r="E140" s="1"/>
      <c r="F140" s="62"/>
    </row>
    <row r="141" spans="1:6" x14ac:dyDescent="0.25">
      <c r="A141" s="8" t="s">
        <v>3057</v>
      </c>
      <c r="B141" s="1" t="s">
        <v>3058</v>
      </c>
      <c r="C141" s="1" t="s">
        <v>14</v>
      </c>
      <c r="D141" s="1"/>
      <c r="E141" s="1"/>
      <c r="F141" s="62"/>
    </row>
    <row r="142" spans="1:6" x14ac:dyDescent="0.25">
      <c r="A142" s="8" t="s">
        <v>3057</v>
      </c>
      <c r="B142" s="1" t="s">
        <v>3058</v>
      </c>
      <c r="C142" s="1" t="s">
        <v>2618</v>
      </c>
      <c r="D142" s="1"/>
      <c r="E142" s="1"/>
      <c r="F142" s="62"/>
    </row>
    <row r="143" spans="1:6" x14ac:dyDescent="0.25">
      <c r="A143" s="8" t="s">
        <v>3059</v>
      </c>
      <c r="B143" s="1" t="s">
        <v>3060</v>
      </c>
      <c r="C143" s="1" t="s">
        <v>7</v>
      </c>
      <c r="D143" s="1"/>
      <c r="E143" s="1"/>
      <c r="F143" s="62"/>
    </row>
    <row r="144" spans="1:6" x14ac:dyDescent="0.25">
      <c r="A144" s="8" t="s">
        <v>3061</v>
      </c>
      <c r="B144" s="1" t="s">
        <v>3062</v>
      </c>
      <c r="C144" s="1" t="s">
        <v>7</v>
      </c>
      <c r="D144" s="1"/>
      <c r="E144" s="1"/>
      <c r="F144" s="62"/>
    </row>
    <row r="145" spans="1:6" x14ac:dyDescent="0.25">
      <c r="A145" s="8" t="s">
        <v>3063</v>
      </c>
      <c r="B145" s="1" t="s">
        <v>3064</v>
      </c>
      <c r="C145" s="1" t="s">
        <v>7</v>
      </c>
      <c r="D145" s="1"/>
      <c r="E145" s="1"/>
      <c r="F145" s="62"/>
    </row>
    <row r="146" spans="1:6" x14ac:dyDescent="0.25">
      <c r="A146" s="8" t="s">
        <v>3065</v>
      </c>
      <c r="B146" s="1" t="s">
        <v>3066</v>
      </c>
      <c r="C146" s="1" t="s">
        <v>7</v>
      </c>
      <c r="D146" s="1"/>
      <c r="E146" s="1"/>
      <c r="F146" s="62"/>
    </row>
    <row r="147" spans="1:6" x14ac:dyDescent="0.25">
      <c r="A147" s="8" t="s">
        <v>3067</v>
      </c>
      <c r="B147" s="1" t="s">
        <v>3068</v>
      </c>
      <c r="C147" s="1" t="s">
        <v>7</v>
      </c>
      <c r="D147" s="1"/>
      <c r="E147" s="1"/>
      <c r="F147" s="62"/>
    </row>
    <row r="148" spans="1:6" x14ac:dyDescent="0.25">
      <c r="A148" s="8" t="s">
        <v>3069</v>
      </c>
      <c r="B148" s="1" t="s">
        <v>3070</v>
      </c>
      <c r="C148" s="1" t="s">
        <v>7</v>
      </c>
      <c r="D148" s="1"/>
      <c r="E148" s="1"/>
      <c r="F148" s="62"/>
    </row>
    <row r="149" spans="1:6" x14ac:dyDescent="0.25">
      <c r="A149" s="8" t="s">
        <v>3071</v>
      </c>
      <c r="B149" s="1" t="s">
        <v>3072</v>
      </c>
      <c r="C149" s="1" t="s">
        <v>27</v>
      </c>
      <c r="D149" s="1"/>
      <c r="E149" s="1"/>
      <c r="F149" s="62"/>
    </row>
    <row r="150" spans="1:6" x14ac:dyDescent="0.25">
      <c r="A150" s="8" t="s">
        <v>3071</v>
      </c>
      <c r="B150" s="1" t="s">
        <v>3072</v>
      </c>
      <c r="C150" s="1" t="s">
        <v>2618</v>
      </c>
      <c r="D150" s="1"/>
      <c r="E150" s="1"/>
      <c r="F150" s="62"/>
    </row>
    <row r="151" spans="1:6" x14ac:dyDescent="0.25">
      <c r="A151" s="8" t="s">
        <v>3073</v>
      </c>
      <c r="B151" s="1" t="s">
        <v>3074</v>
      </c>
      <c r="C151" s="1" t="s">
        <v>27</v>
      </c>
      <c r="D151" s="1"/>
      <c r="E151" s="1"/>
      <c r="F151" s="62"/>
    </row>
    <row r="152" spans="1:6" x14ac:dyDescent="0.25">
      <c r="A152" s="8" t="s">
        <v>3073</v>
      </c>
      <c r="B152" s="1" t="s">
        <v>3074</v>
      </c>
      <c r="C152" s="1" t="s">
        <v>2618</v>
      </c>
      <c r="D152" s="1"/>
      <c r="E152" s="1"/>
      <c r="F152" s="62"/>
    </row>
    <row r="153" spans="1:6" x14ac:dyDescent="0.25">
      <c r="A153" s="8" t="s">
        <v>3075</v>
      </c>
      <c r="B153" s="1" t="s">
        <v>3076</v>
      </c>
      <c r="C153" s="1" t="s">
        <v>7</v>
      </c>
      <c r="D153" s="1"/>
      <c r="E153" s="1"/>
      <c r="F153" s="62"/>
    </row>
    <row r="154" spans="1:6" x14ac:dyDescent="0.25">
      <c r="A154" s="8" t="s">
        <v>3077</v>
      </c>
      <c r="B154" s="1" t="s">
        <v>3078</v>
      </c>
      <c r="C154" s="1" t="s">
        <v>7</v>
      </c>
      <c r="D154" s="1"/>
      <c r="E154" s="1"/>
      <c r="F154" s="62"/>
    </row>
    <row r="155" spans="1:6" x14ac:dyDescent="0.25">
      <c r="A155" s="8" t="s">
        <v>3079</v>
      </c>
      <c r="B155" s="1" t="s">
        <v>3080</v>
      </c>
      <c r="C155" s="1" t="s">
        <v>27</v>
      </c>
      <c r="D155" s="1"/>
      <c r="E155" s="1"/>
      <c r="F155" s="62"/>
    </row>
    <row r="156" spans="1:6" x14ac:dyDescent="0.25">
      <c r="A156" s="8" t="s">
        <v>3079</v>
      </c>
      <c r="B156" s="1" t="s">
        <v>3080</v>
      </c>
      <c r="C156" s="1" t="s">
        <v>2618</v>
      </c>
      <c r="D156" s="1"/>
      <c r="E156" s="1"/>
      <c r="F156" s="62"/>
    </row>
    <row r="157" spans="1:6" x14ac:dyDescent="0.25">
      <c r="A157" s="8" t="s">
        <v>3081</v>
      </c>
      <c r="B157" s="1" t="s">
        <v>3082</v>
      </c>
      <c r="C157" s="1" t="s">
        <v>7</v>
      </c>
      <c r="D157" s="1"/>
      <c r="E157" s="1"/>
      <c r="F157" s="62"/>
    </row>
    <row r="158" spans="1:6" x14ac:dyDescent="0.25">
      <c r="A158" s="8" t="s">
        <v>3083</v>
      </c>
      <c r="B158" s="1" t="s">
        <v>3084</v>
      </c>
      <c r="C158" s="1" t="s">
        <v>7</v>
      </c>
      <c r="D158" s="1"/>
      <c r="E158" s="1"/>
      <c r="F158" s="62"/>
    </row>
    <row r="159" spans="1:6" x14ac:dyDescent="0.25">
      <c r="A159" s="8" t="s">
        <v>3085</v>
      </c>
      <c r="B159" s="1" t="s">
        <v>3086</v>
      </c>
      <c r="C159" s="1" t="s">
        <v>27</v>
      </c>
      <c r="D159" s="1"/>
      <c r="E159" s="1"/>
      <c r="F159" s="62"/>
    </row>
    <row r="160" spans="1:6" x14ac:dyDescent="0.25">
      <c r="A160" s="8" t="s">
        <v>3085</v>
      </c>
      <c r="B160" s="1" t="s">
        <v>3086</v>
      </c>
      <c r="C160" s="1" t="s">
        <v>2618</v>
      </c>
      <c r="D160" s="1"/>
      <c r="E160" s="1"/>
      <c r="F160" s="62"/>
    </row>
    <row r="161" spans="1:6" x14ac:dyDescent="0.25">
      <c r="A161" s="8" t="s">
        <v>3087</v>
      </c>
      <c r="B161" s="1" t="s">
        <v>3088</v>
      </c>
      <c r="C161" s="1" t="s">
        <v>7</v>
      </c>
      <c r="D161" s="1"/>
      <c r="E161" s="1"/>
      <c r="F161" s="62"/>
    </row>
    <row r="162" spans="1:6" x14ac:dyDescent="0.25">
      <c r="A162" s="8" t="s">
        <v>3089</v>
      </c>
      <c r="B162" s="1" t="s">
        <v>3090</v>
      </c>
      <c r="C162" s="1" t="s">
        <v>7</v>
      </c>
      <c r="D162" s="1"/>
      <c r="E162" s="1"/>
      <c r="F162" s="62"/>
    </row>
    <row r="163" spans="1:6" x14ac:dyDescent="0.25">
      <c r="A163" s="8" t="s">
        <v>3091</v>
      </c>
      <c r="B163" s="1" t="s">
        <v>3092</v>
      </c>
      <c r="C163" s="1" t="s">
        <v>7</v>
      </c>
      <c r="D163" s="1"/>
      <c r="E163" s="1"/>
      <c r="F163" s="62"/>
    </row>
    <row r="164" spans="1:6" x14ac:dyDescent="0.25">
      <c r="A164" s="8" t="s">
        <v>3093</v>
      </c>
      <c r="B164" s="1" t="s">
        <v>3094</v>
      </c>
      <c r="C164" s="1" t="s">
        <v>7</v>
      </c>
      <c r="D164" s="1"/>
      <c r="E164" s="1"/>
      <c r="F164" s="62"/>
    </row>
    <row r="165" spans="1:6" x14ac:dyDescent="0.25">
      <c r="A165" s="8" t="s">
        <v>3095</v>
      </c>
      <c r="B165" s="1" t="s">
        <v>3096</v>
      </c>
      <c r="C165" s="1" t="s">
        <v>27</v>
      </c>
      <c r="D165" s="1"/>
      <c r="E165" s="1"/>
      <c r="F165" s="62"/>
    </row>
    <row r="166" spans="1:6" x14ac:dyDescent="0.25">
      <c r="A166" s="8" t="s">
        <v>3095</v>
      </c>
      <c r="B166" s="1" t="s">
        <v>3096</v>
      </c>
      <c r="C166" s="1" t="s">
        <v>2618</v>
      </c>
      <c r="D166" s="1"/>
      <c r="E166" s="1"/>
      <c r="F166" s="62"/>
    </row>
    <row r="167" spans="1:6" x14ac:dyDescent="0.25">
      <c r="A167" s="8" t="s">
        <v>3097</v>
      </c>
      <c r="B167" s="1" t="s">
        <v>3098</v>
      </c>
      <c r="C167" s="1" t="s">
        <v>27</v>
      </c>
      <c r="D167" s="1"/>
      <c r="E167" s="1"/>
      <c r="F167" s="62"/>
    </row>
    <row r="168" spans="1:6" x14ac:dyDescent="0.25">
      <c r="A168" s="8" t="s">
        <v>3097</v>
      </c>
      <c r="B168" s="1" t="s">
        <v>3098</v>
      </c>
      <c r="C168" s="1" t="s">
        <v>2618</v>
      </c>
      <c r="D168" s="1"/>
      <c r="E168" s="1"/>
      <c r="F168" s="62"/>
    </row>
    <row r="169" spans="1:6" x14ac:dyDescent="0.25">
      <c r="A169" s="8" t="s">
        <v>3099</v>
      </c>
      <c r="B169" s="1" t="s">
        <v>3100</v>
      </c>
      <c r="C169" s="1" t="s">
        <v>27</v>
      </c>
      <c r="D169" s="1"/>
      <c r="E169" s="1"/>
      <c r="F169" s="62"/>
    </row>
    <row r="170" spans="1:6" x14ac:dyDescent="0.25">
      <c r="A170" s="8" t="s">
        <v>3099</v>
      </c>
      <c r="B170" s="1" t="s">
        <v>3100</v>
      </c>
      <c r="C170" s="1" t="s">
        <v>2618</v>
      </c>
      <c r="D170" s="1"/>
      <c r="E170" s="1"/>
      <c r="F170" s="62"/>
    </row>
    <row r="171" spans="1:6" x14ac:dyDescent="0.25">
      <c r="A171" s="8" t="s">
        <v>3101</v>
      </c>
      <c r="B171" s="1" t="s">
        <v>3102</v>
      </c>
      <c r="C171" s="1" t="s">
        <v>7</v>
      </c>
      <c r="D171" s="1"/>
      <c r="E171" s="1"/>
      <c r="F171" s="62"/>
    </row>
    <row r="172" spans="1:6" x14ac:dyDescent="0.25">
      <c r="A172" s="8" t="s">
        <v>3103</v>
      </c>
      <c r="B172" s="1" t="s">
        <v>2387</v>
      </c>
      <c r="C172" s="1" t="s">
        <v>4</v>
      </c>
      <c r="D172" s="1" t="s">
        <v>10649</v>
      </c>
      <c r="E172" s="1"/>
      <c r="F172" s="62"/>
    </row>
    <row r="173" spans="1:6" x14ac:dyDescent="0.25">
      <c r="A173" s="8" t="s">
        <v>3104</v>
      </c>
      <c r="B173" s="1" t="s">
        <v>2165</v>
      </c>
      <c r="C173" s="1" t="s">
        <v>4</v>
      </c>
      <c r="D173" s="1" t="s">
        <v>10649</v>
      </c>
      <c r="E173" s="1"/>
      <c r="F173" s="62"/>
    </row>
    <row r="174" spans="1:6" x14ac:dyDescent="0.25">
      <c r="A174" s="8" t="s">
        <v>3105</v>
      </c>
      <c r="B174" s="1" t="s">
        <v>2615</v>
      </c>
      <c r="C174" s="1" t="s">
        <v>4</v>
      </c>
      <c r="D174" s="1" t="s">
        <v>10649</v>
      </c>
      <c r="E174" s="1"/>
      <c r="F174" s="62"/>
    </row>
    <row r="175" spans="1:6" ht="15.75" thickBot="1" x14ac:dyDescent="0.3">
      <c r="A175" s="10" t="s">
        <v>3106</v>
      </c>
      <c r="B175" s="11" t="s">
        <v>2394</v>
      </c>
      <c r="C175" s="11" t="s">
        <v>4</v>
      </c>
      <c r="D175" s="11" t="s">
        <v>10649</v>
      </c>
      <c r="E175" s="11"/>
      <c r="F175" s="63"/>
    </row>
    <row r="176" spans="1:6" x14ac:dyDescent="0.25">
      <c r="A176" s="13" t="s">
        <v>3107</v>
      </c>
      <c r="B176" s="2" t="s">
        <v>3108</v>
      </c>
      <c r="C176" s="2" t="s">
        <v>7</v>
      </c>
      <c r="D176" s="2"/>
      <c r="E176" s="2"/>
      <c r="F176" s="64"/>
    </row>
    <row r="177" spans="1:6" x14ac:dyDescent="0.25">
      <c r="A177" s="8" t="s">
        <v>3109</v>
      </c>
      <c r="B177" s="1" t="s">
        <v>3110</v>
      </c>
      <c r="C177" s="1" t="s">
        <v>7</v>
      </c>
      <c r="D177" s="1"/>
      <c r="E177" s="1"/>
      <c r="F177" s="62"/>
    </row>
    <row r="178" spans="1:6" x14ac:dyDescent="0.25">
      <c r="A178" s="8" t="s">
        <v>3111</v>
      </c>
      <c r="B178" s="1" t="s">
        <v>3112</v>
      </c>
      <c r="C178" s="1" t="s">
        <v>7</v>
      </c>
      <c r="D178" s="1"/>
      <c r="E178" s="1"/>
      <c r="F178" s="62"/>
    </row>
    <row r="179" spans="1:6" x14ac:dyDescent="0.25">
      <c r="A179" s="8" t="s">
        <v>3113</v>
      </c>
      <c r="B179" s="1" t="s">
        <v>3114</v>
      </c>
      <c r="C179" s="1" t="s">
        <v>7</v>
      </c>
      <c r="D179" s="1"/>
      <c r="E179" s="1"/>
      <c r="F179" s="62"/>
    </row>
    <row r="180" spans="1:6" x14ac:dyDescent="0.25">
      <c r="A180" s="8" t="s">
        <v>3115</v>
      </c>
      <c r="B180" s="1" t="s">
        <v>3116</v>
      </c>
      <c r="C180" s="1" t="s">
        <v>4</v>
      </c>
      <c r="D180" s="1"/>
      <c r="E180" s="1"/>
      <c r="F180" s="62"/>
    </row>
    <row r="181" spans="1:6" x14ac:dyDescent="0.25">
      <c r="A181" s="8" t="s">
        <v>3115</v>
      </c>
      <c r="B181" s="1" t="s">
        <v>3116</v>
      </c>
      <c r="C181" s="1" t="s">
        <v>2618</v>
      </c>
      <c r="D181" s="1"/>
      <c r="E181" s="1"/>
      <c r="F181" s="62"/>
    </row>
    <row r="182" spans="1:6" x14ac:dyDescent="0.25">
      <c r="A182" s="8" t="s">
        <v>3117</v>
      </c>
      <c r="B182" s="1" t="s">
        <v>3118</v>
      </c>
      <c r="C182" s="1" t="s">
        <v>7</v>
      </c>
      <c r="D182" s="1"/>
      <c r="E182" s="1"/>
      <c r="F182" s="62"/>
    </row>
    <row r="183" spans="1:6" x14ac:dyDescent="0.25">
      <c r="A183" s="8" t="s">
        <v>3119</v>
      </c>
      <c r="B183" s="1" t="s">
        <v>3120</v>
      </c>
      <c r="C183" s="1" t="s">
        <v>7</v>
      </c>
      <c r="D183" s="1"/>
      <c r="E183" s="1"/>
      <c r="F183" s="62"/>
    </row>
    <row r="184" spans="1:6" x14ac:dyDescent="0.25">
      <c r="A184" s="8" t="s">
        <v>3121</v>
      </c>
      <c r="B184" s="1" t="s">
        <v>3122</v>
      </c>
      <c r="C184" s="1" t="s">
        <v>7</v>
      </c>
      <c r="D184" s="1"/>
      <c r="E184" s="1"/>
      <c r="F184" s="62"/>
    </row>
    <row r="185" spans="1:6" x14ac:dyDescent="0.25">
      <c r="A185" s="8" t="s">
        <v>3123</v>
      </c>
      <c r="B185" s="1" t="s">
        <v>3124</v>
      </c>
      <c r="C185" s="1" t="s">
        <v>7</v>
      </c>
      <c r="D185" s="1"/>
      <c r="E185" s="1"/>
      <c r="F185" s="62"/>
    </row>
    <row r="186" spans="1:6" x14ac:dyDescent="0.25">
      <c r="A186" s="8" t="s">
        <v>3125</v>
      </c>
      <c r="B186" s="1" t="s">
        <v>3126</v>
      </c>
      <c r="C186" s="1" t="s">
        <v>14</v>
      </c>
      <c r="D186" s="1"/>
      <c r="E186" s="1"/>
      <c r="F186" s="62"/>
    </row>
    <row r="187" spans="1:6" x14ac:dyDescent="0.25">
      <c r="A187" s="8" t="s">
        <v>3125</v>
      </c>
      <c r="B187" s="1" t="s">
        <v>3126</v>
      </c>
      <c r="C187" s="1" t="s">
        <v>2618</v>
      </c>
      <c r="D187" s="1"/>
      <c r="E187" s="1"/>
      <c r="F187" s="62"/>
    </row>
    <row r="188" spans="1:6" x14ac:dyDescent="0.25">
      <c r="A188" s="8" t="s">
        <v>3127</v>
      </c>
      <c r="B188" s="1" t="s">
        <v>3128</v>
      </c>
      <c r="C188" s="1" t="s">
        <v>7</v>
      </c>
      <c r="D188" s="1"/>
      <c r="E188" s="1"/>
      <c r="F188" s="62"/>
    </row>
    <row r="189" spans="1:6" x14ac:dyDescent="0.25">
      <c r="A189" s="8" t="s">
        <v>3129</v>
      </c>
      <c r="B189" s="1" t="s">
        <v>3130</v>
      </c>
      <c r="C189" s="1" t="s">
        <v>27</v>
      </c>
      <c r="D189" s="1"/>
      <c r="E189" s="1"/>
      <c r="F189" s="62"/>
    </row>
    <row r="190" spans="1:6" x14ac:dyDescent="0.25">
      <c r="A190" s="8" t="s">
        <v>3129</v>
      </c>
      <c r="B190" s="1" t="s">
        <v>3130</v>
      </c>
      <c r="C190" s="1" t="s">
        <v>2618</v>
      </c>
      <c r="D190" s="1"/>
      <c r="E190" s="1"/>
      <c r="F190" s="62"/>
    </row>
    <row r="191" spans="1:6" x14ac:dyDescent="0.25">
      <c r="A191" s="8" t="s">
        <v>3131</v>
      </c>
      <c r="B191" s="1" t="s">
        <v>3132</v>
      </c>
      <c r="C191" s="1" t="s">
        <v>27</v>
      </c>
      <c r="D191" s="1"/>
      <c r="E191" s="1"/>
      <c r="F191" s="62"/>
    </row>
    <row r="192" spans="1:6" x14ac:dyDescent="0.25">
      <c r="A192" s="8" t="s">
        <v>3131</v>
      </c>
      <c r="B192" s="1" t="s">
        <v>3132</v>
      </c>
      <c r="C192" s="1" t="s">
        <v>2618</v>
      </c>
      <c r="D192" s="1"/>
      <c r="E192" s="1"/>
      <c r="F192" s="62"/>
    </row>
    <row r="193" spans="1:6" x14ac:dyDescent="0.25">
      <c r="A193" s="8" t="s">
        <v>3133</v>
      </c>
      <c r="B193" s="1" t="s">
        <v>3134</v>
      </c>
      <c r="C193" s="1" t="s">
        <v>27</v>
      </c>
      <c r="D193" s="1"/>
      <c r="E193" s="1"/>
      <c r="F193" s="62"/>
    </row>
    <row r="194" spans="1:6" x14ac:dyDescent="0.25">
      <c r="A194" s="8" t="s">
        <v>3133</v>
      </c>
      <c r="B194" s="1" t="s">
        <v>3134</v>
      </c>
      <c r="C194" s="1" t="s">
        <v>2618</v>
      </c>
      <c r="D194" s="1"/>
      <c r="E194" s="1"/>
      <c r="F194" s="62"/>
    </row>
    <row r="195" spans="1:6" x14ac:dyDescent="0.25">
      <c r="A195" s="8" t="s">
        <v>3135</v>
      </c>
      <c r="B195" s="1" t="s">
        <v>3136</v>
      </c>
      <c r="C195" s="1" t="s">
        <v>14</v>
      </c>
      <c r="D195" s="1"/>
      <c r="E195" s="1"/>
      <c r="F195" s="62"/>
    </row>
    <row r="196" spans="1:6" x14ac:dyDescent="0.25">
      <c r="A196" s="8" t="s">
        <v>3135</v>
      </c>
      <c r="B196" s="1" t="s">
        <v>3136</v>
      </c>
      <c r="C196" s="1" t="s">
        <v>2618</v>
      </c>
      <c r="D196" s="1"/>
      <c r="E196" s="1"/>
      <c r="F196" s="62"/>
    </row>
    <row r="197" spans="1:6" x14ac:dyDescent="0.25">
      <c r="A197" s="8" t="s">
        <v>3137</v>
      </c>
      <c r="B197" s="1" t="s">
        <v>3138</v>
      </c>
      <c r="C197" s="1" t="s">
        <v>14</v>
      </c>
      <c r="D197" s="1"/>
      <c r="E197" s="1"/>
      <c r="F197" s="62"/>
    </row>
    <row r="198" spans="1:6" x14ac:dyDescent="0.25">
      <c r="A198" s="8" t="s">
        <v>3137</v>
      </c>
      <c r="B198" s="1" t="s">
        <v>3138</v>
      </c>
      <c r="C198" s="1" t="s">
        <v>2618</v>
      </c>
      <c r="D198" s="1"/>
      <c r="E198" s="1"/>
      <c r="F198" s="62"/>
    </row>
    <row r="199" spans="1:6" x14ac:dyDescent="0.25">
      <c r="A199" s="8" t="s">
        <v>3139</v>
      </c>
      <c r="B199" s="1" t="s">
        <v>3140</v>
      </c>
      <c r="C199" s="1" t="s">
        <v>7</v>
      </c>
      <c r="D199" s="1"/>
      <c r="E199" s="1"/>
      <c r="F199" s="62"/>
    </row>
    <row r="200" spans="1:6" x14ac:dyDescent="0.25">
      <c r="A200" s="8" t="s">
        <v>3141</v>
      </c>
      <c r="B200" s="1" t="s">
        <v>3142</v>
      </c>
      <c r="C200" s="1" t="s">
        <v>7</v>
      </c>
      <c r="D200" s="1"/>
      <c r="E200" s="1"/>
      <c r="F200" s="62"/>
    </row>
    <row r="201" spans="1:6" x14ac:dyDescent="0.25">
      <c r="A201" s="8" t="s">
        <v>3143</v>
      </c>
      <c r="B201" s="1" t="s">
        <v>3144</v>
      </c>
      <c r="C201" s="1" t="s">
        <v>7</v>
      </c>
      <c r="D201" s="1"/>
      <c r="E201" s="1"/>
      <c r="F201" s="62"/>
    </row>
    <row r="202" spans="1:6" x14ac:dyDescent="0.25">
      <c r="A202" s="8" t="s">
        <v>3145</v>
      </c>
      <c r="B202" s="1" t="s">
        <v>3146</v>
      </c>
      <c r="C202" s="1" t="s">
        <v>14</v>
      </c>
      <c r="D202" s="1"/>
      <c r="E202" s="1"/>
      <c r="F202" s="62"/>
    </row>
    <row r="203" spans="1:6" x14ac:dyDescent="0.25">
      <c r="A203" s="8" t="s">
        <v>3145</v>
      </c>
      <c r="B203" s="1" t="s">
        <v>3146</v>
      </c>
      <c r="C203" s="1" t="s">
        <v>2618</v>
      </c>
      <c r="D203" s="1"/>
      <c r="E203" s="1"/>
      <c r="F203" s="62"/>
    </row>
    <row r="204" spans="1:6" x14ac:dyDescent="0.25">
      <c r="A204" s="8" t="s">
        <v>3147</v>
      </c>
      <c r="B204" s="1" t="s">
        <v>3148</v>
      </c>
      <c r="C204" s="1" t="s">
        <v>14</v>
      </c>
      <c r="D204" s="1"/>
      <c r="E204" s="1"/>
      <c r="F204" s="62"/>
    </row>
    <row r="205" spans="1:6" x14ac:dyDescent="0.25">
      <c r="A205" s="8" t="s">
        <v>3147</v>
      </c>
      <c r="B205" s="1" t="s">
        <v>3148</v>
      </c>
      <c r="C205" s="1" t="s">
        <v>2618</v>
      </c>
      <c r="D205" s="1"/>
      <c r="E205" s="1"/>
      <c r="F205" s="62"/>
    </row>
    <row r="206" spans="1:6" x14ac:dyDescent="0.25">
      <c r="A206" s="8" t="s">
        <v>3149</v>
      </c>
      <c r="B206" s="1" t="s">
        <v>3150</v>
      </c>
      <c r="C206" s="1" t="s">
        <v>7</v>
      </c>
      <c r="D206" s="1"/>
      <c r="E206" s="1"/>
      <c r="F206" s="62"/>
    </row>
    <row r="207" spans="1:6" x14ac:dyDescent="0.25">
      <c r="A207" s="8" t="s">
        <v>3151</v>
      </c>
      <c r="B207" s="1" t="s">
        <v>3152</v>
      </c>
      <c r="C207" s="1" t="s">
        <v>7</v>
      </c>
      <c r="D207" s="1"/>
      <c r="E207" s="1"/>
      <c r="F207" s="62"/>
    </row>
    <row r="208" spans="1:6" x14ac:dyDescent="0.25">
      <c r="A208" s="8" t="s">
        <v>3153</v>
      </c>
      <c r="B208" s="1" t="s">
        <v>3154</v>
      </c>
      <c r="C208" s="1" t="s">
        <v>7</v>
      </c>
      <c r="D208" s="1"/>
      <c r="E208" s="1"/>
      <c r="F208" s="62"/>
    </row>
    <row r="209" spans="1:6" x14ac:dyDescent="0.25">
      <c r="A209" s="8" t="s">
        <v>3155</v>
      </c>
      <c r="B209" s="1" t="s">
        <v>3156</v>
      </c>
      <c r="C209" s="1" t="s">
        <v>7</v>
      </c>
      <c r="D209" s="1"/>
      <c r="E209" s="1"/>
      <c r="F209" s="62"/>
    </row>
    <row r="210" spans="1:6" x14ac:dyDescent="0.25">
      <c r="A210" s="8" t="s">
        <v>3157</v>
      </c>
      <c r="B210" s="1" t="s">
        <v>3158</v>
      </c>
      <c r="C210" s="1" t="s">
        <v>7</v>
      </c>
      <c r="D210" s="1"/>
      <c r="E210" s="1"/>
      <c r="F210" s="62"/>
    </row>
    <row r="211" spans="1:6" x14ac:dyDescent="0.25">
      <c r="A211" s="8" t="s">
        <v>3159</v>
      </c>
      <c r="B211" s="1" t="s">
        <v>3160</v>
      </c>
      <c r="C211" s="1" t="s">
        <v>7</v>
      </c>
      <c r="D211" s="1"/>
      <c r="E211" s="1"/>
      <c r="F211" s="62"/>
    </row>
    <row r="212" spans="1:6" x14ac:dyDescent="0.25">
      <c r="A212" s="8" t="s">
        <v>3161</v>
      </c>
      <c r="B212" s="1" t="s">
        <v>3162</v>
      </c>
      <c r="C212" s="1" t="s">
        <v>7</v>
      </c>
      <c r="D212" s="1"/>
      <c r="E212" s="1"/>
      <c r="F212" s="62"/>
    </row>
    <row r="213" spans="1:6" x14ac:dyDescent="0.25">
      <c r="A213" s="8" t="s">
        <v>3163</v>
      </c>
      <c r="B213" s="1" t="s">
        <v>3164</v>
      </c>
      <c r="C213" s="1" t="s">
        <v>7</v>
      </c>
      <c r="D213" s="1"/>
      <c r="E213" s="1"/>
      <c r="F213" s="62"/>
    </row>
    <row r="214" spans="1:6" x14ac:dyDescent="0.25">
      <c r="A214" s="8" t="s">
        <v>3165</v>
      </c>
      <c r="B214" s="1" t="s">
        <v>3166</v>
      </c>
      <c r="C214" s="1" t="s">
        <v>7</v>
      </c>
      <c r="D214" s="1"/>
      <c r="E214" s="1"/>
      <c r="F214" s="62"/>
    </row>
    <row r="215" spans="1:6" x14ac:dyDescent="0.25">
      <c r="A215" s="8" t="s">
        <v>3167</v>
      </c>
      <c r="B215" s="1" t="s">
        <v>3168</v>
      </c>
      <c r="C215" s="1" t="s">
        <v>7</v>
      </c>
      <c r="D215" s="1"/>
      <c r="E215" s="1"/>
      <c r="F215" s="62"/>
    </row>
    <row r="216" spans="1:6" x14ac:dyDescent="0.25">
      <c r="A216" s="8" t="s">
        <v>3169</v>
      </c>
      <c r="B216" s="1" t="s">
        <v>3170</v>
      </c>
      <c r="C216" s="1" t="s">
        <v>27</v>
      </c>
      <c r="D216" s="1"/>
      <c r="E216" s="1"/>
      <c r="F216" s="62"/>
    </row>
    <row r="217" spans="1:6" x14ac:dyDescent="0.25">
      <c r="A217" s="8" t="s">
        <v>3169</v>
      </c>
      <c r="B217" s="1" t="s">
        <v>3170</v>
      </c>
      <c r="C217" s="1" t="s">
        <v>2618</v>
      </c>
      <c r="D217" s="1"/>
      <c r="E217" s="1"/>
      <c r="F217" s="62"/>
    </row>
    <row r="218" spans="1:6" x14ac:dyDescent="0.25">
      <c r="A218" s="8" t="s">
        <v>3171</v>
      </c>
      <c r="B218" s="1" t="s">
        <v>3172</v>
      </c>
      <c r="C218" s="1" t="s">
        <v>7</v>
      </c>
      <c r="D218" s="1"/>
      <c r="E218" s="1"/>
      <c r="F218" s="62"/>
    </row>
    <row r="219" spans="1:6" x14ac:dyDescent="0.25">
      <c r="A219" s="8" t="s">
        <v>3173</v>
      </c>
      <c r="B219" s="1" t="s">
        <v>3174</v>
      </c>
      <c r="C219" s="1" t="s">
        <v>4</v>
      </c>
      <c r="D219" s="1"/>
      <c r="E219" s="1"/>
      <c r="F219" s="62"/>
    </row>
    <row r="220" spans="1:6" x14ac:dyDescent="0.25">
      <c r="A220" s="8" t="s">
        <v>3173</v>
      </c>
      <c r="B220" s="1" t="s">
        <v>3174</v>
      </c>
      <c r="C220" s="1" t="s">
        <v>2618</v>
      </c>
      <c r="D220" s="1"/>
      <c r="E220" s="1"/>
      <c r="F220" s="62"/>
    </row>
    <row r="221" spans="1:6" x14ac:dyDescent="0.25">
      <c r="A221" s="8" t="s">
        <v>3175</v>
      </c>
      <c r="B221" s="1" t="s">
        <v>3176</v>
      </c>
      <c r="C221" s="1" t="s">
        <v>14</v>
      </c>
      <c r="D221" s="1"/>
      <c r="E221" s="1"/>
      <c r="F221" s="62"/>
    </row>
    <row r="222" spans="1:6" x14ac:dyDescent="0.25">
      <c r="A222" s="8" t="s">
        <v>3175</v>
      </c>
      <c r="B222" s="1" t="s">
        <v>3176</v>
      </c>
      <c r="C222" s="1" t="s">
        <v>2618</v>
      </c>
      <c r="D222" s="1"/>
      <c r="E222" s="1"/>
      <c r="F222" s="62"/>
    </row>
    <row r="223" spans="1:6" x14ac:dyDescent="0.25">
      <c r="A223" s="8" t="s">
        <v>3177</v>
      </c>
      <c r="B223" s="1" t="s">
        <v>3178</v>
      </c>
      <c r="C223" s="1" t="s">
        <v>4</v>
      </c>
      <c r="D223" s="1"/>
      <c r="E223" s="1"/>
      <c r="F223" s="62"/>
    </row>
    <row r="224" spans="1:6" x14ac:dyDescent="0.25">
      <c r="A224" s="8" t="s">
        <v>3177</v>
      </c>
      <c r="B224" s="1" t="s">
        <v>3178</v>
      </c>
      <c r="C224" s="1" t="s">
        <v>2618</v>
      </c>
      <c r="D224" s="1"/>
      <c r="E224" s="1"/>
      <c r="F224" s="62"/>
    </row>
    <row r="225" spans="1:6" x14ac:dyDescent="0.25">
      <c r="A225" s="8" t="s">
        <v>3179</v>
      </c>
      <c r="B225" s="1" t="s">
        <v>3180</v>
      </c>
      <c r="C225" s="1" t="s">
        <v>4</v>
      </c>
      <c r="D225" s="1"/>
      <c r="E225" s="1"/>
      <c r="F225" s="62"/>
    </row>
    <row r="226" spans="1:6" x14ac:dyDescent="0.25">
      <c r="A226" s="8" t="s">
        <v>3179</v>
      </c>
      <c r="B226" s="1" t="s">
        <v>3180</v>
      </c>
      <c r="C226" s="1" t="s">
        <v>2618</v>
      </c>
      <c r="D226" s="1"/>
      <c r="E226" s="1"/>
      <c r="F226" s="62"/>
    </row>
    <row r="227" spans="1:6" x14ac:dyDescent="0.25">
      <c r="A227" s="8" t="s">
        <v>3181</v>
      </c>
      <c r="B227" s="1" t="s">
        <v>3182</v>
      </c>
      <c r="C227" s="1" t="s">
        <v>7</v>
      </c>
      <c r="D227" s="1"/>
      <c r="E227" s="1"/>
      <c r="F227" s="62"/>
    </row>
    <row r="228" spans="1:6" x14ac:dyDescent="0.25">
      <c r="A228" s="8" t="s">
        <v>3183</v>
      </c>
      <c r="B228" s="1" t="s">
        <v>3184</v>
      </c>
      <c r="C228" s="1" t="s">
        <v>27</v>
      </c>
      <c r="D228" s="1"/>
      <c r="E228" s="1"/>
      <c r="F228" s="62"/>
    </row>
    <row r="229" spans="1:6" x14ac:dyDescent="0.25">
      <c r="A229" s="8" t="s">
        <v>3183</v>
      </c>
      <c r="B229" s="1" t="s">
        <v>3184</v>
      </c>
      <c r="C229" s="1" t="s">
        <v>2618</v>
      </c>
      <c r="D229" s="1"/>
      <c r="E229" s="1"/>
      <c r="F229" s="62"/>
    </row>
    <row r="230" spans="1:6" x14ac:dyDescent="0.25">
      <c r="A230" s="8" t="s">
        <v>3185</v>
      </c>
      <c r="B230" s="1" t="s">
        <v>3186</v>
      </c>
      <c r="C230" s="1" t="s">
        <v>7</v>
      </c>
      <c r="D230" s="1"/>
      <c r="E230" s="1"/>
      <c r="F230" s="62"/>
    </row>
    <row r="231" spans="1:6" x14ac:dyDescent="0.25">
      <c r="A231" s="8" t="s">
        <v>3187</v>
      </c>
      <c r="B231" s="1" t="s">
        <v>3188</v>
      </c>
      <c r="C231" s="1" t="s">
        <v>27</v>
      </c>
      <c r="D231" s="1"/>
      <c r="E231" s="1"/>
      <c r="F231" s="62"/>
    </row>
    <row r="232" spans="1:6" x14ac:dyDescent="0.25">
      <c r="A232" s="8" t="s">
        <v>3187</v>
      </c>
      <c r="B232" s="1" t="s">
        <v>3188</v>
      </c>
      <c r="C232" s="1" t="s">
        <v>2618</v>
      </c>
      <c r="D232" s="1"/>
      <c r="E232" s="1"/>
      <c r="F232" s="62"/>
    </row>
    <row r="233" spans="1:6" x14ac:dyDescent="0.25">
      <c r="A233" s="8" t="s">
        <v>3189</v>
      </c>
      <c r="B233" s="1" t="s">
        <v>3190</v>
      </c>
      <c r="C233" s="1" t="s">
        <v>7</v>
      </c>
      <c r="D233" s="1"/>
      <c r="E233" s="1"/>
      <c r="F233" s="62"/>
    </row>
    <row r="234" spans="1:6" x14ac:dyDescent="0.25">
      <c r="A234" s="8" t="s">
        <v>3191</v>
      </c>
      <c r="B234" s="1" t="s">
        <v>3192</v>
      </c>
      <c r="C234" s="1" t="s">
        <v>7</v>
      </c>
      <c r="D234" s="1"/>
      <c r="E234" s="1"/>
      <c r="F234" s="62"/>
    </row>
    <row r="235" spans="1:6" x14ac:dyDescent="0.25">
      <c r="A235" s="8" t="s">
        <v>3193</v>
      </c>
      <c r="B235" s="1" t="s">
        <v>3194</v>
      </c>
      <c r="C235" s="1" t="s">
        <v>7</v>
      </c>
      <c r="D235" s="1"/>
      <c r="E235" s="1"/>
      <c r="F235" s="62"/>
    </row>
    <row r="236" spans="1:6" x14ac:dyDescent="0.25">
      <c r="A236" s="8" t="s">
        <v>3195</v>
      </c>
      <c r="B236" s="1" t="s">
        <v>3196</v>
      </c>
      <c r="C236" s="1" t="s">
        <v>27</v>
      </c>
      <c r="D236" s="1"/>
      <c r="E236" s="1"/>
      <c r="F236" s="62"/>
    </row>
    <row r="237" spans="1:6" x14ac:dyDescent="0.25">
      <c r="A237" s="8" t="s">
        <v>3195</v>
      </c>
      <c r="B237" s="1" t="s">
        <v>3196</v>
      </c>
      <c r="C237" s="1" t="s">
        <v>2618</v>
      </c>
      <c r="D237" s="1"/>
      <c r="E237" s="1"/>
      <c r="F237" s="62"/>
    </row>
    <row r="238" spans="1:6" x14ac:dyDescent="0.25">
      <c r="A238" s="8" t="s">
        <v>3197</v>
      </c>
      <c r="B238" s="1" t="s">
        <v>3198</v>
      </c>
      <c r="C238" s="1" t="s">
        <v>27</v>
      </c>
      <c r="D238" s="1"/>
      <c r="E238" s="1"/>
      <c r="F238" s="62"/>
    </row>
    <row r="239" spans="1:6" x14ac:dyDescent="0.25">
      <c r="A239" s="8" t="s">
        <v>3197</v>
      </c>
      <c r="B239" s="1" t="s">
        <v>3198</v>
      </c>
      <c r="C239" s="1" t="s">
        <v>2618</v>
      </c>
      <c r="D239" s="1"/>
      <c r="E239" s="1"/>
      <c r="F239" s="62"/>
    </row>
    <row r="240" spans="1:6" x14ac:dyDescent="0.25">
      <c r="A240" s="8" t="s">
        <v>3199</v>
      </c>
      <c r="B240" s="1" t="s">
        <v>3200</v>
      </c>
      <c r="C240" s="1" t="s">
        <v>27</v>
      </c>
      <c r="D240" s="1"/>
      <c r="E240" s="1"/>
      <c r="F240" s="62"/>
    </row>
    <row r="241" spans="1:6" x14ac:dyDescent="0.25">
      <c r="A241" s="8" t="s">
        <v>3199</v>
      </c>
      <c r="B241" s="1" t="s">
        <v>3200</v>
      </c>
      <c r="C241" s="1" t="s">
        <v>2618</v>
      </c>
      <c r="D241" s="1"/>
      <c r="E241" s="1"/>
      <c r="F241" s="62"/>
    </row>
    <row r="242" spans="1:6" x14ac:dyDescent="0.25">
      <c r="A242" s="8" t="s">
        <v>3201</v>
      </c>
      <c r="B242" s="1" t="s">
        <v>3202</v>
      </c>
      <c r="C242" s="1" t="s">
        <v>14</v>
      </c>
      <c r="D242" s="1"/>
      <c r="E242" s="1"/>
      <c r="F242" s="62"/>
    </row>
    <row r="243" spans="1:6" x14ac:dyDescent="0.25">
      <c r="A243" s="8" t="s">
        <v>3201</v>
      </c>
      <c r="B243" s="1" t="s">
        <v>3202</v>
      </c>
      <c r="C243" s="1" t="s">
        <v>2618</v>
      </c>
      <c r="D243" s="1"/>
      <c r="E243" s="1"/>
      <c r="F243" s="62"/>
    </row>
    <row r="244" spans="1:6" x14ac:dyDescent="0.25">
      <c r="A244" s="8" t="s">
        <v>3203</v>
      </c>
      <c r="B244" s="1" t="s">
        <v>3204</v>
      </c>
      <c r="C244" s="1" t="s">
        <v>27</v>
      </c>
      <c r="D244" s="1"/>
      <c r="E244" s="1"/>
      <c r="F244" s="62"/>
    </row>
    <row r="245" spans="1:6" x14ac:dyDescent="0.25">
      <c r="A245" s="8" t="s">
        <v>3203</v>
      </c>
      <c r="B245" s="1" t="s">
        <v>3204</v>
      </c>
      <c r="C245" s="1" t="s">
        <v>2618</v>
      </c>
      <c r="D245" s="1"/>
      <c r="E245" s="1"/>
      <c r="F245" s="62"/>
    </row>
    <row r="246" spans="1:6" x14ac:dyDescent="0.25">
      <c r="A246" s="8" t="s">
        <v>3205</v>
      </c>
      <c r="B246" s="1" t="s">
        <v>3206</v>
      </c>
      <c r="C246" s="1" t="s">
        <v>7</v>
      </c>
      <c r="D246" s="1"/>
      <c r="E246" s="1"/>
      <c r="F246" s="62"/>
    </row>
    <row r="247" spans="1:6" x14ac:dyDescent="0.25">
      <c r="A247" s="8" t="s">
        <v>3207</v>
      </c>
      <c r="B247" s="1" t="s">
        <v>3208</v>
      </c>
      <c r="C247" s="1" t="s">
        <v>7</v>
      </c>
      <c r="D247" s="1"/>
      <c r="E247" s="1"/>
      <c r="F247" s="62"/>
    </row>
    <row r="248" spans="1:6" x14ac:dyDescent="0.25">
      <c r="A248" s="8" t="s">
        <v>3209</v>
      </c>
      <c r="B248" s="1" t="s">
        <v>3210</v>
      </c>
      <c r="C248" s="1" t="s">
        <v>7</v>
      </c>
      <c r="D248" s="1"/>
      <c r="E248" s="1"/>
      <c r="F248" s="62"/>
    </row>
    <row r="249" spans="1:6" x14ac:dyDescent="0.25">
      <c r="A249" s="8" t="s">
        <v>3211</v>
      </c>
      <c r="B249" s="1" t="s">
        <v>3212</v>
      </c>
      <c r="C249" s="1" t="s">
        <v>7</v>
      </c>
      <c r="D249" s="1"/>
      <c r="E249" s="1"/>
      <c r="F249" s="62"/>
    </row>
    <row r="250" spans="1:6" x14ac:dyDescent="0.25">
      <c r="A250" s="8" t="s">
        <v>3213</v>
      </c>
      <c r="B250" s="1" t="s">
        <v>3214</v>
      </c>
      <c r="C250" s="1" t="s">
        <v>7</v>
      </c>
      <c r="D250" s="1"/>
      <c r="E250" s="1"/>
      <c r="F250" s="62"/>
    </row>
    <row r="251" spans="1:6" x14ac:dyDescent="0.25">
      <c r="A251" s="8" t="s">
        <v>3215</v>
      </c>
      <c r="B251" s="1" t="s">
        <v>3216</v>
      </c>
      <c r="C251" s="1" t="s">
        <v>27</v>
      </c>
      <c r="D251" s="1"/>
      <c r="E251" s="1"/>
      <c r="F251" s="62"/>
    </row>
    <row r="252" spans="1:6" x14ac:dyDescent="0.25">
      <c r="A252" s="8" t="s">
        <v>3215</v>
      </c>
      <c r="B252" s="1" t="s">
        <v>3216</v>
      </c>
      <c r="C252" s="1" t="s">
        <v>2618</v>
      </c>
      <c r="D252" s="1"/>
      <c r="E252" s="1"/>
      <c r="F252" s="62"/>
    </row>
    <row r="253" spans="1:6" x14ac:dyDescent="0.25">
      <c r="A253" s="8" t="s">
        <v>3217</v>
      </c>
      <c r="B253" s="1" t="s">
        <v>3218</v>
      </c>
      <c r="C253" s="1" t="s">
        <v>27</v>
      </c>
      <c r="D253" s="1"/>
      <c r="E253" s="1"/>
      <c r="F253" s="62"/>
    </row>
    <row r="254" spans="1:6" x14ac:dyDescent="0.25">
      <c r="A254" s="8" t="s">
        <v>3217</v>
      </c>
      <c r="B254" s="1" t="s">
        <v>3218</v>
      </c>
      <c r="C254" s="1" t="s">
        <v>2618</v>
      </c>
      <c r="D254" s="1"/>
      <c r="E254" s="1"/>
      <c r="F254" s="62"/>
    </row>
    <row r="255" spans="1:6" x14ac:dyDescent="0.25">
      <c r="A255" s="8" t="s">
        <v>3219</v>
      </c>
      <c r="B255" s="1" t="s">
        <v>3220</v>
      </c>
      <c r="C255" s="1" t="s">
        <v>27</v>
      </c>
      <c r="D255" s="1"/>
      <c r="E255" s="1"/>
      <c r="F255" s="62"/>
    </row>
    <row r="256" spans="1:6" x14ac:dyDescent="0.25">
      <c r="A256" s="8" t="s">
        <v>3219</v>
      </c>
      <c r="B256" s="1" t="s">
        <v>3220</v>
      </c>
      <c r="C256" s="1" t="s">
        <v>2618</v>
      </c>
      <c r="D256" s="1"/>
      <c r="E256" s="1"/>
      <c r="F256" s="62"/>
    </row>
    <row r="257" spans="1:6" x14ac:dyDescent="0.25">
      <c r="A257" s="8" t="s">
        <v>3221</v>
      </c>
      <c r="B257" s="1" t="s">
        <v>3222</v>
      </c>
      <c r="C257" s="1" t="s">
        <v>7</v>
      </c>
      <c r="D257" s="1"/>
      <c r="E257" s="1"/>
      <c r="F257" s="62"/>
    </row>
    <row r="258" spans="1:6" x14ac:dyDescent="0.25">
      <c r="A258" s="8" t="s">
        <v>3223</v>
      </c>
      <c r="B258" s="1" t="s">
        <v>3224</v>
      </c>
      <c r="C258" s="1" t="s">
        <v>27</v>
      </c>
      <c r="D258" s="1"/>
      <c r="E258" s="1"/>
      <c r="F258" s="62"/>
    </row>
    <row r="259" spans="1:6" x14ac:dyDescent="0.25">
      <c r="A259" s="8" t="s">
        <v>3223</v>
      </c>
      <c r="B259" s="1" t="s">
        <v>3224</v>
      </c>
      <c r="C259" s="1" t="s">
        <v>2618</v>
      </c>
      <c r="D259" s="1"/>
      <c r="E259" s="1"/>
      <c r="F259" s="62"/>
    </row>
    <row r="260" spans="1:6" ht="15.75" thickBot="1" x14ac:dyDescent="0.3">
      <c r="A260" s="10" t="s">
        <v>3225</v>
      </c>
      <c r="B260" s="11" t="s">
        <v>3226</v>
      </c>
      <c r="C260" s="11" t="s">
        <v>7</v>
      </c>
      <c r="D260" s="11"/>
      <c r="E260" s="11"/>
      <c r="F260" s="63"/>
    </row>
    <row r="261" spans="1:6" x14ac:dyDescent="0.25">
      <c r="A261" s="13" t="s">
        <v>3227</v>
      </c>
      <c r="B261" s="2" t="s">
        <v>3228</v>
      </c>
      <c r="C261" s="2" t="s">
        <v>7</v>
      </c>
      <c r="D261" s="2"/>
      <c r="E261" s="2"/>
      <c r="F261" s="64"/>
    </row>
    <row r="262" spans="1:6" x14ac:dyDescent="0.25">
      <c r="A262" s="8" t="s">
        <v>3229</v>
      </c>
      <c r="B262" s="1" t="s">
        <v>3230</v>
      </c>
      <c r="C262" s="1" t="s">
        <v>7</v>
      </c>
      <c r="D262" s="1"/>
      <c r="E262" s="1"/>
      <c r="F262" s="62"/>
    </row>
    <row r="263" spans="1:6" x14ac:dyDescent="0.25">
      <c r="A263" s="8" t="s">
        <v>3231</v>
      </c>
      <c r="B263" s="1" t="s">
        <v>3232</v>
      </c>
      <c r="C263" s="1" t="s">
        <v>7</v>
      </c>
      <c r="D263" s="1"/>
      <c r="E263" s="1"/>
      <c r="F263" s="62"/>
    </row>
    <row r="264" spans="1:6" x14ac:dyDescent="0.25">
      <c r="A264" s="8" t="s">
        <v>3233</v>
      </c>
      <c r="B264" s="1" t="s">
        <v>3234</v>
      </c>
      <c r="C264" s="1" t="s">
        <v>27</v>
      </c>
      <c r="D264" s="1"/>
      <c r="E264" s="1"/>
      <c r="F264" s="62"/>
    </row>
    <row r="265" spans="1:6" x14ac:dyDescent="0.25">
      <c r="A265" s="8" t="s">
        <v>3233</v>
      </c>
      <c r="B265" s="1" t="s">
        <v>3234</v>
      </c>
      <c r="C265" s="1" t="s">
        <v>2618</v>
      </c>
      <c r="D265" s="1"/>
      <c r="E265" s="1"/>
      <c r="F265" s="62"/>
    </row>
    <row r="266" spans="1:6" x14ac:dyDescent="0.25">
      <c r="A266" s="8" t="s">
        <v>3235</v>
      </c>
      <c r="B266" s="1" t="s">
        <v>3236</v>
      </c>
      <c r="C266" s="1" t="s">
        <v>27</v>
      </c>
      <c r="D266" s="1"/>
      <c r="E266" s="1"/>
      <c r="F266" s="62"/>
    </row>
    <row r="267" spans="1:6" x14ac:dyDescent="0.25">
      <c r="A267" s="8" t="s">
        <v>3235</v>
      </c>
      <c r="B267" s="1" t="s">
        <v>3236</v>
      </c>
      <c r="C267" s="1" t="s">
        <v>2618</v>
      </c>
      <c r="D267" s="1"/>
      <c r="E267" s="1"/>
      <c r="F267" s="62"/>
    </row>
    <row r="268" spans="1:6" x14ac:dyDescent="0.25">
      <c r="A268" s="8" t="s">
        <v>3237</v>
      </c>
      <c r="B268" s="1" t="s">
        <v>3238</v>
      </c>
      <c r="C268" s="1" t="s">
        <v>27</v>
      </c>
      <c r="D268" s="1"/>
      <c r="E268" s="1"/>
      <c r="F268" s="62"/>
    </row>
    <row r="269" spans="1:6" x14ac:dyDescent="0.25">
      <c r="A269" s="8" t="s">
        <v>3237</v>
      </c>
      <c r="B269" s="1" t="s">
        <v>3238</v>
      </c>
      <c r="C269" s="1" t="s">
        <v>2618</v>
      </c>
      <c r="D269" s="1"/>
      <c r="E269" s="1"/>
      <c r="F269" s="62"/>
    </row>
    <row r="270" spans="1:6" x14ac:dyDescent="0.25">
      <c r="A270" s="8" t="s">
        <v>3239</v>
      </c>
      <c r="B270" s="1" t="s">
        <v>3240</v>
      </c>
      <c r="C270" s="1" t="s">
        <v>14</v>
      </c>
      <c r="D270" s="1"/>
      <c r="E270" s="1"/>
      <c r="F270" s="62"/>
    </row>
    <row r="271" spans="1:6" x14ac:dyDescent="0.25">
      <c r="A271" s="8" t="s">
        <v>3239</v>
      </c>
      <c r="B271" s="1" t="s">
        <v>3240</v>
      </c>
      <c r="C271" s="1" t="s">
        <v>2618</v>
      </c>
      <c r="D271" s="1"/>
      <c r="E271" s="1"/>
      <c r="F271" s="62"/>
    </row>
    <row r="272" spans="1:6" x14ac:dyDescent="0.25">
      <c r="A272" s="8" t="s">
        <v>3241</v>
      </c>
      <c r="B272" s="1" t="s">
        <v>3242</v>
      </c>
      <c r="C272" s="1" t="s">
        <v>7</v>
      </c>
      <c r="D272" s="1"/>
      <c r="E272" s="1"/>
      <c r="F272" s="62"/>
    </row>
    <row r="273" spans="1:6" x14ac:dyDescent="0.25">
      <c r="A273" s="8" t="s">
        <v>3243</v>
      </c>
      <c r="B273" s="1" t="s">
        <v>3244</v>
      </c>
      <c r="C273" s="1" t="s">
        <v>7</v>
      </c>
      <c r="D273" s="1"/>
      <c r="E273" s="1"/>
      <c r="F273" s="62"/>
    </row>
    <row r="274" spans="1:6" x14ac:dyDescent="0.25">
      <c r="A274" s="8" t="s">
        <v>3245</v>
      </c>
      <c r="B274" s="1" t="s">
        <v>3246</v>
      </c>
      <c r="C274" s="1" t="s">
        <v>27</v>
      </c>
      <c r="D274" s="1"/>
      <c r="E274" s="1"/>
      <c r="F274" s="62"/>
    </row>
    <row r="275" spans="1:6" x14ac:dyDescent="0.25">
      <c r="A275" s="8" t="s">
        <v>3245</v>
      </c>
      <c r="B275" s="1" t="s">
        <v>3246</v>
      </c>
      <c r="C275" s="1" t="s">
        <v>2618</v>
      </c>
      <c r="D275" s="1"/>
      <c r="E275" s="1"/>
      <c r="F275" s="62"/>
    </row>
    <row r="276" spans="1:6" x14ac:dyDescent="0.25">
      <c r="A276" s="8" t="s">
        <v>3247</v>
      </c>
      <c r="B276" s="1" t="s">
        <v>3248</v>
      </c>
      <c r="C276" s="1" t="s">
        <v>7</v>
      </c>
      <c r="D276" s="1"/>
      <c r="E276" s="1"/>
      <c r="F276" s="62"/>
    </row>
    <row r="277" spans="1:6" x14ac:dyDescent="0.25">
      <c r="A277" s="8" t="s">
        <v>3249</v>
      </c>
      <c r="B277" s="1" t="s">
        <v>3250</v>
      </c>
      <c r="C277" s="1" t="s">
        <v>7</v>
      </c>
      <c r="D277" s="1"/>
      <c r="E277" s="1"/>
      <c r="F277" s="62"/>
    </row>
    <row r="278" spans="1:6" x14ac:dyDescent="0.25">
      <c r="A278" s="8" t="s">
        <v>3251</v>
      </c>
      <c r="B278" s="1" t="s">
        <v>3252</v>
      </c>
      <c r="C278" s="1" t="s">
        <v>7</v>
      </c>
      <c r="D278" s="1"/>
      <c r="E278" s="1"/>
      <c r="F278" s="62"/>
    </row>
    <row r="279" spans="1:6" x14ac:dyDescent="0.25">
      <c r="A279" s="8" t="s">
        <v>3253</v>
      </c>
      <c r="B279" s="1" t="s">
        <v>3254</v>
      </c>
      <c r="C279" s="1" t="s">
        <v>7</v>
      </c>
      <c r="D279" s="1"/>
      <c r="E279" s="1"/>
      <c r="F279" s="62"/>
    </row>
    <row r="280" spans="1:6" x14ac:dyDescent="0.25">
      <c r="A280" s="8" t="s">
        <v>3255</v>
      </c>
      <c r="B280" s="1" t="s">
        <v>3256</v>
      </c>
      <c r="C280" s="1" t="s">
        <v>14</v>
      </c>
      <c r="D280" s="1"/>
      <c r="E280" s="1"/>
      <c r="F280" s="62"/>
    </row>
    <row r="281" spans="1:6" x14ac:dyDescent="0.25">
      <c r="A281" s="8" t="s">
        <v>3255</v>
      </c>
      <c r="B281" s="1" t="s">
        <v>3256</v>
      </c>
      <c r="C281" s="1" t="s">
        <v>2618</v>
      </c>
      <c r="D281" s="1"/>
      <c r="E281" s="1"/>
      <c r="F281" s="62"/>
    </row>
    <row r="282" spans="1:6" x14ac:dyDescent="0.25">
      <c r="A282" s="8" t="s">
        <v>3257</v>
      </c>
      <c r="B282" s="1" t="s">
        <v>3258</v>
      </c>
      <c r="C282" s="1" t="s">
        <v>7</v>
      </c>
      <c r="D282" s="1"/>
      <c r="E282" s="1"/>
      <c r="F282" s="62"/>
    </row>
    <row r="283" spans="1:6" x14ac:dyDescent="0.25">
      <c r="A283" s="8" t="s">
        <v>3259</v>
      </c>
      <c r="B283" s="1" t="s">
        <v>3260</v>
      </c>
      <c r="C283" s="1" t="s">
        <v>14</v>
      </c>
      <c r="D283" s="1"/>
      <c r="E283" s="1"/>
      <c r="F283" s="62"/>
    </row>
    <row r="284" spans="1:6" x14ac:dyDescent="0.25">
      <c r="A284" s="8" t="s">
        <v>3259</v>
      </c>
      <c r="B284" s="1" t="s">
        <v>3260</v>
      </c>
      <c r="C284" s="1" t="s">
        <v>2618</v>
      </c>
      <c r="D284" s="1"/>
      <c r="E284" s="1"/>
      <c r="F284" s="62"/>
    </row>
    <row r="285" spans="1:6" x14ac:dyDescent="0.25">
      <c r="A285" s="8" t="s">
        <v>3261</v>
      </c>
      <c r="B285" s="1" t="s">
        <v>3262</v>
      </c>
      <c r="C285" s="1" t="s">
        <v>7</v>
      </c>
      <c r="D285" s="1"/>
      <c r="E285" s="1"/>
      <c r="F285" s="62"/>
    </row>
    <row r="286" spans="1:6" x14ac:dyDescent="0.25">
      <c r="A286" s="8" t="s">
        <v>3263</v>
      </c>
      <c r="B286" s="1" t="s">
        <v>3264</v>
      </c>
      <c r="C286" s="1" t="s">
        <v>27</v>
      </c>
      <c r="D286" s="1"/>
      <c r="E286" s="1"/>
      <c r="F286" s="62"/>
    </row>
    <row r="287" spans="1:6" x14ac:dyDescent="0.25">
      <c r="A287" s="8" t="s">
        <v>3263</v>
      </c>
      <c r="B287" s="1" t="s">
        <v>3264</v>
      </c>
      <c r="C287" s="1" t="s">
        <v>2618</v>
      </c>
      <c r="D287" s="1"/>
      <c r="E287" s="1"/>
      <c r="F287" s="62"/>
    </row>
    <row r="288" spans="1:6" x14ac:dyDescent="0.25">
      <c r="A288" s="8" t="s">
        <v>3265</v>
      </c>
      <c r="B288" s="1" t="s">
        <v>3266</v>
      </c>
      <c r="C288" s="1" t="s">
        <v>7</v>
      </c>
      <c r="D288" s="1"/>
      <c r="E288" s="1"/>
      <c r="F288" s="62"/>
    </row>
    <row r="289" spans="1:6" x14ac:dyDescent="0.25">
      <c r="A289" s="8" t="s">
        <v>3267</v>
      </c>
      <c r="B289" s="1" t="s">
        <v>3268</v>
      </c>
      <c r="C289" s="1" t="s">
        <v>27</v>
      </c>
      <c r="D289" s="1"/>
      <c r="E289" s="1"/>
      <c r="F289" s="62"/>
    </row>
    <row r="290" spans="1:6" x14ac:dyDescent="0.25">
      <c r="A290" s="8" t="s">
        <v>3267</v>
      </c>
      <c r="B290" s="1" t="s">
        <v>3268</v>
      </c>
      <c r="C290" s="1" t="s">
        <v>2618</v>
      </c>
      <c r="D290" s="1"/>
      <c r="E290" s="1"/>
      <c r="F290" s="62"/>
    </row>
    <row r="291" spans="1:6" x14ac:dyDescent="0.25">
      <c r="A291" s="8" t="s">
        <v>3269</v>
      </c>
      <c r="B291" s="1" t="s">
        <v>3270</v>
      </c>
      <c r="C291" s="1" t="s">
        <v>27</v>
      </c>
      <c r="D291" s="1"/>
      <c r="E291" s="1"/>
      <c r="F291" s="62"/>
    </row>
    <row r="292" spans="1:6" x14ac:dyDescent="0.25">
      <c r="A292" s="8" t="s">
        <v>3269</v>
      </c>
      <c r="B292" s="1" t="s">
        <v>3270</v>
      </c>
      <c r="C292" s="1" t="s">
        <v>2618</v>
      </c>
      <c r="D292" s="1"/>
      <c r="E292" s="1"/>
      <c r="F292" s="62"/>
    </row>
    <row r="293" spans="1:6" x14ac:dyDescent="0.25">
      <c r="A293" s="8" t="s">
        <v>3271</v>
      </c>
      <c r="B293" s="1" t="s">
        <v>3272</v>
      </c>
      <c r="C293" s="1" t="s">
        <v>27</v>
      </c>
      <c r="D293" s="1"/>
      <c r="E293" s="1"/>
      <c r="F293" s="62"/>
    </row>
    <row r="294" spans="1:6" x14ac:dyDescent="0.25">
      <c r="A294" s="8" t="s">
        <v>3271</v>
      </c>
      <c r="B294" s="1" t="s">
        <v>3272</v>
      </c>
      <c r="C294" s="1" t="s">
        <v>2618</v>
      </c>
      <c r="D294" s="1"/>
      <c r="E294" s="1"/>
      <c r="F294" s="62"/>
    </row>
    <row r="295" spans="1:6" x14ac:dyDescent="0.25">
      <c r="A295" s="8" t="s">
        <v>3273</v>
      </c>
      <c r="B295" s="1" t="s">
        <v>3274</v>
      </c>
      <c r="C295" s="1" t="s">
        <v>14</v>
      </c>
      <c r="D295" s="1"/>
      <c r="E295" s="1"/>
      <c r="F295" s="62"/>
    </row>
    <row r="296" spans="1:6" x14ac:dyDescent="0.25">
      <c r="A296" s="8" t="s">
        <v>3273</v>
      </c>
      <c r="B296" s="1" t="s">
        <v>3274</v>
      </c>
      <c r="C296" s="1" t="s">
        <v>2618</v>
      </c>
      <c r="D296" s="1"/>
      <c r="E296" s="1"/>
      <c r="F296" s="62"/>
    </row>
    <row r="297" spans="1:6" x14ac:dyDescent="0.25">
      <c r="A297" s="8" t="s">
        <v>3275</v>
      </c>
      <c r="B297" s="1" t="s">
        <v>3276</v>
      </c>
      <c r="C297" s="1" t="s">
        <v>7</v>
      </c>
      <c r="D297" s="1"/>
      <c r="E297" s="1"/>
      <c r="F297" s="62"/>
    </row>
    <row r="298" spans="1:6" x14ac:dyDescent="0.25">
      <c r="A298" s="8" t="s">
        <v>3277</v>
      </c>
      <c r="B298" s="1" t="s">
        <v>3278</v>
      </c>
      <c r="C298" s="1" t="s">
        <v>7</v>
      </c>
      <c r="D298" s="1"/>
      <c r="E298" s="1"/>
      <c r="F298" s="62"/>
    </row>
    <row r="299" spans="1:6" x14ac:dyDescent="0.25">
      <c r="A299" s="8" t="s">
        <v>3279</v>
      </c>
      <c r="B299" s="1" t="s">
        <v>3280</v>
      </c>
      <c r="C299" s="1" t="s">
        <v>7</v>
      </c>
      <c r="D299" s="1"/>
      <c r="E299" s="1"/>
      <c r="F299" s="62"/>
    </row>
    <row r="300" spans="1:6" x14ac:dyDescent="0.25">
      <c r="A300" s="8" t="s">
        <v>3281</v>
      </c>
      <c r="B300" s="1" t="s">
        <v>3282</v>
      </c>
      <c r="C300" s="1" t="s">
        <v>7</v>
      </c>
      <c r="D300" s="1"/>
      <c r="E300" s="1"/>
      <c r="F300" s="62"/>
    </row>
    <row r="301" spans="1:6" x14ac:dyDescent="0.25">
      <c r="A301" s="8" t="s">
        <v>3283</v>
      </c>
      <c r="B301" s="1" t="s">
        <v>3284</v>
      </c>
      <c r="C301" s="1" t="s">
        <v>7</v>
      </c>
      <c r="D301" s="1"/>
      <c r="E301" s="1"/>
      <c r="F301" s="62"/>
    </row>
    <row r="302" spans="1:6" x14ac:dyDescent="0.25">
      <c r="A302" s="8" t="s">
        <v>3285</v>
      </c>
      <c r="B302" s="1" t="s">
        <v>3286</v>
      </c>
      <c r="C302" s="1" t="s">
        <v>7</v>
      </c>
      <c r="D302" s="1"/>
      <c r="E302" s="1"/>
      <c r="F302" s="62"/>
    </row>
    <row r="303" spans="1:6" x14ac:dyDescent="0.25">
      <c r="A303" s="8" t="s">
        <v>3287</v>
      </c>
      <c r="B303" s="1" t="s">
        <v>3288</v>
      </c>
      <c r="C303" s="1" t="s">
        <v>14</v>
      </c>
      <c r="D303" s="1"/>
      <c r="E303" s="1"/>
      <c r="F303" s="62"/>
    </row>
    <row r="304" spans="1:6" x14ac:dyDescent="0.25">
      <c r="A304" s="8" t="s">
        <v>3287</v>
      </c>
      <c r="B304" s="1" t="s">
        <v>3288</v>
      </c>
      <c r="C304" s="1" t="s">
        <v>2618</v>
      </c>
      <c r="D304" s="1"/>
      <c r="E304" s="1"/>
      <c r="F304" s="62"/>
    </row>
    <row r="305" spans="1:6" x14ac:dyDescent="0.25">
      <c r="A305" s="8" t="s">
        <v>3289</v>
      </c>
      <c r="B305" s="1" t="s">
        <v>3290</v>
      </c>
      <c r="C305" s="1" t="s">
        <v>14</v>
      </c>
      <c r="D305" s="1"/>
      <c r="E305" s="1"/>
      <c r="F305" s="62"/>
    </row>
    <row r="306" spans="1:6" x14ac:dyDescent="0.25">
      <c r="A306" s="8" t="s">
        <v>3289</v>
      </c>
      <c r="B306" s="1" t="s">
        <v>3290</v>
      </c>
      <c r="C306" s="1" t="s">
        <v>2618</v>
      </c>
      <c r="D306" s="1"/>
      <c r="E306" s="1"/>
      <c r="F306" s="62"/>
    </row>
    <row r="307" spans="1:6" x14ac:dyDescent="0.25">
      <c r="A307" s="8" t="s">
        <v>3291</v>
      </c>
      <c r="B307" s="1" t="s">
        <v>3292</v>
      </c>
      <c r="C307" s="1" t="s">
        <v>4</v>
      </c>
      <c r="D307" s="1"/>
      <c r="E307" s="1"/>
      <c r="F307" s="62"/>
    </row>
    <row r="308" spans="1:6" x14ac:dyDescent="0.25">
      <c r="A308" s="8" t="s">
        <v>3291</v>
      </c>
      <c r="B308" s="1" t="s">
        <v>3292</v>
      </c>
      <c r="C308" s="1" t="s">
        <v>2618</v>
      </c>
      <c r="D308" s="1"/>
      <c r="E308" s="1"/>
      <c r="F308" s="62"/>
    </row>
    <row r="309" spans="1:6" x14ac:dyDescent="0.25">
      <c r="A309" s="8" t="s">
        <v>3293</v>
      </c>
      <c r="B309" s="1" t="s">
        <v>3294</v>
      </c>
      <c r="C309" s="1" t="s">
        <v>4</v>
      </c>
      <c r="D309" s="1"/>
      <c r="E309" s="1"/>
      <c r="F309" s="62"/>
    </row>
    <row r="310" spans="1:6" x14ac:dyDescent="0.25">
      <c r="A310" s="8" t="s">
        <v>3293</v>
      </c>
      <c r="B310" s="1" t="s">
        <v>3294</v>
      </c>
      <c r="C310" s="1" t="s">
        <v>2618</v>
      </c>
      <c r="D310" s="1"/>
      <c r="E310" s="1"/>
      <c r="F310" s="62"/>
    </row>
    <row r="311" spans="1:6" x14ac:dyDescent="0.25">
      <c r="A311" s="8" t="s">
        <v>3295</v>
      </c>
      <c r="B311" s="1" t="s">
        <v>3296</v>
      </c>
      <c r="C311" s="1" t="s">
        <v>4</v>
      </c>
      <c r="D311" s="1"/>
      <c r="E311" s="1"/>
      <c r="F311" s="62"/>
    </row>
    <row r="312" spans="1:6" x14ac:dyDescent="0.25">
      <c r="A312" s="8" t="s">
        <v>3295</v>
      </c>
      <c r="B312" s="1" t="s">
        <v>3296</v>
      </c>
      <c r="C312" s="1" t="s">
        <v>2618</v>
      </c>
      <c r="D312" s="1"/>
      <c r="E312" s="1"/>
      <c r="F312" s="62"/>
    </row>
    <row r="313" spans="1:6" x14ac:dyDescent="0.25">
      <c r="A313" s="8" t="s">
        <v>3297</v>
      </c>
      <c r="B313" s="1" t="s">
        <v>3298</v>
      </c>
      <c r="C313" s="1" t="s">
        <v>4</v>
      </c>
      <c r="D313" s="1"/>
      <c r="E313" s="1"/>
      <c r="F313" s="62"/>
    </row>
    <row r="314" spans="1:6" x14ac:dyDescent="0.25">
      <c r="A314" s="8" t="s">
        <v>3297</v>
      </c>
      <c r="B314" s="1" t="s">
        <v>3298</v>
      </c>
      <c r="C314" s="1" t="s">
        <v>2618</v>
      </c>
      <c r="D314" s="1"/>
      <c r="E314" s="1"/>
      <c r="F314" s="62"/>
    </row>
    <row r="315" spans="1:6" x14ac:dyDescent="0.25">
      <c r="A315" s="8" t="s">
        <v>3299</v>
      </c>
      <c r="B315" s="1" t="s">
        <v>3300</v>
      </c>
      <c r="C315" s="1" t="s">
        <v>14</v>
      </c>
      <c r="D315" s="1"/>
      <c r="E315" s="1"/>
      <c r="F315" s="62"/>
    </row>
    <row r="316" spans="1:6" x14ac:dyDescent="0.25">
      <c r="A316" s="8" t="s">
        <v>3299</v>
      </c>
      <c r="B316" s="1" t="s">
        <v>3300</v>
      </c>
      <c r="C316" s="1" t="s">
        <v>2618</v>
      </c>
      <c r="D316" s="1"/>
      <c r="E316" s="1"/>
      <c r="F316" s="62"/>
    </row>
    <row r="317" spans="1:6" x14ac:dyDescent="0.25">
      <c r="A317" s="8" t="s">
        <v>3301</v>
      </c>
      <c r="B317" s="1" t="s">
        <v>3302</v>
      </c>
      <c r="C317" s="1" t="s">
        <v>7</v>
      </c>
      <c r="D317" s="1"/>
      <c r="E317" s="1"/>
      <c r="F317" s="62"/>
    </row>
    <row r="318" spans="1:6" x14ac:dyDescent="0.25">
      <c r="A318" s="8" t="s">
        <v>3303</v>
      </c>
      <c r="B318" s="1" t="s">
        <v>3304</v>
      </c>
      <c r="C318" s="1" t="s">
        <v>7</v>
      </c>
      <c r="D318" s="1"/>
      <c r="E318" s="1"/>
      <c r="F318" s="62"/>
    </row>
    <row r="319" spans="1:6" x14ac:dyDescent="0.25">
      <c r="A319" s="8" t="s">
        <v>3305</v>
      </c>
      <c r="B319" s="1" t="s">
        <v>3306</v>
      </c>
      <c r="C319" s="1" t="s">
        <v>7</v>
      </c>
      <c r="D319" s="1"/>
      <c r="E319" s="1"/>
      <c r="F319" s="62"/>
    </row>
    <row r="320" spans="1:6" x14ac:dyDescent="0.25">
      <c r="A320" s="8" t="s">
        <v>3307</v>
      </c>
      <c r="B320" s="1" t="s">
        <v>3308</v>
      </c>
      <c r="C320" s="1" t="s">
        <v>7</v>
      </c>
      <c r="D320" s="1"/>
      <c r="E320" s="1"/>
      <c r="F320" s="62"/>
    </row>
    <row r="321" spans="1:6" x14ac:dyDescent="0.25">
      <c r="A321" s="8" t="s">
        <v>3309</v>
      </c>
      <c r="B321" s="1" t="s">
        <v>3310</v>
      </c>
      <c r="C321" s="1" t="s">
        <v>27</v>
      </c>
      <c r="D321" s="1"/>
      <c r="E321" s="1"/>
      <c r="F321" s="62"/>
    </row>
    <row r="322" spans="1:6" x14ac:dyDescent="0.25">
      <c r="A322" s="8" t="s">
        <v>3309</v>
      </c>
      <c r="B322" s="1" t="s">
        <v>3310</v>
      </c>
      <c r="C322" s="1" t="s">
        <v>2618</v>
      </c>
      <c r="D322" s="1"/>
      <c r="E322" s="1"/>
      <c r="F322" s="62"/>
    </row>
    <row r="323" spans="1:6" x14ac:dyDescent="0.25">
      <c r="A323" s="8" t="s">
        <v>3311</v>
      </c>
      <c r="B323" s="1" t="s">
        <v>3312</v>
      </c>
      <c r="C323" s="1" t="s">
        <v>7</v>
      </c>
      <c r="D323" s="1"/>
      <c r="E323" s="1"/>
      <c r="F323" s="62"/>
    </row>
    <row r="324" spans="1:6" x14ac:dyDescent="0.25">
      <c r="A324" s="8" t="s">
        <v>3313</v>
      </c>
      <c r="B324" s="1" t="s">
        <v>3314</v>
      </c>
      <c r="C324" s="1" t="s">
        <v>27</v>
      </c>
      <c r="D324" s="1"/>
      <c r="E324" s="1"/>
      <c r="F324" s="62"/>
    </row>
    <row r="325" spans="1:6" x14ac:dyDescent="0.25">
      <c r="A325" s="8" t="s">
        <v>3313</v>
      </c>
      <c r="B325" s="1" t="s">
        <v>3314</v>
      </c>
      <c r="C325" s="1" t="s">
        <v>2618</v>
      </c>
      <c r="D325" s="1"/>
      <c r="E325" s="1"/>
      <c r="F325" s="62"/>
    </row>
    <row r="326" spans="1:6" x14ac:dyDescent="0.25">
      <c r="A326" s="8" t="s">
        <v>3315</v>
      </c>
      <c r="B326" s="1" t="s">
        <v>3316</v>
      </c>
      <c r="C326" s="1" t="s">
        <v>27</v>
      </c>
      <c r="D326" s="1"/>
      <c r="E326" s="1"/>
      <c r="F326" s="62"/>
    </row>
    <row r="327" spans="1:6" x14ac:dyDescent="0.25">
      <c r="A327" s="8" t="s">
        <v>3315</v>
      </c>
      <c r="B327" s="1" t="s">
        <v>3316</v>
      </c>
      <c r="C327" s="1" t="s">
        <v>2618</v>
      </c>
      <c r="D327" s="1"/>
      <c r="E327" s="1"/>
      <c r="F327" s="62"/>
    </row>
    <row r="328" spans="1:6" x14ac:dyDescent="0.25">
      <c r="A328" s="8" t="s">
        <v>3317</v>
      </c>
      <c r="B328" s="1" t="s">
        <v>3318</v>
      </c>
      <c r="C328" s="1" t="s">
        <v>7</v>
      </c>
      <c r="D328" s="1"/>
      <c r="E328" s="1"/>
      <c r="F328" s="62"/>
    </row>
    <row r="329" spans="1:6" x14ac:dyDescent="0.25">
      <c r="A329" s="8" t="s">
        <v>3319</v>
      </c>
      <c r="B329" s="1" t="s">
        <v>3320</v>
      </c>
      <c r="C329" s="1" t="s">
        <v>7</v>
      </c>
      <c r="D329" s="1"/>
      <c r="E329" s="1"/>
      <c r="F329" s="62"/>
    </row>
    <row r="330" spans="1:6" x14ac:dyDescent="0.25">
      <c r="A330" s="8" t="s">
        <v>3321</v>
      </c>
      <c r="B330" s="1" t="s">
        <v>3322</v>
      </c>
      <c r="C330" s="1" t="s">
        <v>7</v>
      </c>
      <c r="D330" s="1"/>
      <c r="E330" s="1"/>
      <c r="F330" s="62"/>
    </row>
    <row r="331" spans="1:6" x14ac:dyDescent="0.25">
      <c r="A331" s="8" t="s">
        <v>3323</v>
      </c>
      <c r="B331" s="1" t="s">
        <v>3324</v>
      </c>
      <c r="C331" s="1" t="s">
        <v>27</v>
      </c>
      <c r="D331" s="1"/>
      <c r="E331" s="1"/>
      <c r="F331" s="62"/>
    </row>
    <row r="332" spans="1:6" x14ac:dyDescent="0.25">
      <c r="A332" s="8" t="s">
        <v>3323</v>
      </c>
      <c r="B332" s="1" t="s">
        <v>3324</v>
      </c>
      <c r="C332" s="1" t="s">
        <v>2618</v>
      </c>
      <c r="D332" s="1"/>
      <c r="E332" s="1"/>
      <c r="F332" s="62"/>
    </row>
    <row r="333" spans="1:6" x14ac:dyDescent="0.25">
      <c r="A333" s="8" t="s">
        <v>3325</v>
      </c>
      <c r="B333" s="1" t="s">
        <v>3326</v>
      </c>
      <c r="C333" s="1" t="s">
        <v>27</v>
      </c>
      <c r="D333" s="1"/>
      <c r="E333" s="1"/>
      <c r="F333" s="62"/>
    </row>
    <row r="334" spans="1:6" x14ac:dyDescent="0.25">
      <c r="A334" s="8" t="s">
        <v>3325</v>
      </c>
      <c r="B334" s="1" t="s">
        <v>3326</v>
      </c>
      <c r="C334" s="1" t="s">
        <v>2618</v>
      </c>
      <c r="D334" s="1"/>
      <c r="E334" s="1"/>
      <c r="F334" s="62"/>
    </row>
    <row r="335" spans="1:6" x14ac:dyDescent="0.25">
      <c r="A335" s="8" t="s">
        <v>3327</v>
      </c>
      <c r="B335" s="1" t="s">
        <v>3328</v>
      </c>
      <c r="C335" s="1" t="s">
        <v>7</v>
      </c>
      <c r="D335" s="1"/>
      <c r="E335" s="1"/>
      <c r="F335" s="62"/>
    </row>
    <row r="336" spans="1:6" x14ac:dyDescent="0.25">
      <c r="A336" s="8" t="s">
        <v>3329</v>
      </c>
      <c r="B336" s="1" t="s">
        <v>3330</v>
      </c>
      <c r="C336" s="1" t="s">
        <v>7</v>
      </c>
      <c r="D336" s="1"/>
      <c r="E336" s="1"/>
      <c r="F336" s="62"/>
    </row>
    <row r="337" spans="1:6" x14ac:dyDescent="0.25">
      <c r="A337" s="8" t="s">
        <v>3331</v>
      </c>
      <c r="B337" s="1" t="s">
        <v>3332</v>
      </c>
      <c r="C337" s="1" t="s">
        <v>7</v>
      </c>
      <c r="D337" s="1"/>
      <c r="E337" s="1"/>
      <c r="F337" s="62"/>
    </row>
    <row r="338" spans="1:6" x14ac:dyDescent="0.25">
      <c r="A338" s="8" t="s">
        <v>3333</v>
      </c>
      <c r="B338" s="1" t="s">
        <v>3334</v>
      </c>
      <c r="C338" s="1" t="s">
        <v>7</v>
      </c>
      <c r="D338" s="1"/>
      <c r="E338" s="1"/>
      <c r="F338" s="62"/>
    </row>
    <row r="339" spans="1:6" x14ac:dyDescent="0.25">
      <c r="A339" s="8" t="s">
        <v>3335</v>
      </c>
      <c r="B339" s="1" t="s">
        <v>3336</v>
      </c>
      <c r="C339" s="1" t="s">
        <v>7</v>
      </c>
      <c r="D339" s="1"/>
      <c r="E339" s="1"/>
      <c r="F339" s="62"/>
    </row>
    <row r="340" spans="1:6" x14ac:dyDescent="0.25">
      <c r="A340" s="8" t="s">
        <v>3337</v>
      </c>
      <c r="B340" s="1" t="s">
        <v>3338</v>
      </c>
      <c r="C340" s="1" t="s">
        <v>7</v>
      </c>
      <c r="D340" s="1"/>
      <c r="E340" s="1"/>
      <c r="F340" s="62"/>
    </row>
    <row r="341" spans="1:6" x14ac:dyDescent="0.25">
      <c r="A341" s="8" t="s">
        <v>3339</v>
      </c>
      <c r="B341" s="1" t="s">
        <v>3340</v>
      </c>
      <c r="C341" s="1" t="s">
        <v>7</v>
      </c>
      <c r="D341" s="1"/>
      <c r="E341" s="1"/>
      <c r="F341" s="62"/>
    </row>
    <row r="342" spans="1:6" x14ac:dyDescent="0.25">
      <c r="A342" s="8" t="s">
        <v>3341</v>
      </c>
      <c r="B342" s="1" t="s">
        <v>3342</v>
      </c>
      <c r="C342" s="1" t="s">
        <v>7</v>
      </c>
      <c r="D342" s="1"/>
      <c r="E342" s="1"/>
      <c r="F342" s="62"/>
    </row>
    <row r="343" spans="1:6" x14ac:dyDescent="0.25">
      <c r="A343" s="8" t="s">
        <v>3343</v>
      </c>
      <c r="B343" s="1" t="s">
        <v>3344</v>
      </c>
      <c r="C343" s="1" t="s">
        <v>7</v>
      </c>
      <c r="D343" s="1"/>
      <c r="E343" s="1"/>
      <c r="F343" s="62"/>
    </row>
    <row r="344" spans="1:6" x14ac:dyDescent="0.25">
      <c r="A344" s="8" t="s">
        <v>3345</v>
      </c>
      <c r="B344" s="1" t="s">
        <v>3346</v>
      </c>
      <c r="C344" s="1" t="s">
        <v>27</v>
      </c>
      <c r="D344" s="1"/>
      <c r="E344" s="1"/>
      <c r="F344" s="62"/>
    </row>
    <row r="345" spans="1:6" x14ac:dyDescent="0.25">
      <c r="A345" s="8" t="s">
        <v>3345</v>
      </c>
      <c r="B345" s="1" t="s">
        <v>3346</v>
      </c>
      <c r="C345" s="1" t="s">
        <v>2618</v>
      </c>
      <c r="D345" s="1"/>
      <c r="E345" s="1"/>
      <c r="F345" s="62"/>
    </row>
    <row r="346" spans="1:6" x14ac:dyDescent="0.25">
      <c r="A346" s="8" t="s">
        <v>3347</v>
      </c>
      <c r="B346" s="1" t="s">
        <v>2632</v>
      </c>
      <c r="C346" s="1" t="s">
        <v>1</v>
      </c>
      <c r="D346" s="1" t="s">
        <v>10649</v>
      </c>
      <c r="E346" s="1"/>
      <c r="F346" s="62"/>
    </row>
    <row r="347" spans="1:6" x14ac:dyDescent="0.25">
      <c r="A347" s="8" t="s">
        <v>3348</v>
      </c>
      <c r="B347" s="1" t="s">
        <v>2746</v>
      </c>
      <c r="C347" s="1" t="s">
        <v>1</v>
      </c>
      <c r="D347" s="1" t="s">
        <v>10649</v>
      </c>
      <c r="E347" s="1"/>
      <c r="F347" s="62"/>
    </row>
    <row r="348" spans="1:6" x14ac:dyDescent="0.25">
      <c r="A348" s="8" t="s">
        <v>3349</v>
      </c>
      <c r="B348" s="1" t="s">
        <v>2872</v>
      </c>
      <c r="C348" s="1" t="s">
        <v>1</v>
      </c>
      <c r="D348" s="1" t="s">
        <v>10649</v>
      </c>
      <c r="E348" s="1"/>
      <c r="F348" s="62"/>
    </row>
    <row r="349" spans="1:6" ht="15.75" thickBot="1" x14ac:dyDescent="0.3">
      <c r="A349" s="16" t="s">
        <v>3350</v>
      </c>
      <c r="B349" s="15" t="s">
        <v>2878</v>
      </c>
      <c r="C349" s="15" t="s">
        <v>1</v>
      </c>
      <c r="D349" s="15" t="s">
        <v>10649</v>
      </c>
      <c r="E349" s="15"/>
      <c r="F349" s="65"/>
    </row>
    <row r="350" spans="1:6" x14ac:dyDescent="0.25">
      <c r="A350" s="5" t="s">
        <v>3351</v>
      </c>
      <c r="B350" s="6" t="s">
        <v>3352</v>
      </c>
      <c r="C350" s="6" t="s">
        <v>4</v>
      </c>
      <c r="D350" s="6"/>
      <c r="E350" s="6"/>
      <c r="F350" s="61"/>
    </row>
    <row r="351" spans="1:6" x14ac:dyDescent="0.25">
      <c r="A351" s="8" t="s">
        <v>3351</v>
      </c>
      <c r="B351" s="1" t="s">
        <v>3352</v>
      </c>
      <c r="C351" s="1" t="s">
        <v>2618</v>
      </c>
      <c r="D351" s="1"/>
      <c r="E351" s="1"/>
      <c r="F351" s="62"/>
    </row>
    <row r="352" spans="1:6" x14ac:dyDescent="0.25">
      <c r="A352" s="8" t="s">
        <v>3353</v>
      </c>
      <c r="B352" s="1" t="s">
        <v>3354</v>
      </c>
      <c r="C352" s="1" t="s">
        <v>4</v>
      </c>
      <c r="D352" s="1"/>
      <c r="E352" s="1"/>
      <c r="F352" s="62"/>
    </row>
    <row r="353" spans="1:6" x14ac:dyDescent="0.25">
      <c r="A353" s="8" t="s">
        <v>3353</v>
      </c>
      <c r="B353" s="1" t="s">
        <v>3354</v>
      </c>
      <c r="C353" s="1" t="s">
        <v>2618</v>
      </c>
      <c r="D353" s="1"/>
      <c r="E353" s="1"/>
      <c r="F353" s="62"/>
    </row>
    <row r="354" spans="1:6" x14ac:dyDescent="0.25">
      <c r="A354" s="8" t="s">
        <v>3355</v>
      </c>
      <c r="B354" s="1" t="s">
        <v>3356</v>
      </c>
      <c r="C354" s="1" t="s">
        <v>4</v>
      </c>
      <c r="D354" s="1"/>
      <c r="E354" s="1"/>
      <c r="F354" s="62"/>
    </row>
    <row r="355" spans="1:6" x14ac:dyDescent="0.25">
      <c r="A355" s="8" t="s">
        <v>3355</v>
      </c>
      <c r="B355" s="1" t="s">
        <v>3356</v>
      </c>
      <c r="C355" s="1" t="s">
        <v>2618</v>
      </c>
      <c r="D355" s="1"/>
      <c r="E355" s="1"/>
      <c r="F355" s="62"/>
    </row>
    <row r="356" spans="1:6" x14ac:dyDescent="0.25">
      <c r="A356" s="8" t="s">
        <v>3357</v>
      </c>
      <c r="B356" s="1" t="s">
        <v>3358</v>
      </c>
      <c r="C356" s="1" t="s">
        <v>7</v>
      </c>
      <c r="D356" s="1"/>
      <c r="E356" s="1"/>
      <c r="F356" s="62"/>
    </row>
    <row r="357" spans="1:6" x14ac:dyDescent="0.25">
      <c r="A357" s="8" t="s">
        <v>3359</v>
      </c>
      <c r="B357" s="1" t="s">
        <v>3360</v>
      </c>
      <c r="C357" s="1" t="s">
        <v>7</v>
      </c>
      <c r="D357" s="1"/>
      <c r="E357" s="1"/>
      <c r="F357" s="62"/>
    </row>
    <row r="358" spans="1:6" x14ac:dyDescent="0.25">
      <c r="A358" s="8" t="s">
        <v>3361</v>
      </c>
      <c r="B358" s="1" t="s">
        <v>3362</v>
      </c>
      <c r="C358" s="1" t="s">
        <v>14</v>
      </c>
      <c r="D358" s="1"/>
      <c r="E358" s="1"/>
      <c r="F358" s="62"/>
    </row>
    <row r="359" spans="1:6" x14ac:dyDescent="0.25">
      <c r="A359" s="8" t="s">
        <v>3361</v>
      </c>
      <c r="B359" s="1" t="s">
        <v>3362</v>
      </c>
      <c r="C359" s="1" t="s">
        <v>2618</v>
      </c>
      <c r="D359" s="1"/>
      <c r="E359" s="1"/>
      <c r="F359" s="62"/>
    </row>
    <row r="360" spans="1:6" x14ac:dyDescent="0.25">
      <c r="A360" s="8" t="s">
        <v>3363</v>
      </c>
      <c r="B360" s="1" t="s">
        <v>3364</v>
      </c>
      <c r="C360" s="1" t="s">
        <v>4</v>
      </c>
      <c r="D360" s="1"/>
      <c r="E360" s="1"/>
      <c r="F360" s="62"/>
    </row>
    <row r="361" spans="1:6" x14ac:dyDescent="0.25">
      <c r="A361" s="8" t="s">
        <v>3363</v>
      </c>
      <c r="B361" s="1" t="s">
        <v>3364</v>
      </c>
      <c r="C361" s="1" t="s">
        <v>2618</v>
      </c>
      <c r="D361" s="1"/>
      <c r="E361" s="1"/>
      <c r="F361" s="62"/>
    </row>
    <row r="362" spans="1:6" x14ac:dyDescent="0.25">
      <c r="A362" s="8" t="s">
        <v>3365</v>
      </c>
      <c r="B362" s="1" t="s">
        <v>3366</v>
      </c>
      <c r="C362" s="1" t="s">
        <v>7</v>
      </c>
      <c r="D362" s="1"/>
      <c r="E362" s="1"/>
      <c r="F362" s="62"/>
    </row>
    <row r="363" spans="1:6" x14ac:dyDescent="0.25">
      <c r="A363" s="8" t="s">
        <v>3367</v>
      </c>
      <c r="B363" s="1" t="s">
        <v>3368</v>
      </c>
      <c r="C363" s="1" t="s">
        <v>7</v>
      </c>
      <c r="D363" s="1"/>
      <c r="E363" s="1"/>
      <c r="F363" s="62"/>
    </row>
    <row r="364" spans="1:6" x14ac:dyDescent="0.25">
      <c r="A364" s="8" t="s">
        <v>3369</v>
      </c>
      <c r="B364" s="1" t="s">
        <v>3370</v>
      </c>
      <c r="C364" s="1" t="s">
        <v>27</v>
      </c>
      <c r="D364" s="1"/>
      <c r="E364" s="1"/>
      <c r="F364" s="62"/>
    </row>
    <row r="365" spans="1:6" x14ac:dyDescent="0.25">
      <c r="A365" s="8" t="s">
        <v>3369</v>
      </c>
      <c r="B365" s="1" t="s">
        <v>3370</v>
      </c>
      <c r="C365" s="1" t="s">
        <v>2618</v>
      </c>
      <c r="D365" s="1"/>
      <c r="E365" s="1"/>
      <c r="F365" s="62"/>
    </row>
    <row r="366" spans="1:6" x14ac:dyDescent="0.25">
      <c r="A366" s="8" t="s">
        <v>3371</v>
      </c>
      <c r="B366" s="1" t="s">
        <v>3372</v>
      </c>
      <c r="C366" s="1" t="s">
        <v>27</v>
      </c>
      <c r="D366" s="1"/>
      <c r="E366" s="1"/>
      <c r="F366" s="62"/>
    </row>
    <row r="367" spans="1:6" x14ac:dyDescent="0.25">
      <c r="A367" s="8" t="s">
        <v>3371</v>
      </c>
      <c r="B367" s="1" t="s">
        <v>3372</v>
      </c>
      <c r="C367" s="1" t="s">
        <v>2618</v>
      </c>
      <c r="D367" s="1"/>
      <c r="E367" s="1"/>
      <c r="F367" s="62"/>
    </row>
    <row r="368" spans="1:6" x14ac:dyDescent="0.25">
      <c r="A368" s="8" t="s">
        <v>3373</v>
      </c>
      <c r="B368" s="1" t="s">
        <v>3374</v>
      </c>
      <c r="C368" s="1" t="s">
        <v>7</v>
      </c>
      <c r="D368" s="1"/>
      <c r="E368" s="1"/>
      <c r="F368" s="62"/>
    </row>
    <row r="369" spans="1:6" x14ac:dyDescent="0.25">
      <c r="A369" s="8" t="s">
        <v>3375</v>
      </c>
      <c r="B369" s="1" t="s">
        <v>3376</v>
      </c>
      <c r="C369" s="1" t="s">
        <v>14</v>
      </c>
      <c r="D369" s="1"/>
      <c r="E369" s="1"/>
      <c r="F369" s="62"/>
    </row>
    <row r="370" spans="1:6" x14ac:dyDescent="0.25">
      <c r="A370" s="8" t="s">
        <v>3375</v>
      </c>
      <c r="B370" s="1" t="s">
        <v>3376</v>
      </c>
      <c r="C370" s="1" t="s">
        <v>2618</v>
      </c>
      <c r="D370" s="1"/>
      <c r="E370" s="1"/>
      <c r="F370" s="62"/>
    </row>
    <row r="371" spans="1:6" x14ac:dyDescent="0.25">
      <c r="A371" s="8" t="s">
        <v>3377</v>
      </c>
      <c r="B371" s="1" t="s">
        <v>3378</v>
      </c>
      <c r="C371" s="1" t="s">
        <v>7</v>
      </c>
      <c r="D371" s="1"/>
      <c r="E371" s="1"/>
      <c r="F371" s="62"/>
    </row>
    <row r="372" spans="1:6" x14ac:dyDescent="0.25">
      <c r="A372" s="8" t="s">
        <v>3379</v>
      </c>
      <c r="B372" s="1" t="s">
        <v>3380</v>
      </c>
      <c r="C372" s="1" t="s">
        <v>7</v>
      </c>
      <c r="D372" s="1"/>
      <c r="E372" s="1"/>
      <c r="F372" s="62"/>
    </row>
    <row r="373" spans="1:6" x14ac:dyDescent="0.25">
      <c r="A373" s="8" t="s">
        <v>3381</v>
      </c>
      <c r="B373" s="1" t="s">
        <v>3382</v>
      </c>
      <c r="C373" s="1" t="s">
        <v>7</v>
      </c>
      <c r="D373" s="1"/>
      <c r="E373" s="1"/>
      <c r="F373" s="62"/>
    </row>
    <row r="374" spans="1:6" x14ac:dyDescent="0.25">
      <c r="A374" s="8" t="s">
        <v>3383</v>
      </c>
      <c r="B374" s="1" t="s">
        <v>3384</v>
      </c>
      <c r="C374" s="1" t="s">
        <v>7</v>
      </c>
      <c r="D374" s="1"/>
      <c r="E374" s="1"/>
      <c r="F374" s="62"/>
    </row>
    <row r="375" spans="1:6" x14ac:dyDescent="0.25">
      <c r="A375" s="8" t="s">
        <v>3385</v>
      </c>
      <c r="B375" s="1" t="s">
        <v>3386</v>
      </c>
      <c r="C375" s="1" t="s">
        <v>7</v>
      </c>
      <c r="D375" s="1"/>
      <c r="E375" s="1"/>
      <c r="F375" s="62"/>
    </row>
    <row r="376" spans="1:6" x14ac:dyDescent="0.25">
      <c r="A376" s="8" t="s">
        <v>3387</v>
      </c>
      <c r="B376" s="1" t="s">
        <v>3388</v>
      </c>
      <c r="C376" s="1" t="s">
        <v>7</v>
      </c>
      <c r="D376" s="1"/>
      <c r="E376" s="1"/>
      <c r="F376" s="62"/>
    </row>
    <row r="377" spans="1:6" x14ac:dyDescent="0.25">
      <c r="A377" s="8" t="s">
        <v>3389</v>
      </c>
      <c r="B377" s="1" t="s">
        <v>3390</v>
      </c>
      <c r="C377" s="1" t="s">
        <v>7</v>
      </c>
      <c r="D377" s="1"/>
      <c r="E377" s="1"/>
      <c r="F377" s="62"/>
    </row>
    <row r="378" spans="1:6" x14ac:dyDescent="0.25">
      <c r="A378" s="8" t="s">
        <v>3391</v>
      </c>
      <c r="B378" s="1" t="s">
        <v>3392</v>
      </c>
      <c r="C378" s="1" t="s">
        <v>27</v>
      </c>
      <c r="D378" s="1"/>
      <c r="E378" s="1"/>
      <c r="F378" s="62"/>
    </row>
    <row r="379" spans="1:6" x14ac:dyDescent="0.25">
      <c r="A379" s="8" t="s">
        <v>3391</v>
      </c>
      <c r="B379" s="1" t="s">
        <v>3392</v>
      </c>
      <c r="C379" s="1" t="s">
        <v>2618</v>
      </c>
      <c r="D379" s="1"/>
      <c r="E379" s="1"/>
      <c r="F379" s="62"/>
    </row>
    <row r="380" spans="1:6" x14ac:dyDescent="0.25">
      <c r="A380" s="8" t="s">
        <v>3393</v>
      </c>
      <c r="B380" s="1" t="s">
        <v>3394</v>
      </c>
      <c r="C380" s="1" t="s">
        <v>7</v>
      </c>
      <c r="D380" s="1"/>
      <c r="E380" s="1"/>
      <c r="F380" s="62"/>
    </row>
    <row r="381" spans="1:6" x14ac:dyDescent="0.25">
      <c r="A381" s="8" t="s">
        <v>3395</v>
      </c>
      <c r="B381" s="1" t="s">
        <v>3396</v>
      </c>
      <c r="C381" s="1" t="s">
        <v>7</v>
      </c>
      <c r="D381" s="1"/>
      <c r="E381" s="1"/>
      <c r="F381" s="62"/>
    </row>
    <row r="382" spans="1:6" x14ac:dyDescent="0.25">
      <c r="A382" s="8" t="s">
        <v>3397</v>
      </c>
      <c r="B382" s="1" t="s">
        <v>3398</v>
      </c>
      <c r="C382" s="1" t="s">
        <v>27</v>
      </c>
      <c r="D382" s="1"/>
      <c r="E382" s="1"/>
      <c r="F382" s="62"/>
    </row>
    <row r="383" spans="1:6" x14ac:dyDescent="0.25">
      <c r="A383" s="8" t="s">
        <v>3397</v>
      </c>
      <c r="B383" s="1" t="s">
        <v>3398</v>
      </c>
      <c r="C383" s="1" t="s">
        <v>2618</v>
      </c>
      <c r="D383" s="1"/>
      <c r="E383" s="1"/>
      <c r="F383" s="62"/>
    </row>
    <row r="384" spans="1:6" x14ac:dyDescent="0.25">
      <c r="A384" s="8" t="s">
        <v>3399</v>
      </c>
      <c r="B384" s="1" t="s">
        <v>3400</v>
      </c>
      <c r="C384" s="1" t="s">
        <v>27</v>
      </c>
      <c r="D384" s="1"/>
      <c r="E384" s="1"/>
      <c r="F384" s="62"/>
    </row>
    <row r="385" spans="1:6" x14ac:dyDescent="0.25">
      <c r="A385" s="8" t="s">
        <v>3399</v>
      </c>
      <c r="B385" s="1" t="s">
        <v>3400</v>
      </c>
      <c r="C385" s="1" t="s">
        <v>2618</v>
      </c>
      <c r="D385" s="1"/>
      <c r="E385" s="1"/>
      <c r="F385" s="62"/>
    </row>
    <row r="386" spans="1:6" x14ac:dyDescent="0.25">
      <c r="A386" s="8" t="s">
        <v>3401</v>
      </c>
      <c r="B386" s="1" t="s">
        <v>3402</v>
      </c>
      <c r="C386" s="1" t="s">
        <v>7</v>
      </c>
      <c r="D386" s="1"/>
      <c r="E386" s="1"/>
      <c r="F386" s="62"/>
    </row>
    <row r="387" spans="1:6" x14ac:dyDescent="0.25">
      <c r="A387" s="8" t="s">
        <v>3403</v>
      </c>
      <c r="B387" s="1" t="s">
        <v>3404</v>
      </c>
      <c r="C387" s="1" t="s">
        <v>27</v>
      </c>
      <c r="D387" s="1"/>
      <c r="E387" s="1"/>
      <c r="F387" s="62"/>
    </row>
    <row r="388" spans="1:6" x14ac:dyDescent="0.25">
      <c r="A388" s="8" t="s">
        <v>3403</v>
      </c>
      <c r="B388" s="1" t="s">
        <v>3404</v>
      </c>
      <c r="C388" s="1" t="s">
        <v>2618</v>
      </c>
      <c r="D388" s="1"/>
      <c r="E388" s="1"/>
      <c r="F388" s="62"/>
    </row>
    <row r="389" spans="1:6" x14ac:dyDescent="0.25">
      <c r="A389" s="8" t="s">
        <v>3405</v>
      </c>
      <c r="B389" s="1" t="s">
        <v>3406</v>
      </c>
      <c r="C389" s="1" t="s">
        <v>27</v>
      </c>
      <c r="D389" s="1"/>
      <c r="E389" s="1"/>
      <c r="F389" s="62"/>
    </row>
    <row r="390" spans="1:6" x14ac:dyDescent="0.25">
      <c r="A390" s="8" t="s">
        <v>3405</v>
      </c>
      <c r="B390" s="1" t="s">
        <v>3406</v>
      </c>
      <c r="C390" s="1" t="s">
        <v>2618</v>
      </c>
      <c r="D390" s="1"/>
      <c r="E390" s="1"/>
      <c r="F390" s="62"/>
    </row>
    <row r="391" spans="1:6" x14ac:dyDescent="0.25">
      <c r="A391" s="8" t="s">
        <v>3407</v>
      </c>
      <c r="B391" s="1" t="s">
        <v>3408</v>
      </c>
      <c r="C391" s="1" t="s">
        <v>27</v>
      </c>
      <c r="D391" s="1"/>
      <c r="E391" s="1"/>
      <c r="F391" s="62"/>
    </row>
    <row r="392" spans="1:6" x14ac:dyDescent="0.25">
      <c r="A392" s="8" t="s">
        <v>3407</v>
      </c>
      <c r="B392" s="1" t="s">
        <v>3408</v>
      </c>
      <c r="C392" s="1" t="s">
        <v>2618</v>
      </c>
      <c r="D392" s="1"/>
      <c r="E392" s="1"/>
      <c r="F392" s="62"/>
    </row>
    <row r="393" spans="1:6" x14ac:dyDescent="0.25">
      <c r="A393" s="8" t="s">
        <v>3409</v>
      </c>
      <c r="B393" s="1" t="s">
        <v>3410</v>
      </c>
      <c r="C393" s="1" t="s">
        <v>7</v>
      </c>
      <c r="D393" s="1"/>
      <c r="E393" s="1"/>
      <c r="F393" s="62"/>
    </row>
    <row r="394" spans="1:6" x14ac:dyDescent="0.25">
      <c r="A394" s="8" t="s">
        <v>3411</v>
      </c>
      <c r="B394" s="1" t="s">
        <v>3412</v>
      </c>
      <c r="C394" s="1" t="s">
        <v>7</v>
      </c>
      <c r="D394" s="1"/>
      <c r="E394" s="1"/>
      <c r="F394" s="62"/>
    </row>
    <row r="395" spans="1:6" x14ac:dyDescent="0.25">
      <c r="A395" s="8" t="s">
        <v>3413</v>
      </c>
      <c r="B395" s="1" t="s">
        <v>3414</v>
      </c>
      <c r="C395" s="1" t="s">
        <v>7</v>
      </c>
      <c r="D395" s="1"/>
      <c r="E395" s="1"/>
      <c r="F395" s="62"/>
    </row>
    <row r="396" spans="1:6" x14ac:dyDescent="0.25">
      <c r="A396" s="8" t="s">
        <v>3415</v>
      </c>
      <c r="B396" s="1" t="s">
        <v>3416</v>
      </c>
      <c r="C396" s="1" t="s">
        <v>14</v>
      </c>
      <c r="D396" s="1"/>
      <c r="E396" s="1"/>
      <c r="F396" s="62"/>
    </row>
    <row r="397" spans="1:6" x14ac:dyDescent="0.25">
      <c r="A397" s="8" t="s">
        <v>3415</v>
      </c>
      <c r="B397" s="1" t="s">
        <v>3416</v>
      </c>
      <c r="C397" s="1" t="s">
        <v>2618</v>
      </c>
      <c r="D397" s="1"/>
      <c r="E397" s="1"/>
      <c r="F397" s="62"/>
    </row>
    <row r="398" spans="1:6" x14ac:dyDescent="0.25">
      <c r="A398" s="8" t="s">
        <v>3417</v>
      </c>
      <c r="B398" s="1" t="s">
        <v>3418</v>
      </c>
      <c r="C398" s="1" t="s">
        <v>14</v>
      </c>
      <c r="D398" s="1"/>
      <c r="E398" s="1"/>
      <c r="F398" s="62"/>
    </row>
    <row r="399" spans="1:6" x14ac:dyDescent="0.25">
      <c r="A399" s="8" t="s">
        <v>3417</v>
      </c>
      <c r="B399" s="1" t="s">
        <v>3418</v>
      </c>
      <c r="C399" s="1" t="s">
        <v>2618</v>
      </c>
      <c r="D399" s="1"/>
      <c r="E399" s="1"/>
      <c r="F399" s="62"/>
    </row>
    <row r="400" spans="1:6" x14ac:dyDescent="0.25">
      <c r="A400" s="8" t="s">
        <v>3419</v>
      </c>
      <c r="B400" s="1" t="s">
        <v>3420</v>
      </c>
      <c r="C400" s="1" t="s">
        <v>14</v>
      </c>
      <c r="D400" s="1"/>
      <c r="E400" s="1"/>
      <c r="F400" s="62"/>
    </row>
    <row r="401" spans="1:6" x14ac:dyDescent="0.25">
      <c r="A401" s="8" t="s">
        <v>3419</v>
      </c>
      <c r="B401" s="1" t="s">
        <v>3420</v>
      </c>
      <c r="C401" s="1" t="s">
        <v>2618</v>
      </c>
      <c r="D401" s="1"/>
      <c r="E401" s="1"/>
      <c r="F401" s="62"/>
    </row>
    <row r="402" spans="1:6" x14ac:dyDescent="0.25">
      <c r="A402" s="8" t="s">
        <v>3421</v>
      </c>
      <c r="B402" s="1" t="s">
        <v>3422</v>
      </c>
      <c r="C402" s="1" t="s">
        <v>7</v>
      </c>
      <c r="D402" s="1"/>
      <c r="E402" s="1"/>
      <c r="F402" s="62"/>
    </row>
    <row r="403" spans="1:6" x14ac:dyDescent="0.25">
      <c r="A403" s="8" t="s">
        <v>3423</v>
      </c>
      <c r="B403" s="1" t="s">
        <v>3424</v>
      </c>
      <c r="C403" s="1" t="s">
        <v>7</v>
      </c>
      <c r="D403" s="1"/>
      <c r="E403" s="1"/>
      <c r="F403" s="62"/>
    </row>
    <row r="404" spans="1:6" x14ac:dyDescent="0.25">
      <c r="A404" s="8" t="s">
        <v>3425</v>
      </c>
      <c r="B404" s="1" t="s">
        <v>3426</v>
      </c>
      <c r="C404" s="1" t="s">
        <v>7</v>
      </c>
      <c r="D404" s="1"/>
      <c r="E404" s="1"/>
      <c r="F404" s="62"/>
    </row>
    <row r="405" spans="1:6" x14ac:dyDescent="0.25">
      <c r="A405" s="8" t="s">
        <v>3427</v>
      </c>
      <c r="B405" s="1" t="s">
        <v>3428</v>
      </c>
      <c r="C405" s="1" t="s">
        <v>7</v>
      </c>
      <c r="D405" s="1"/>
      <c r="E405" s="1"/>
      <c r="F405" s="62"/>
    </row>
    <row r="406" spans="1:6" x14ac:dyDescent="0.25">
      <c r="A406" s="8" t="s">
        <v>3429</v>
      </c>
      <c r="B406" s="1" t="s">
        <v>3430</v>
      </c>
      <c r="C406" s="1" t="s">
        <v>7</v>
      </c>
      <c r="D406" s="1"/>
      <c r="E406" s="1"/>
      <c r="F406" s="62"/>
    </row>
    <row r="407" spans="1:6" x14ac:dyDescent="0.25">
      <c r="A407" s="8" t="s">
        <v>3431</v>
      </c>
      <c r="B407" s="1" t="s">
        <v>3432</v>
      </c>
      <c r="C407" s="1" t="s">
        <v>27</v>
      </c>
      <c r="D407" s="1"/>
      <c r="E407" s="1"/>
      <c r="F407" s="62"/>
    </row>
    <row r="408" spans="1:6" x14ac:dyDescent="0.25">
      <c r="A408" s="8" t="s">
        <v>3431</v>
      </c>
      <c r="B408" s="1" t="s">
        <v>3432</v>
      </c>
      <c r="C408" s="1" t="s">
        <v>2618</v>
      </c>
      <c r="D408" s="1"/>
      <c r="E408" s="1"/>
      <c r="F408" s="62"/>
    </row>
    <row r="409" spans="1:6" x14ac:dyDescent="0.25">
      <c r="A409" s="8" t="s">
        <v>3433</v>
      </c>
      <c r="B409" s="1" t="s">
        <v>3434</v>
      </c>
      <c r="C409" s="1" t="s">
        <v>27</v>
      </c>
      <c r="D409" s="1"/>
      <c r="E409" s="1"/>
      <c r="F409" s="62"/>
    </row>
    <row r="410" spans="1:6" x14ac:dyDescent="0.25">
      <c r="A410" s="8" t="s">
        <v>3433</v>
      </c>
      <c r="B410" s="1" t="s">
        <v>3434</v>
      </c>
      <c r="C410" s="1" t="s">
        <v>2618</v>
      </c>
      <c r="D410" s="1"/>
      <c r="E410" s="1"/>
      <c r="F410" s="62"/>
    </row>
    <row r="411" spans="1:6" x14ac:dyDescent="0.25">
      <c r="A411" s="8" t="s">
        <v>3435</v>
      </c>
      <c r="B411" s="1" t="s">
        <v>3436</v>
      </c>
      <c r="C411" s="1" t="s">
        <v>7</v>
      </c>
      <c r="D411" s="1"/>
      <c r="E411" s="1"/>
      <c r="F411" s="62"/>
    </row>
    <row r="412" spans="1:6" x14ac:dyDescent="0.25">
      <c r="A412" s="8" t="s">
        <v>3437</v>
      </c>
      <c r="B412" s="1" t="s">
        <v>3438</v>
      </c>
      <c r="C412" s="1" t="s">
        <v>7</v>
      </c>
      <c r="D412" s="1"/>
      <c r="E412" s="1"/>
      <c r="F412" s="62"/>
    </row>
    <row r="413" spans="1:6" x14ac:dyDescent="0.25">
      <c r="A413" s="8" t="s">
        <v>3439</v>
      </c>
      <c r="B413" s="1" t="s">
        <v>3440</v>
      </c>
      <c r="C413" s="1" t="s">
        <v>7</v>
      </c>
      <c r="D413" s="1"/>
      <c r="E413" s="1"/>
      <c r="F413" s="62"/>
    </row>
    <row r="414" spans="1:6" x14ac:dyDescent="0.25">
      <c r="A414" s="8" t="s">
        <v>3441</v>
      </c>
      <c r="B414" s="1" t="s">
        <v>3442</v>
      </c>
      <c r="C414" s="1" t="s">
        <v>7</v>
      </c>
      <c r="D414" s="1"/>
      <c r="E414" s="1"/>
      <c r="F414" s="62"/>
    </row>
    <row r="415" spans="1:6" x14ac:dyDescent="0.25">
      <c r="A415" s="8" t="s">
        <v>3443</v>
      </c>
      <c r="B415" s="1" t="s">
        <v>3444</v>
      </c>
      <c r="C415" s="1" t="s">
        <v>14</v>
      </c>
      <c r="D415" s="1"/>
      <c r="E415" s="1"/>
      <c r="F415" s="62"/>
    </row>
    <row r="416" spans="1:6" x14ac:dyDescent="0.25">
      <c r="A416" s="8" t="s">
        <v>3443</v>
      </c>
      <c r="B416" s="1" t="s">
        <v>3444</v>
      </c>
      <c r="C416" s="1" t="s">
        <v>2618</v>
      </c>
      <c r="D416" s="1"/>
      <c r="E416" s="1"/>
      <c r="F416" s="62"/>
    </row>
    <row r="417" spans="1:6" x14ac:dyDescent="0.25">
      <c r="A417" s="8" t="s">
        <v>3445</v>
      </c>
      <c r="B417" s="1" t="s">
        <v>3446</v>
      </c>
      <c r="C417" s="1" t="s">
        <v>7</v>
      </c>
      <c r="D417" s="1"/>
      <c r="E417" s="1"/>
      <c r="F417" s="62"/>
    </row>
    <row r="418" spans="1:6" x14ac:dyDescent="0.25">
      <c r="A418" s="8" t="s">
        <v>3447</v>
      </c>
      <c r="B418" s="1" t="s">
        <v>3448</v>
      </c>
      <c r="C418" s="1" t="s">
        <v>7</v>
      </c>
      <c r="D418" s="1"/>
      <c r="E418" s="1"/>
      <c r="F418" s="62"/>
    </row>
    <row r="419" spans="1:6" x14ac:dyDescent="0.25">
      <c r="A419" s="8" t="s">
        <v>3449</v>
      </c>
      <c r="B419" s="1" t="s">
        <v>3450</v>
      </c>
      <c r="C419" s="1" t="s">
        <v>7</v>
      </c>
      <c r="D419" s="1"/>
      <c r="E419" s="1"/>
      <c r="F419" s="62"/>
    </row>
    <row r="420" spans="1:6" x14ac:dyDescent="0.25">
      <c r="A420" s="8" t="s">
        <v>3451</v>
      </c>
      <c r="B420" s="1" t="s">
        <v>3452</v>
      </c>
      <c r="C420" s="1" t="s">
        <v>7</v>
      </c>
      <c r="D420" s="1"/>
      <c r="E420" s="1"/>
      <c r="F420" s="62"/>
    </row>
    <row r="421" spans="1:6" x14ac:dyDescent="0.25">
      <c r="A421" s="8" t="s">
        <v>3453</v>
      </c>
      <c r="B421" s="1" t="s">
        <v>3454</v>
      </c>
      <c r="C421" s="1" t="s">
        <v>14</v>
      </c>
      <c r="D421" s="1"/>
      <c r="E421" s="1"/>
      <c r="F421" s="62"/>
    </row>
    <row r="422" spans="1:6" x14ac:dyDescent="0.25">
      <c r="A422" s="8" t="s">
        <v>3453</v>
      </c>
      <c r="B422" s="1" t="s">
        <v>3454</v>
      </c>
      <c r="C422" s="1" t="s">
        <v>2618</v>
      </c>
      <c r="D422" s="1"/>
      <c r="E422" s="1"/>
      <c r="F422" s="62"/>
    </row>
    <row r="423" spans="1:6" x14ac:dyDescent="0.25">
      <c r="A423" s="8" t="s">
        <v>3455</v>
      </c>
      <c r="B423" s="1" t="s">
        <v>3456</v>
      </c>
      <c r="C423" s="1" t="s">
        <v>27</v>
      </c>
      <c r="D423" s="1"/>
      <c r="E423" s="1"/>
      <c r="F423" s="62"/>
    </row>
    <row r="424" spans="1:6" x14ac:dyDescent="0.25">
      <c r="A424" s="8" t="s">
        <v>3455</v>
      </c>
      <c r="B424" s="1" t="s">
        <v>3456</v>
      </c>
      <c r="C424" s="1" t="s">
        <v>2618</v>
      </c>
      <c r="D424" s="1"/>
      <c r="E424" s="1"/>
      <c r="F424" s="62"/>
    </row>
    <row r="425" spans="1:6" x14ac:dyDescent="0.25">
      <c r="A425" s="8" t="s">
        <v>3457</v>
      </c>
      <c r="B425" s="1" t="s">
        <v>3458</v>
      </c>
      <c r="C425" s="1" t="s">
        <v>7</v>
      </c>
      <c r="D425" s="1"/>
      <c r="E425" s="1"/>
      <c r="F425" s="62"/>
    </row>
    <row r="426" spans="1:6" x14ac:dyDescent="0.25">
      <c r="A426" s="8" t="s">
        <v>3459</v>
      </c>
      <c r="B426" s="1" t="s">
        <v>3460</v>
      </c>
      <c r="C426" s="1" t="s">
        <v>7</v>
      </c>
      <c r="D426" s="1"/>
      <c r="E426" s="1"/>
      <c r="F426" s="62"/>
    </row>
    <row r="427" spans="1:6" x14ac:dyDescent="0.25">
      <c r="A427" s="8" t="s">
        <v>3461</v>
      </c>
      <c r="B427" s="1" t="s">
        <v>3462</v>
      </c>
      <c r="C427" s="1" t="s">
        <v>7</v>
      </c>
      <c r="D427" s="1"/>
      <c r="E427" s="1"/>
      <c r="F427" s="62"/>
    </row>
    <row r="428" spans="1:6" x14ac:dyDescent="0.25">
      <c r="A428" s="8" t="s">
        <v>3463</v>
      </c>
      <c r="B428" s="1" t="s">
        <v>3464</v>
      </c>
      <c r="C428" s="1" t="s">
        <v>7</v>
      </c>
      <c r="D428" s="1"/>
      <c r="E428" s="1"/>
      <c r="F428" s="62"/>
    </row>
    <row r="429" spans="1:6" x14ac:dyDescent="0.25">
      <c r="A429" s="8" t="s">
        <v>3465</v>
      </c>
      <c r="B429" s="1" t="s">
        <v>3466</v>
      </c>
      <c r="C429" s="1" t="s">
        <v>27</v>
      </c>
      <c r="D429" s="1"/>
      <c r="E429" s="1"/>
      <c r="F429" s="62"/>
    </row>
    <row r="430" spans="1:6" x14ac:dyDescent="0.25">
      <c r="A430" s="8" t="s">
        <v>3465</v>
      </c>
      <c r="B430" s="1" t="s">
        <v>3466</v>
      </c>
      <c r="C430" s="1" t="s">
        <v>2618</v>
      </c>
      <c r="D430" s="1"/>
      <c r="E430" s="1"/>
      <c r="F430" s="62"/>
    </row>
    <row r="431" spans="1:6" x14ac:dyDescent="0.25">
      <c r="A431" s="8" t="s">
        <v>3467</v>
      </c>
      <c r="B431" s="1" t="s">
        <v>3468</v>
      </c>
      <c r="C431" s="1" t="s">
        <v>27</v>
      </c>
      <c r="D431" s="1"/>
      <c r="E431" s="1"/>
      <c r="F431" s="62"/>
    </row>
    <row r="432" spans="1:6" x14ac:dyDescent="0.25">
      <c r="A432" s="8" t="s">
        <v>3467</v>
      </c>
      <c r="B432" s="1" t="s">
        <v>3468</v>
      </c>
      <c r="C432" s="1" t="s">
        <v>2618</v>
      </c>
      <c r="D432" s="1"/>
      <c r="E432" s="1"/>
      <c r="F432" s="62"/>
    </row>
    <row r="433" spans="1:6" x14ac:dyDescent="0.25">
      <c r="A433" s="8" t="s">
        <v>3469</v>
      </c>
      <c r="B433" s="1" t="s">
        <v>3470</v>
      </c>
      <c r="C433" s="1" t="s">
        <v>27</v>
      </c>
      <c r="D433" s="1"/>
      <c r="E433" s="1"/>
      <c r="F433" s="62"/>
    </row>
    <row r="434" spans="1:6" x14ac:dyDescent="0.25">
      <c r="A434" s="8" t="s">
        <v>3469</v>
      </c>
      <c r="B434" s="1" t="s">
        <v>3470</v>
      </c>
      <c r="C434" s="1" t="s">
        <v>2618</v>
      </c>
      <c r="D434" s="1"/>
      <c r="E434" s="1"/>
      <c r="F434" s="62"/>
    </row>
    <row r="435" spans="1:6" x14ac:dyDescent="0.25">
      <c r="A435" s="8" t="s">
        <v>3471</v>
      </c>
      <c r="B435" s="1" t="s">
        <v>3472</v>
      </c>
      <c r="C435" s="1" t="s">
        <v>4</v>
      </c>
      <c r="D435" s="1" t="s">
        <v>10649</v>
      </c>
      <c r="E435" s="1"/>
      <c r="F435" s="62"/>
    </row>
    <row r="436" spans="1:6" x14ac:dyDescent="0.25">
      <c r="A436" s="8" t="s">
        <v>3473</v>
      </c>
      <c r="B436" s="1" t="s">
        <v>3474</v>
      </c>
      <c r="C436" s="1" t="s">
        <v>4</v>
      </c>
      <c r="D436" s="1" t="s">
        <v>10649</v>
      </c>
      <c r="E436" s="1"/>
      <c r="F436" s="62"/>
    </row>
    <row r="437" spans="1:6" x14ac:dyDescent="0.25">
      <c r="A437" s="8" t="s">
        <v>3475</v>
      </c>
      <c r="B437" s="1" t="s">
        <v>3476</v>
      </c>
      <c r="C437" s="1" t="s">
        <v>4</v>
      </c>
      <c r="D437" s="1" t="s">
        <v>10649</v>
      </c>
      <c r="E437" s="1"/>
      <c r="F437" s="62"/>
    </row>
    <row r="438" spans="1:6" ht="15.75" thickBot="1" x14ac:dyDescent="0.3">
      <c r="A438" s="10" t="s">
        <v>3477</v>
      </c>
      <c r="B438" s="11" t="s">
        <v>3478</v>
      </c>
      <c r="C438" s="11" t="s">
        <v>4</v>
      </c>
      <c r="D438" s="11" t="s">
        <v>10649</v>
      </c>
      <c r="E438" s="11"/>
      <c r="F438" s="63"/>
    </row>
  </sheetData>
  <autoFilter ref="A1:F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0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7.285156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449</v>
      </c>
    </row>
    <row r="2" spans="1:8" x14ac:dyDescent="0.25">
      <c r="A2" s="5" t="s">
        <v>3479</v>
      </c>
      <c r="B2" s="6" t="s">
        <v>3480</v>
      </c>
      <c r="C2" s="6" t="s">
        <v>7</v>
      </c>
      <c r="D2" s="6"/>
      <c r="E2" s="6"/>
      <c r="F2" s="7"/>
    </row>
    <row r="3" spans="1:8" x14ac:dyDescent="0.25">
      <c r="A3" s="8" t="s">
        <v>3481</v>
      </c>
      <c r="B3" s="1" t="s">
        <v>3482</v>
      </c>
      <c r="C3" s="1" t="s">
        <v>7</v>
      </c>
      <c r="D3" s="1"/>
      <c r="E3" s="1"/>
      <c r="F3" s="9"/>
    </row>
    <row r="4" spans="1:8" x14ac:dyDescent="0.25">
      <c r="A4" s="8" t="s">
        <v>3483</v>
      </c>
      <c r="B4" s="1" t="s">
        <v>3484</v>
      </c>
      <c r="C4" s="1" t="s">
        <v>27</v>
      </c>
      <c r="D4" s="1"/>
      <c r="E4" s="1"/>
      <c r="F4" s="9"/>
    </row>
    <row r="5" spans="1:8" x14ac:dyDescent="0.25">
      <c r="A5" s="8" t="s">
        <v>3483</v>
      </c>
      <c r="B5" s="1" t="s">
        <v>3484</v>
      </c>
      <c r="C5" s="1" t="s">
        <v>2618</v>
      </c>
      <c r="D5" s="1"/>
      <c r="E5" s="1"/>
      <c r="F5" s="9"/>
    </row>
    <row r="6" spans="1:8" x14ac:dyDescent="0.25">
      <c r="A6" s="8" t="s">
        <v>3485</v>
      </c>
      <c r="B6" s="1" t="s">
        <v>3486</v>
      </c>
      <c r="C6" s="1" t="s">
        <v>4</v>
      </c>
      <c r="D6" s="1"/>
      <c r="E6" s="1"/>
      <c r="F6" s="9"/>
    </row>
    <row r="7" spans="1:8" x14ac:dyDescent="0.25">
      <c r="A7" s="8" t="s">
        <v>3485</v>
      </c>
      <c r="B7" s="1" t="s">
        <v>3486</v>
      </c>
      <c r="C7" s="1" t="s">
        <v>2618</v>
      </c>
      <c r="D7" s="1"/>
      <c r="E7" s="1"/>
      <c r="F7" s="9"/>
    </row>
    <row r="8" spans="1:8" x14ac:dyDescent="0.25">
      <c r="A8" s="8" t="s">
        <v>3487</v>
      </c>
      <c r="B8" s="1" t="s">
        <v>3488</v>
      </c>
      <c r="C8" s="1" t="s">
        <v>7</v>
      </c>
      <c r="D8" s="1"/>
      <c r="E8" s="1"/>
      <c r="F8" s="9"/>
    </row>
    <row r="9" spans="1:8" x14ac:dyDescent="0.25">
      <c r="A9" s="8" t="s">
        <v>3489</v>
      </c>
      <c r="B9" s="1" t="s">
        <v>3490</v>
      </c>
      <c r="C9" s="1" t="s">
        <v>7</v>
      </c>
      <c r="D9" s="1"/>
      <c r="E9" s="1"/>
      <c r="F9" s="9"/>
    </row>
    <row r="10" spans="1:8" x14ac:dyDescent="0.25">
      <c r="A10" s="8" t="s">
        <v>3491</v>
      </c>
      <c r="B10" s="1" t="s">
        <v>3492</v>
      </c>
      <c r="C10" s="1" t="s">
        <v>14</v>
      </c>
      <c r="D10" s="1"/>
      <c r="E10" s="1"/>
      <c r="F10" s="9"/>
    </row>
    <row r="11" spans="1:8" x14ac:dyDescent="0.25">
      <c r="A11" s="8" t="s">
        <v>3491</v>
      </c>
      <c r="B11" s="1" t="s">
        <v>3492</v>
      </c>
      <c r="C11" s="1" t="s">
        <v>2618</v>
      </c>
      <c r="D11" s="1"/>
      <c r="E11" s="1"/>
      <c r="F11" s="9"/>
    </row>
    <row r="12" spans="1:8" x14ac:dyDescent="0.25">
      <c r="A12" s="8" t="s">
        <v>3493</v>
      </c>
      <c r="B12" s="1" t="s">
        <v>3494</v>
      </c>
      <c r="C12" s="1" t="s">
        <v>7</v>
      </c>
      <c r="D12" s="1"/>
      <c r="E12" s="1"/>
      <c r="F12" s="9"/>
    </row>
    <row r="13" spans="1:8" x14ac:dyDescent="0.25">
      <c r="A13" s="8" t="s">
        <v>3495</v>
      </c>
      <c r="B13" s="1" t="s">
        <v>3496</v>
      </c>
      <c r="C13" s="1" t="s">
        <v>14</v>
      </c>
      <c r="D13" s="1"/>
      <c r="E13" s="1"/>
      <c r="F13" s="9"/>
    </row>
    <row r="14" spans="1:8" x14ac:dyDescent="0.25">
      <c r="A14" s="8" t="s">
        <v>3495</v>
      </c>
      <c r="B14" s="1" t="s">
        <v>3496</v>
      </c>
      <c r="C14" s="1" t="s">
        <v>2618</v>
      </c>
      <c r="D14" s="1"/>
      <c r="E14" s="1"/>
      <c r="F14" s="9"/>
    </row>
    <row r="15" spans="1:8" x14ac:dyDescent="0.25">
      <c r="A15" s="8" t="s">
        <v>3497</v>
      </c>
      <c r="B15" s="1" t="s">
        <v>3498</v>
      </c>
      <c r="C15" s="1" t="s">
        <v>7</v>
      </c>
      <c r="D15" s="1"/>
      <c r="E15" s="1"/>
      <c r="F15" s="9"/>
    </row>
    <row r="16" spans="1:8" x14ac:dyDescent="0.25">
      <c r="A16" s="8" t="s">
        <v>3499</v>
      </c>
      <c r="B16" s="1" t="s">
        <v>3500</v>
      </c>
      <c r="C16" s="1" t="s">
        <v>14</v>
      </c>
      <c r="D16" s="1"/>
      <c r="E16" s="1"/>
      <c r="F16" s="9"/>
    </row>
    <row r="17" spans="1:6" x14ac:dyDescent="0.25">
      <c r="A17" s="8" t="s">
        <v>3499</v>
      </c>
      <c r="B17" s="1" t="s">
        <v>3500</v>
      </c>
      <c r="C17" s="1" t="s">
        <v>2618</v>
      </c>
      <c r="D17" s="1"/>
      <c r="E17" s="1"/>
      <c r="F17" s="9"/>
    </row>
    <row r="18" spans="1:6" x14ac:dyDescent="0.25">
      <c r="A18" s="8" t="s">
        <v>3501</v>
      </c>
      <c r="B18" s="1" t="s">
        <v>3502</v>
      </c>
      <c r="C18" s="1" t="s">
        <v>7</v>
      </c>
      <c r="D18" s="1"/>
      <c r="E18" s="1"/>
      <c r="F18" s="9"/>
    </row>
    <row r="19" spans="1:6" x14ac:dyDescent="0.25">
      <c r="A19" s="8" t="s">
        <v>3503</v>
      </c>
      <c r="B19" s="1" t="s">
        <v>3504</v>
      </c>
      <c r="C19" s="1" t="s">
        <v>27</v>
      </c>
      <c r="D19" s="1"/>
      <c r="E19" s="1"/>
      <c r="F19" s="9"/>
    </row>
    <row r="20" spans="1:6" x14ac:dyDescent="0.25">
      <c r="A20" s="8" t="s">
        <v>3503</v>
      </c>
      <c r="B20" s="1" t="s">
        <v>3504</v>
      </c>
      <c r="C20" s="1" t="s">
        <v>2618</v>
      </c>
      <c r="D20" s="1"/>
      <c r="E20" s="1"/>
      <c r="F20" s="9"/>
    </row>
    <row r="21" spans="1:6" x14ac:dyDescent="0.25">
      <c r="A21" s="8" t="s">
        <v>3505</v>
      </c>
      <c r="B21" s="1" t="s">
        <v>3506</v>
      </c>
      <c r="C21" s="1" t="s">
        <v>7</v>
      </c>
      <c r="D21" s="1"/>
      <c r="E21" s="1"/>
      <c r="F21" s="9"/>
    </row>
    <row r="22" spans="1:6" x14ac:dyDescent="0.25">
      <c r="A22" s="8" t="s">
        <v>3507</v>
      </c>
      <c r="B22" s="1" t="s">
        <v>3508</v>
      </c>
      <c r="C22" s="1" t="s">
        <v>27</v>
      </c>
      <c r="D22" s="1"/>
      <c r="E22" s="1"/>
      <c r="F22" s="9"/>
    </row>
    <row r="23" spans="1:6" x14ac:dyDescent="0.25">
      <c r="A23" s="8" t="s">
        <v>3507</v>
      </c>
      <c r="B23" s="1" t="s">
        <v>3508</v>
      </c>
      <c r="C23" s="1" t="s">
        <v>2618</v>
      </c>
      <c r="D23" s="1"/>
      <c r="E23" s="1"/>
      <c r="F23" s="9"/>
    </row>
    <row r="24" spans="1:6" x14ac:dyDescent="0.25">
      <c r="A24" s="8" t="s">
        <v>3509</v>
      </c>
      <c r="B24" s="1" t="s">
        <v>3510</v>
      </c>
      <c r="C24" s="1" t="s">
        <v>14</v>
      </c>
      <c r="D24" s="1"/>
      <c r="E24" s="1"/>
      <c r="F24" s="9"/>
    </row>
    <row r="25" spans="1:6" x14ac:dyDescent="0.25">
      <c r="A25" s="8" t="s">
        <v>3509</v>
      </c>
      <c r="B25" s="1" t="s">
        <v>3510</v>
      </c>
      <c r="C25" s="1" t="s">
        <v>2618</v>
      </c>
      <c r="D25" s="1"/>
      <c r="E25" s="1"/>
      <c r="F25" s="9"/>
    </row>
    <row r="26" spans="1:6" x14ac:dyDescent="0.25">
      <c r="A26" s="8" t="s">
        <v>3511</v>
      </c>
      <c r="B26" s="1" t="s">
        <v>3512</v>
      </c>
      <c r="C26" s="1" t="s">
        <v>7</v>
      </c>
      <c r="D26" s="1"/>
      <c r="E26" s="1"/>
      <c r="F26" s="9"/>
    </row>
    <row r="27" spans="1:6" x14ac:dyDescent="0.25">
      <c r="A27" s="8" t="s">
        <v>3513</v>
      </c>
      <c r="B27" s="1" t="s">
        <v>3514</v>
      </c>
      <c r="C27" s="1" t="s">
        <v>27</v>
      </c>
      <c r="D27" s="1"/>
      <c r="E27" s="1"/>
      <c r="F27" s="9"/>
    </row>
    <row r="28" spans="1:6" x14ac:dyDescent="0.25">
      <c r="A28" s="8" t="s">
        <v>3513</v>
      </c>
      <c r="B28" s="1" t="s">
        <v>3514</v>
      </c>
      <c r="C28" s="1" t="s">
        <v>2618</v>
      </c>
      <c r="D28" s="1"/>
      <c r="E28" s="1"/>
      <c r="F28" s="9"/>
    </row>
    <row r="29" spans="1:6" x14ac:dyDescent="0.25">
      <c r="A29" s="8" t="s">
        <v>3515</v>
      </c>
      <c r="B29" s="1" t="s">
        <v>3516</v>
      </c>
      <c r="C29" s="1" t="s">
        <v>27</v>
      </c>
      <c r="D29" s="1"/>
      <c r="E29" s="1"/>
      <c r="F29" s="9"/>
    </row>
    <row r="30" spans="1:6" x14ac:dyDescent="0.25">
      <c r="A30" s="8" t="s">
        <v>3515</v>
      </c>
      <c r="B30" s="1" t="s">
        <v>3516</v>
      </c>
      <c r="C30" s="1" t="s">
        <v>2618</v>
      </c>
      <c r="D30" s="1"/>
      <c r="E30" s="1"/>
      <c r="F30" s="9"/>
    </row>
    <row r="31" spans="1:6" x14ac:dyDescent="0.25">
      <c r="A31" s="8" t="s">
        <v>3517</v>
      </c>
      <c r="B31" s="1" t="s">
        <v>3518</v>
      </c>
      <c r="C31" s="1" t="s">
        <v>7</v>
      </c>
      <c r="D31" s="1"/>
      <c r="E31" s="1"/>
      <c r="F31" s="9"/>
    </row>
    <row r="32" spans="1:6" x14ac:dyDescent="0.25">
      <c r="A32" s="8" t="s">
        <v>3519</v>
      </c>
      <c r="B32" s="1" t="s">
        <v>3520</v>
      </c>
      <c r="C32" s="1" t="s">
        <v>7</v>
      </c>
      <c r="D32" s="1"/>
      <c r="E32" s="1"/>
      <c r="F32" s="9"/>
    </row>
    <row r="33" spans="1:6" x14ac:dyDescent="0.25">
      <c r="A33" s="8" t="s">
        <v>3521</v>
      </c>
      <c r="B33" s="1" t="s">
        <v>3522</v>
      </c>
      <c r="C33" s="1" t="s">
        <v>27</v>
      </c>
      <c r="D33" s="1"/>
      <c r="E33" s="1"/>
      <c r="F33" s="9"/>
    </row>
    <row r="34" spans="1:6" x14ac:dyDescent="0.25">
      <c r="A34" s="8" t="s">
        <v>3521</v>
      </c>
      <c r="B34" s="1" t="s">
        <v>3522</v>
      </c>
      <c r="C34" s="1" t="s">
        <v>2618</v>
      </c>
      <c r="D34" s="1"/>
      <c r="E34" s="1"/>
      <c r="F34" s="9"/>
    </row>
    <row r="35" spans="1:6" x14ac:dyDescent="0.25">
      <c r="A35" s="8" t="s">
        <v>3523</v>
      </c>
      <c r="B35" s="1" t="s">
        <v>3524</v>
      </c>
      <c r="C35" s="1" t="s">
        <v>4</v>
      </c>
      <c r="D35" s="1"/>
      <c r="E35" s="1"/>
      <c r="F35" s="9"/>
    </row>
    <row r="36" spans="1:6" x14ac:dyDescent="0.25">
      <c r="A36" s="8" t="s">
        <v>3523</v>
      </c>
      <c r="B36" s="1" t="s">
        <v>3524</v>
      </c>
      <c r="C36" s="1" t="s">
        <v>2618</v>
      </c>
      <c r="D36" s="1"/>
      <c r="E36" s="1"/>
      <c r="F36" s="9"/>
    </row>
    <row r="37" spans="1:6" x14ac:dyDescent="0.25">
      <c r="A37" s="8" t="s">
        <v>3525</v>
      </c>
      <c r="B37" s="1" t="s">
        <v>3526</v>
      </c>
      <c r="C37" s="1" t="s">
        <v>7</v>
      </c>
      <c r="D37" s="1"/>
      <c r="E37" s="1"/>
      <c r="F37" s="9"/>
    </row>
    <row r="38" spans="1:6" x14ac:dyDescent="0.25">
      <c r="A38" s="8" t="s">
        <v>3527</v>
      </c>
      <c r="B38" s="1" t="s">
        <v>3528</v>
      </c>
      <c r="C38" s="1" t="s">
        <v>7</v>
      </c>
      <c r="D38" s="1"/>
      <c r="E38" s="1"/>
      <c r="F38" s="9"/>
    </row>
    <row r="39" spans="1:6" x14ac:dyDescent="0.25">
      <c r="A39" s="8" t="s">
        <v>3529</v>
      </c>
      <c r="B39" s="1" t="s">
        <v>3530</v>
      </c>
      <c r="C39" s="1" t="s">
        <v>7</v>
      </c>
      <c r="D39" s="1"/>
      <c r="E39" s="1"/>
      <c r="F39" s="9"/>
    </row>
    <row r="40" spans="1:6" x14ac:dyDescent="0.25">
      <c r="A40" s="8" t="s">
        <v>3531</v>
      </c>
      <c r="B40" s="1" t="s">
        <v>3532</v>
      </c>
      <c r="C40" s="1" t="s">
        <v>7</v>
      </c>
      <c r="D40" s="1"/>
      <c r="E40" s="1"/>
      <c r="F40" s="9"/>
    </row>
    <row r="41" spans="1:6" x14ac:dyDescent="0.25">
      <c r="A41" s="8" t="s">
        <v>3533</v>
      </c>
      <c r="B41" s="1" t="s">
        <v>3534</v>
      </c>
      <c r="C41" s="1" t="s">
        <v>7</v>
      </c>
      <c r="D41" s="1"/>
      <c r="E41" s="1"/>
      <c r="F41" s="9"/>
    </row>
    <row r="42" spans="1:6" x14ac:dyDescent="0.25">
      <c r="A42" s="8" t="s">
        <v>3535</v>
      </c>
      <c r="B42" s="1" t="s">
        <v>3536</v>
      </c>
      <c r="C42" s="1" t="s">
        <v>7</v>
      </c>
      <c r="D42" s="1"/>
      <c r="E42" s="1"/>
      <c r="F42" s="9"/>
    </row>
    <row r="43" spans="1:6" x14ac:dyDescent="0.25">
      <c r="A43" s="8" t="s">
        <v>3537</v>
      </c>
      <c r="B43" s="1" t="s">
        <v>3538</v>
      </c>
      <c r="C43" s="1" t="s">
        <v>7</v>
      </c>
      <c r="D43" s="1"/>
      <c r="E43" s="1"/>
      <c r="F43" s="9"/>
    </row>
    <row r="44" spans="1:6" x14ac:dyDescent="0.25">
      <c r="A44" s="8" t="s">
        <v>3539</v>
      </c>
      <c r="B44" s="1" t="s">
        <v>3540</v>
      </c>
      <c r="C44" s="1" t="s">
        <v>14</v>
      </c>
      <c r="D44" s="1"/>
      <c r="E44" s="1"/>
      <c r="F44" s="9"/>
    </row>
    <row r="45" spans="1:6" x14ac:dyDescent="0.25">
      <c r="A45" s="8" t="s">
        <v>3539</v>
      </c>
      <c r="B45" s="1" t="s">
        <v>3540</v>
      </c>
      <c r="C45" s="1" t="s">
        <v>2618</v>
      </c>
      <c r="D45" s="1"/>
      <c r="E45" s="1"/>
      <c r="F45" s="9"/>
    </row>
    <row r="46" spans="1:6" x14ac:dyDescent="0.25">
      <c r="A46" s="8" t="s">
        <v>3541</v>
      </c>
      <c r="B46" s="1" t="s">
        <v>3542</v>
      </c>
      <c r="C46" s="1" t="s">
        <v>4</v>
      </c>
      <c r="D46" s="1"/>
      <c r="E46" s="1"/>
      <c r="F46" s="9"/>
    </row>
    <row r="47" spans="1:6" x14ac:dyDescent="0.25">
      <c r="A47" s="8" t="s">
        <v>3541</v>
      </c>
      <c r="B47" s="1" t="s">
        <v>3542</v>
      </c>
      <c r="C47" s="1" t="s">
        <v>2618</v>
      </c>
      <c r="D47" s="1"/>
      <c r="E47" s="1"/>
      <c r="F47" s="9"/>
    </row>
    <row r="48" spans="1:6" x14ac:dyDescent="0.25">
      <c r="A48" s="8" t="s">
        <v>3543</v>
      </c>
      <c r="B48" s="1" t="s">
        <v>3544</v>
      </c>
      <c r="C48" s="1" t="s">
        <v>4</v>
      </c>
      <c r="D48" s="1"/>
      <c r="E48" s="1"/>
      <c r="F48" s="9"/>
    </row>
    <row r="49" spans="1:6" x14ac:dyDescent="0.25">
      <c r="A49" s="8" t="s">
        <v>3543</v>
      </c>
      <c r="B49" s="1" t="s">
        <v>3544</v>
      </c>
      <c r="C49" s="1" t="s">
        <v>2618</v>
      </c>
      <c r="D49" s="1"/>
      <c r="E49" s="1"/>
      <c r="F49" s="9"/>
    </row>
    <row r="50" spans="1:6" x14ac:dyDescent="0.25">
      <c r="A50" s="8" t="s">
        <v>3545</v>
      </c>
      <c r="B50" s="1" t="s">
        <v>3546</v>
      </c>
      <c r="C50" s="1" t="s">
        <v>7</v>
      </c>
      <c r="D50" s="1"/>
      <c r="E50" s="1"/>
      <c r="F50" s="9"/>
    </row>
    <row r="51" spans="1:6" x14ac:dyDescent="0.25">
      <c r="A51" s="8" t="s">
        <v>3547</v>
      </c>
      <c r="B51" s="1" t="s">
        <v>3548</v>
      </c>
      <c r="C51" s="1" t="s">
        <v>14</v>
      </c>
      <c r="D51" s="1"/>
      <c r="E51" s="1"/>
      <c r="F51" s="9"/>
    </row>
    <row r="52" spans="1:6" x14ac:dyDescent="0.25">
      <c r="A52" s="8" t="s">
        <v>3547</v>
      </c>
      <c r="B52" s="1" t="s">
        <v>3548</v>
      </c>
      <c r="C52" s="1" t="s">
        <v>2618</v>
      </c>
      <c r="D52" s="1"/>
      <c r="E52" s="1"/>
      <c r="F52" s="9"/>
    </row>
    <row r="53" spans="1:6" x14ac:dyDescent="0.25">
      <c r="A53" s="8" t="s">
        <v>3549</v>
      </c>
      <c r="B53" s="1" t="s">
        <v>3550</v>
      </c>
      <c r="C53" s="1" t="s">
        <v>7</v>
      </c>
      <c r="D53" s="1"/>
      <c r="E53" s="1"/>
      <c r="F53" s="9"/>
    </row>
    <row r="54" spans="1:6" x14ac:dyDescent="0.25">
      <c r="A54" s="8" t="s">
        <v>3551</v>
      </c>
      <c r="B54" s="1" t="s">
        <v>3552</v>
      </c>
      <c r="C54" s="1" t="s">
        <v>7</v>
      </c>
      <c r="D54" s="1"/>
      <c r="E54" s="1"/>
      <c r="F54" s="9"/>
    </row>
    <row r="55" spans="1:6" x14ac:dyDescent="0.25">
      <c r="A55" s="8" t="s">
        <v>3553</v>
      </c>
      <c r="B55" s="1" t="s">
        <v>3554</v>
      </c>
      <c r="C55" s="1" t="s">
        <v>7</v>
      </c>
      <c r="D55" s="1"/>
      <c r="E55" s="1"/>
      <c r="F55" s="9"/>
    </row>
    <row r="56" spans="1:6" x14ac:dyDescent="0.25">
      <c r="A56" s="8" t="s">
        <v>3555</v>
      </c>
      <c r="B56" s="1" t="s">
        <v>3556</v>
      </c>
      <c r="C56" s="1" t="s">
        <v>7</v>
      </c>
      <c r="D56" s="1"/>
      <c r="E56" s="1"/>
      <c r="F56" s="9"/>
    </row>
    <row r="57" spans="1:6" x14ac:dyDescent="0.25">
      <c r="A57" s="8" t="s">
        <v>3557</v>
      </c>
      <c r="B57" s="1" t="s">
        <v>3558</v>
      </c>
      <c r="C57" s="1" t="s">
        <v>7</v>
      </c>
      <c r="D57" s="1"/>
      <c r="E57" s="1"/>
      <c r="F57" s="9"/>
    </row>
    <row r="58" spans="1:6" x14ac:dyDescent="0.25">
      <c r="A58" s="8" t="s">
        <v>3559</v>
      </c>
      <c r="B58" s="1" t="s">
        <v>3560</v>
      </c>
      <c r="C58" s="1" t="s">
        <v>7</v>
      </c>
      <c r="D58" s="1"/>
      <c r="E58" s="1"/>
      <c r="F58" s="9"/>
    </row>
    <row r="59" spans="1:6" x14ac:dyDescent="0.25">
      <c r="A59" s="8" t="s">
        <v>3561</v>
      </c>
      <c r="B59" s="1" t="s">
        <v>3562</v>
      </c>
      <c r="C59" s="1" t="s">
        <v>27</v>
      </c>
      <c r="D59" s="1"/>
      <c r="E59" s="1"/>
      <c r="F59" s="9"/>
    </row>
    <row r="60" spans="1:6" x14ac:dyDescent="0.25">
      <c r="A60" s="8" t="s">
        <v>3561</v>
      </c>
      <c r="B60" s="1" t="s">
        <v>3562</v>
      </c>
      <c r="C60" s="1" t="s">
        <v>2618</v>
      </c>
      <c r="D60" s="1"/>
      <c r="E60" s="1"/>
      <c r="F60" s="9"/>
    </row>
    <row r="61" spans="1:6" x14ac:dyDescent="0.25">
      <c r="A61" s="8" t="s">
        <v>3563</v>
      </c>
      <c r="B61" s="1" t="s">
        <v>3564</v>
      </c>
      <c r="C61" s="1" t="s">
        <v>7</v>
      </c>
      <c r="D61" s="1"/>
      <c r="E61" s="1"/>
      <c r="F61" s="9"/>
    </row>
    <row r="62" spans="1:6" x14ac:dyDescent="0.25">
      <c r="A62" s="8" t="s">
        <v>3565</v>
      </c>
      <c r="B62" s="1" t="s">
        <v>3566</v>
      </c>
      <c r="C62" s="1" t="s">
        <v>7</v>
      </c>
      <c r="D62" s="1"/>
      <c r="E62" s="1"/>
      <c r="F62" s="9"/>
    </row>
    <row r="63" spans="1:6" x14ac:dyDescent="0.25">
      <c r="A63" s="8" t="s">
        <v>3567</v>
      </c>
      <c r="B63" s="1" t="s">
        <v>3568</v>
      </c>
      <c r="C63" s="1" t="s">
        <v>27</v>
      </c>
      <c r="D63" s="1"/>
      <c r="E63" s="1"/>
      <c r="F63" s="9"/>
    </row>
    <row r="64" spans="1:6" x14ac:dyDescent="0.25">
      <c r="A64" s="8" t="s">
        <v>3567</v>
      </c>
      <c r="B64" s="1" t="s">
        <v>3568</v>
      </c>
      <c r="C64" s="1" t="s">
        <v>2618</v>
      </c>
      <c r="D64" s="1"/>
      <c r="E64" s="1"/>
      <c r="F64" s="9"/>
    </row>
    <row r="65" spans="1:6" x14ac:dyDescent="0.25">
      <c r="A65" s="8" t="s">
        <v>3569</v>
      </c>
      <c r="B65" s="1" t="s">
        <v>3570</v>
      </c>
      <c r="C65" s="1" t="s">
        <v>7</v>
      </c>
      <c r="D65" s="1"/>
      <c r="E65" s="1"/>
      <c r="F65" s="9"/>
    </row>
    <row r="66" spans="1:6" x14ac:dyDescent="0.25">
      <c r="A66" s="8" t="s">
        <v>3571</v>
      </c>
      <c r="B66" s="1" t="s">
        <v>3572</v>
      </c>
      <c r="C66" s="1" t="s">
        <v>7</v>
      </c>
      <c r="D66" s="1"/>
      <c r="E66" s="1"/>
      <c r="F66" s="9"/>
    </row>
    <row r="67" spans="1:6" x14ac:dyDescent="0.25">
      <c r="A67" s="8" t="s">
        <v>3573</v>
      </c>
      <c r="B67" s="1" t="s">
        <v>3574</v>
      </c>
      <c r="C67" s="1" t="s">
        <v>14</v>
      </c>
      <c r="D67" s="1"/>
      <c r="E67" s="1"/>
      <c r="F67" s="9"/>
    </row>
    <row r="68" spans="1:6" x14ac:dyDescent="0.25">
      <c r="A68" s="8" t="s">
        <v>3573</v>
      </c>
      <c r="B68" s="1" t="s">
        <v>3574</v>
      </c>
      <c r="C68" s="1" t="s">
        <v>2618</v>
      </c>
      <c r="D68" s="1"/>
      <c r="E68" s="1"/>
      <c r="F68" s="9"/>
    </row>
    <row r="69" spans="1:6" x14ac:dyDescent="0.25">
      <c r="A69" s="8" t="s">
        <v>3575</v>
      </c>
      <c r="B69" s="1" t="s">
        <v>3576</v>
      </c>
      <c r="C69" s="1" t="s">
        <v>27</v>
      </c>
      <c r="D69" s="1"/>
      <c r="E69" s="1"/>
      <c r="F69" s="9"/>
    </row>
    <row r="70" spans="1:6" x14ac:dyDescent="0.25">
      <c r="A70" s="8" t="s">
        <v>3575</v>
      </c>
      <c r="B70" s="1" t="s">
        <v>3576</v>
      </c>
      <c r="C70" s="1" t="s">
        <v>2618</v>
      </c>
      <c r="D70" s="1"/>
      <c r="E70" s="1"/>
      <c r="F70" s="9"/>
    </row>
    <row r="71" spans="1:6" x14ac:dyDescent="0.25">
      <c r="A71" s="8" t="s">
        <v>3577</v>
      </c>
      <c r="B71" s="1" t="s">
        <v>3578</v>
      </c>
      <c r="C71" s="1" t="s">
        <v>7</v>
      </c>
      <c r="D71" s="1"/>
      <c r="E71" s="1"/>
      <c r="F71" s="9"/>
    </row>
    <row r="72" spans="1:6" x14ac:dyDescent="0.25">
      <c r="A72" s="8" t="s">
        <v>3579</v>
      </c>
      <c r="B72" s="1" t="s">
        <v>3580</v>
      </c>
      <c r="C72" s="1" t="s">
        <v>27</v>
      </c>
      <c r="D72" s="1"/>
      <c r="E72" s="1"/>
      <c r="F72" s="9"/>
    </row>
    <row r="73" spans="1:6" x14ac:dyDescent="0.25">
      <c r="A73" s="8" t="s">
        <v>3579</v>
      </c>
      <c r="B73" s="1" t="s">
        <v>3580</v>
      </c>
      <c r="C73" s="1" t="s">
        <v>2618</v>
      </c>
      <c r="D73" s="1"/>
      <c r="E73" s="1"/>
      <c r="F73" s="9"/>
    </row>
    <row r="74" spans="1:6" x14ac:dyDescent="0.25">
      <c r="A74" s="8" t="s">
        <v>3581</v>
      </c>
      <c r="B74" s="1" t="s">
        <v>3582</v>
      </c>
      <c r="C74" s="1" t="s">
        <v>7</v>
      </c>
      <c r="D74" s="1"/>
      <c r="E74" s="1"/>
      <c r="F74" s="9"/>
    </row>
    <row r="75" spans="1:6" x14ac:dyDescent="0.25">
      <c r="A75" s="8" t="s">
        <v>3583</v>
      </c>
      <c r="B75" s="1" t="s">
        <v>3584</v>
      </c>
      <c r="C75" s="1" t="s">
        <v>27</v>
      </c>
      <c r="D75" s="1"/>
      <c r="E75" s="1"/>
      <c r="F75" s="9"/>
    </row>
    <row r="76" spans="1:6" x14ac:dyDescent="0.25">
      <c r="A76" s="8" t="s">
        <v>3583</v>
      </c>
      <c r="B76" s="1" t="s">
        <v>3584</v>
      </c>
      <c r="C76" s="1" t="s">
        <v>2618</v>
      </c>
      <c r="D76" s="1"/>
      <c r="E76" s="1"/>
      <c r="F76" s="9"/>
    </row>
    <row r="77" spans="1:6" x14ac:dyDescent="0.25">
      <c r="A77" s="8" t="s">
        <v>3585</v>
      </c>
      <c r="B77" s="1" t="s">
        <v>3586</v>
      </c>
      <c r="C77" s="1" t="s">
        <v>7</v>
      </c>
      <c r="D77" s="1"/>
      <c r="E77" s="1"/>
      <c r="F77" s="9"/>
    </row>
    <row r="78" spans="1:6" x14ac:dyDescent="0.25">
      <c r="A78" s="8" t="s">
        <v>3587</v>
      </c>
      <c r="B78" s="1" t="s">
        <v>3588</v>
      </c>
      <c r="C78" s="1" t="s">
        <v>7</v>
      </c>
      <c r="D78" s="1"/>
      <c r="E78" s="1"/>
      <c r="F78" s="9"/>
    </row>
    <row r="79" spans="1:6" x14ac:dyDescent="0.25">
      <c r="A79" s="8" t="s">
        <v>3589</v>
      </c>
      <c r="B79" s="1" t="s">
        <v>3590</v>
      </c>
      <c r="C79" s="1" t="s">
        <v>27</v>
      </c>
      <c r="D79" s="1"/>
      <c r="E79" s="1"/>
      <c r="F79" s="9"/>
    </row>
    <row r="80" spans="1:6" x14ac:dyDescent="0.25">
      <c r="A80" s="8" t="s">
        <v>3589</v>
      </c>
      <c r="B80" s="1" t="s">
        <v>3590</v>
      </c>
      <c r="C80" s="1" t="s">
        <v>2618</v>
      </c>
      <c r="D80" s="1"/>
      <c r="E80" s="1"/>
      <c r="F80" s="9"/>
    </row>
    <row r="81" spans="1:6" x14ac:dyDescent="0.25">
      <c r="A81" s="8" t="s">
        <v>3591</v>
      </c>
      <c r="B81" s="1" t="s">
        <v>3592</v>
      </c>
      <c r="C81" s="1" t="s">
        <v>7</v>
      </c>
      <c r="D81" s="1"/>
      <c r="E81" s="1"/>
      <c r="F81" s="9"/>
    </row>
    <row r="82" spans="1:6" x14ac:dyDescent="0.25">
      <c r="A82" s="8" t="s">
        <v>3593</v>
      </c>
      <c r="B82" s="1" t="s">
        <v>3594</v>
      </c>
      <c r="C82" s="1" t="s">
        <v>27</v>
      </c>
      <c r="D82" s="1"/>
      <c r="E82" s="1"/>
      <c r="F82" s="9"/>
    </row>
    <row r="83" spans="1:6" x14ac:dyDescent="0.25">
      <c r="A83" s="8" t="s">
        <v>3593</v>
      </c>
      <c r="B83" s="1" t="s">
        <v>3594</v>
      </c>
      <c r="C83" s="1" t="s">
        <v>2618</v>
      </c>
      <c r="D83" s="1"/>
      <c r="E83" s="1"/>
      <c r="F83" s="9"/>
    </row>
    <row r="84" spans="1:6" x14ac:dyDescent="0.25">
      <c r="A84" s="8" t="s">
        <v>3595</v>
      </c>
      <c r="B84" s="1" t="s">
        <v>3596</v>
      </c>
      <c r="C84" s="1" t="s">
        <v>7</v>
      </c>
      <c r="D84" s="1"/>
      <c r="E84" s="1"/>
      <c r="F84" s="9"/>
    </row>
    <row r="85" spans="1:6" x14ac:dyDescent="0.25">
      <c r="A85" s="8" t="s">
        <v>3597</v>
      </c>
      <c r="B85" s="1" t="s">
        <v>3598</v>
      </c>
      <c r="C85" s="1" t="s">
        <v>27</v>
      </c>
      <c r="D85" s="1"/>
      <c r="E85" s="1"/>
      <c r="F85" s="9"/>
    </row>
    <row r="86" spans="1:6" ht="15.75" thickBot="1" x14ac:dyDescent="0.3">
      <c r="A86" s="10" t="s">
        <v>3597</v>
      </c>
      <c r="B86" s="11" t="s">
        <v>3598</v>
      </c>
      <c r="C86" s="11" t="s">
        <v>2618</v>
      </c>
      <c r="D86" s="11"/>
      <c r="E86" s="11"/>
      <c r="F86" s="12"/>
    </row>
    <row r="87" spans="1:6" x14ac:dyDescent="0.25">
      <c r="A87" s="13" t="s">
        <v>3599</v>
      </c>
      <c r="B87" s="2" t="s">
        <v>3600</v>
      </c>
      <c r="C87" s="2" t="s">
        <v>7</v>
      </c>
      <c r="D87" s="2"/>
      <c r="E87" s="2"/>
      <c r="F87" s="14"/>
    </row>
    <row r="88" spans="1:6" x14ac:dyDescent="0.25">
      <c r="A88" s="8" t="s">
        <v>3601</v>
      </c>
      <c r="B88" s="1" t="s">
        <v>3602</v>
      </c>
      <c r="C88" s="1" t="s">
        <v>7</v>
      </c>
      <c r="D88" s="1"/>
      <c r="E88" s="1"/>
      <c r="F88" s="9"/>
    </row>
    <row r="89" spans="1:6" x14ac:dyDescent="0.25">
      <c r="A89" s="8" t="s">
        <v>3603</v>
      </c>
      <c r="B89" s="1" t="s">
        <v>3604</v>
      </c>
      <c r="C89" s="1" t="s">
        <v>14</v>
      </c>
      <c r="D89" s="1"/>
      <c r="E89" s="1"/>
      <c r="F89" s="9"/>
    </row>
    <row r="90" spans="1:6" x14ac:dyDescent="0.25">
      <c r="A90" s="8" t="s">
        <v>3603</v>
      </c>
      <c r="B90" s="1" t="s">
        <v>3604</v>
      </c>
      <c r="C90" s="1" t="s">
        <v>2618</v>
      </c>
      <c r="D90" s="1"/>
      <c r="E90" s="1"/>
      <c r="F90" s="9"/>
    </row>
    <row r="91" spans="1:6" x14ac:dyDescent="0.25">
      <c r="A91" s="8" t="s">
        <v>3605</v>
      </c>
      <c r="B91" s="1" t="s">
        <v>3606</v>
      </c>
      <c r="C91" s="1" t="s">
        <v>14</v>
      </c>
      <c r="D91" s="1"/>
      <c r="E91" s="1"/>
      <c r="F91" s="9"/>
    </row>
    <row r="92" spans="1:6" x14ac:dyDescent="0.25">
      <c r="A92" s="8" t="s">
        <v>3605</v>
      </c>
      <c r="B92" s="1" t="s">
        <v>3606</v>
      </c>
      <c r="C92" s="1" t="s">
        <v>2618</v>
      </c>
      <c r="D92" s="1"/>
      <c r="E92" s="1"/>
      <c r="F92" s="9"/>
    </row>
    <row r="93" spans="1:6" x14ac:dyDescent="0.25">
      <c r="A93" s="8" t="s">
        <v>3607</v>
      </c>
      <c r="B93" s="1" t="s">
        <v>3608</v>
      </c>
      <c r="C93" s="1" t="s">
        <v>14</v>
      </c>
      <c r="D93" s="1"/>
      <c r="E93" s="1"/>
      <c r="F93" s="9"/>
    </row>
    <row r="94" spans="1:6" x14ac:dyDescent="0.25">
      <c r="A94" s="8" t="s">
        <v>3607</v>
      </c>
      <c r="B94" s="1" t="s">
        <v>3608</v>
      </c>
      <c r="C94" s="1" t="s">
        <v>2618</v>
      </c>
      <c r="D94" s="1"/>
      <c r="E94" s="1"/>
      <c r="F94" s="9"/>
    </row>
    <row r="95" spans="1:6" x14ac:dyDescent="0.25">
      <c r="A95" s="8" t="s">
        <v>3609</v>
      </c>
      <c r="B95" s="1" t="s">
        <v>3610</v>
      </c>
      <c r="C95" s="1" t="s">
        <v>7</v>
      </c>
      <c r="D95" s="1"/>
      <c r="E95" s="1"/>
      <c r="F95" s="9"/>
    </row>
    <row r="96" spans="1:6" x14ac:dyDescent="0.25">
      <c r="A96" s="8" t="s">
        <v>3611</v>
      </c>
      <c r="B96" s="1" t="s">
        <v>3612</v>
      </c>
      <c r="C96" s="1" t="s">
        <v>7</v>
      </c>
      <c r="D96" s="1"/>
      <c r="E96" s="1"/>
      <c r="F96" s="9"/>
    </row>
    <row r="97" spans="1:6" x14ac:dyDescent="0.25">
      <c r="A97" s="8" t="s">
        <v>3613</v>
      </c>
      <c r="B97" s="1" t="s">
        <v>3614</v>
      </c>
      <c r="C97" s="1" t="s">
        <v>27</v>
      </c>
      <c r="D97" s="1"/>
      <c r="E97" s="1"/>
      <c r="F97" s="9"/>
    </row>
    <row r="98" spans="1:6" x14ac:dyDescent="0.25">
      <c r="A98" s="8" t="s">
        <v>3613</v>
      </c>
      <c r="B98" s="1" t="s">
        <v>3614</v>
      </c>
      <c r="C98" s="1" t="s">
        <v>2618</v>
      </c>
      <c r="D98" s="1"/>
      <c r="E98" s="1"/>
      <c r="F98" s="9"/>
    </row>
    <row r="99" spans="1:6" x14ac:dyDescent="0.25">
      <c r="A99" s="8" t="s">
        <v>3615</v>
      </c>
      <c r="B99" s="1" t="s">
        <v>3616</v>
      </c>
      <c r="C99" s="1" t="s">
        <v>7</v>
      </c>
      <c r="D99" s="1"/>
      <c r="E99" s="1"/>
      <c r="F99" s="9"/>
    </row>
    <row r="100" spans="1:6" x14ac:dyDescent="0.25">
      <c r="A100" s="8" t="s">
        <v>3617</v>
      </c>
      <c r="B100" s="1" t="s">
        <v>3618</v>
      </c>
      <c r="C100" s="1" t="s">
        <v>7</v>
      </c>
      <c r="D100" s="1"/>
      <c r="E100" s="1"/>
      <c r="F100" s="9"/>
    </row>
    <row r="101" spans="1:6" x14ac:dyDescent="0.25">
      <c r="A101" s="8" t="s">
        <v>3619</v>
      </c>
      <c r="B101" s="1" t="s">
        <v>3620</v>
      </c>
      <c r="C101" s="1" t="s">
        <v>7</v>
      </c>
      <c r="D101" s="1"/>
      <c r="E101" s="1"/>
      <c r="F101" s="9"/>
    </row>
    <row r="102" spans="1:6" x14ac:dyDescent="0.25">
      <c r="A102" s="8" t="s">
        <v>3621</v>
      </c>
      <c r="B102" s="1" t="s">
        <v>3622</v>
      </c>
      <c r="C102" s="1" t="s">
        <v>14</v>
      </c>
      <c r="D102" s="1"/>
      <c r="E102" s="1"/>
      <c r="F102" s="9"/>
    </row>
    <row r="103" spans="1:6" x14ac:dyDescent="0.25">
      <c r="A103" s="8" t="s">
        <v>3621</v>
      </c>
      <c r="B103" s="1" t="s">
        <v>3622</v>
      </c>
      <c r="C103" s="1" t="s">
        <v>2618</v>
      </c>
      <c r="D103" s="1"/>
      <c r="E103" s="1"/>
      <c r="F103" s="9"/>
    </row>
    <row r="104" spans="1:6" x14ac:dyDescent="0.25">
      <c r="A104" s="8" t="s">
        <v>3623</v>
      </c>
      <c r="B104" s="1" t="s">
        <v>3624</v>
      </c>
      <c r="C104" s="1" t="s">
        <v>7</v>
      </c>
      <c r="D104" s="1"/>
      <c r="E104" s="1"/>
      <c r="F104" s="9"/>
    </row>
    <row r="105" spans="1:6" x14ac:dyDescent="0.25">
      <c r="A105" s="8" t="s">
        <v>3625</v>
      </c>
      <c r="B105" s="1" t="s">
        <v>3626</v>
      </c>
      <c r="C105" s="1" t="s">
        <v>14</v>
      </c>
      <c r="D105" s="1"/>
      <c r="E105" s="1"/>
      <c r="F105" s="9"/>
    </row>
    <row r="106" spans="1:6" x14ac:dyDescent="0.25">
      <c r="A106" s="8" t="s">
        <v>3625</v>
      </c>
      <c r="B106" s="1" t="s">
        <v>3626</v>
      </c>
      <c r="C106" s="1" t="s">
        <v>2618</v>
      </c>
      <c r="D106" s="1"/>
      <c r="E106" s="1"/>
      <c r="F106" s="9"/>
    </row>
    <row r="107" spans="1:6" x14ac:dyDescent="0.25">
      <c r="A107" s="8" t="s">
        <v>3627</v>
      </c>
      <c r="B107" s="1" t="s">
        <v>3628</v>
      </c>
      <c r="C107" s="1" t="s">
        <v>7</v>
      </c>
      <c r="D107" s="1"/>
      <c r="E107" s="1"/>
      <c r="F107" s="9"/>
    </row>
    <row r="108" spans="1:6" x14ac:dyDescent="0.25">
      <c r="A108" s="8" t="s">
        <v>3629</v>
      </c>
      <c r="B108" s="1" t="s">
        <v>3630</v>
      </c>
      <c r="C108" s="1" t="s">
        <v>7</v>
      </c>
      <c r="D108" s="1"/>
      <c r="E108" s="1"/>
      <c r="F108" s="9"/>
    </row>
    <row r="109" spans="1:6" x14ac:dyDescent="0.25">
      <c r="A109" s="8" t="s">
        <v>3631</v>
      </c>
      <c r="B109" s="1" t="s">
        <v>3632</v>
      </c>
      <c r="C109" s="1" t="s">
        <v>27</v>
      </c>
      <c r="D109" s="1"/>
      <c r="E109" s="1"/>
      <c r="F109" s="9"/>
    </row>
    <row r="110" spans="1:6" x14ac:dyDescent="0.25">
      <c r="A110" s="8" t="s">
        <v>3631</v>
      </c>
      <c r="B110" s="1" t="s">
        <v>3632</v>
      </c>
      <c r="C110" s="1" t="s">
        <v>2618</v>
      </c>
      <c r="D110" s="1"/>
      <c r="E110" s="1"/>
      <c r="F110" s="9"/>
    </row>
    <row r="111" spans="1:6" x14ac:dyDescent="0.25">
      <c r="A111" s="8" t="s">
        <v>3633</v>
      </c>
      <c r="B111" s="1" t="s">
        <v>3634</v>
      </c>
      <c r="C111" s="1" t="s">
        <v>7</v>
      </c>
      <c r="D111" s="1"/>
      <c r="E111" s="1"/>
      <c r="F111" s="9"/>
    </row>
    <row r="112" spans="1:6" x14ac:dyDescent="0.25">
      <c r="A112" s="8" t="s">
        <v>3635</v>
      </c>
      <c r="B112" s="1" t="s">
        <v>3636</v>
      </c>
      <c r="C112" s="1" t="s">
        <v>7</v>
      </c>
      <c r="D112" s="1"/>
      <c r="E112" s="1"/>
      <c r="F112" s="9"/>
    </row>
    <row r="113" spans="1:6" x14ac:dyDescent="0.25">
      <c r="A113" s="8" t="s">
        <v>3637</v>
      </c>
      <c r="B113" s="1" t="s">
        <v>3638</v>
      </c>
      <c r="C113" s="1" t="s">
        <v>14</v>
      </c>
      <c r="D113" s="1"/>
      <c r="E113" s="1"/>
      <c r="F113" s="9"/>
    </row>
    <row r="114" spans="1:6" x14ac:dyDescent="0.25">
      <c r="A114" s="8" t="s">
        <v>3637</v>
      </c>
      <c r="B114" s="1" t="s">
        <v>3638</v>
      </c>
      <c r="C114" s="1" t="s">
        <v>2618</v>
      </c>
      <c r="D114" s="1"/>
      <c r="E114" s="1"/>
      <c r="F114" s="9"/>
    </row>
    <row r="115" spans="1:6" x14ac:dyDescent="0.25">
      <c r="A115" s="8" t="s">
        <v>3639</v>
      </c>
      <c r="B115" s="1" t="s">
        <v>3640</v>
      </c>
      <c r="C115" s="1" t="s">
        <v>7</v>
      </c>
      <c r="D115" s="1"/>
      <c r="E115" s="1"/>
      <c r="F115" s="9"/>
    </row>
    <row r="116" spans="1:6" x14ac:dyDescent="0.25">
      <c r="A116" s="8" t="s">
        <v>3641</v>
      </c>
      <c r="B116" s="1" t="s">
        <v>3642</v>
      </c>
      <c r="C116" s="1" t="s">
        <v>7</v>
      </c>
      <c r="D116" s="1"/>
      <c r="E116" s="1"/>
      <c r="F116" s="9"/>
    </row>
    <row r="117" spans="1:6" x14ac:dyDescent="0.25">
      <c r="A117" s="8" t="s">
        <v>3643</v>
      </c>
      <c r="B117" s="1" t="s">
        <v>3644</v>
      </c>
      <c r="C117" s="1" t="s">
        <v>7</v>
      </c>
      <c r="D117" s="1"/>
      <c r="E117" s="1"/>
      <c r="F117" s="9"/>
    </row>
    <row r="118" spans="1:6" x14ac:dyDescent="0.25">
      <c r="A118" s="8" t="s">
        <v>3645</v>
      </c>
      <c r="B118" s="1" t="s">
        <v>3646</v>
      </c>
      <c r="C118" s="1" t="s">
        <v>7</v>
      </c>
      <c r="D118" s="1"/>
      <c r="E118" s="1"/>
      <c r="F118" s="9"/>
    </row>
    <row r="119" spans="1:6" x14ac:dyDescent="0.25">
      <c r="A119" s="8" t="s">
        <v>3647</v>
      </c>
      <c r="B119" s="1" t="s">
        <v>3648</v>
      </c>
      <c r="C119" s="1" t="s">
        <v>7</v>
      </c>
      <c r="D119" s="1"/>
      <c r="E119" s="1"/>
      <c r="F119" s="9"/>
    </row>
    <row r="120" spans="1:6" x14ac:dyDescent="0.25">
      <c r="A120" s="8" t="s">
        <v>3649</v>
      </c>
      <c r="B120" s="1" t="s">
        <v>3650</v>
      </c>
      <c r="C120" s="1" t="s">
        <v>7</v>
      </c>
      <c r="D120" s="1"/>
      <c r="E120" s="1"/>
      <c r="F120" s="9"/>
    </row>
    <row r="121" spans="1:6" x14ac:dyDescent="0.25">
      <c r="A121" s="8" t="s">
        <v>3651</v>
      </c>
      <c r="B121" s="1" t="s">
        <v>3652</v>
      </c>
      <c r="C121" s="1" t="s">
        <v>27</v>
      </c>
      <c r="D121" s="1"/>
      <c r="E121" s="1"/>
      <c r="F121" s="9"/>
    </row>
    <row r="122" spans="1:6" x14ac:dyDescent="0.25">
      <c r="A122" s="8" t="s">
        <v>3651</v>
      </c>
      <c r="B122" s="1" t="s">
        <v>3652</v>
      </c>
      <c r="C122" s="1" t="s">
        <v>2618</v>
      </c>
      <c r="D122" s="1"/>
      <c r="E122" s="1"/>
      <c r="F122" s="9"/>
    </row>
    <row r="123" spans="1:6" x14ac:dyDescent="0.25">
      <c r="A123" s="8" t="s">
        <v>3653</v>
      </c>
      <c r="B123" s="1" t="s">
        <v>3654</v>
      </c>
      <c r="C123" s="1" t="s">
        <v>27</v>
      </c>
      <c r="D123" s="1"/>
      <c r="E123" s="1"/>
      <c r="F123" s="9"/>
    </row>
    <row r="124" spans="1:6" x14ac:dyDescent="0.25">
      <c r="A124" s="8" t="s">
        <v>3653</v>
      </c>
      <c r="B124" s="1" t="s">
        <v>3654</v>
      </c>
      <c r="C124" s="1" t="s">
        <v>2618</v>
      </c>
      <c r="D124" s="1"/>
      <c r="E124" s="1"/>
      <c r="F124" s="9"/>
    </row>
    <row r="125" spans="1:6" x14ac:dyDescent="0.25">
      <c r="A125" s="8" t="s">
        <v>3655</v>
      </c>
      <c r="B125" s="1" t="s">
        <v>3656</v>
      </c>
      <c r="C125" s="1" t="s">
        <v>27</v>
      </c>
      <c r="D125" s="1"/>
      <c r="E125" s="1"/>
      <c r="F125" s="9"/>
    </row>
    <row r="126" spans="1:6" x14ac:dyDescent="0.25">
      <c r="A126" s="8" t="s">
        <v>3655</v>
      </c>
      <c r="B126" s="1" t="s">
        <v>3656</v>
      </c>
      <c r="C126" s="1" t="s">
        <v>2618</v>
      </c>
      <c r="D126" s="1"/>
      <c r="E126" s="1"/>
      <c r="F126" s="9"/>
    </row>
    <row r="127" spans="1:6" x14ac:dyDescent="0.25">
      <c r="A127" s="8" t="s">
        <v>3657</v>
      </c>
      <c r="B127" s="1" t="s">
        <v>3658</v>
      </c>
      <c r="C127" s="1" t="s">
        <v>7</v>
      </c>
      <c r="D127" s="1"/>
      <c r="E127" s="1"/>
      <c r="F127" s="9"/>
    </row>
    <row r="128" spans="1:6" x14ac:dyDescent="0.25">
      <c r="A128" s="8" t="s">
        <v>3659</v>
      </c>
      <c r="B128" s="1" t="s">
        <v>3660</v>
      </c>
      <c r="C128" s="1" t="s">
        <v>4</v>
      </c>
      <c r="D128" s="1"/>
      <c r="E128" s="1"/>
      <c r="F128" s="9"/>
    </row>
    <row r="129" spans="1:6" x14ac:dyDescent="0.25">
      <c r="A129" s="8" t="s">
        <v>3659</v>
      </c>
      <c r="B129" s="1" t="s">
        <v>3660</v>
      </c>
      <c r="C129" s="1" t="s">
        <v>2618</v>
      </c>
      <c r="D129" s="1"/>
      <c r="E129" s="1"/>
      <c r="F129" s="9"/>
    </row>
    <row r="130" spans="1:6" x14ac:dyDescent="0.25">
      <c r="A130" s="8" t="s">
        <v>3661</v>
      </c>
      <c r="B130" s="1" t="s">
        <v>3662</v>
      </c>
      <c r="C130" s="1" t="s">
        <v>4</v>
      </c>
      <c r="D130" s="1"/>
      <c r="E130" s="1"/>
      <c r="F130" s="9"/>
    </row>
    <row r="131" spans="1:6" x14ac:dyDescent="0.25">
      <c r="A131" s="8" t="s">
        <v>3661</v>
      </c>
      <c r="B131" s="1" t="s">
        <v>3662</v>
      </c>
      <c r="C131" s="1" t="s">
        <v>2618</v>
      </c>
      <c r="D131" s="1"/>
      <c r="E131" s="1"/>
      <c r="F131" s="9"/>
    </row>
    <row r="132" spans="1:6" x14ac:dyDescent="0.25">
      <c r="A132" s="8" t="s">
        <v>3663</v>
      </c>
      <c r="B132" s="1" t="s">
        <v>3664</v>
      </c>
      <c r="C132" s="1" t="s">
        <v>4</v>
      </c>
      <c r="D132" s="1"/>
      <c r="E132" s="1"/>
      <c r="F132" s="9"/>
    </row>
    <row r="133" spans="1:6" x14ac:dyDescent="0.25">
      <c r="A133" s="8" t="s">
        <v>3663</v>
      </c>
      <c r="B133" s="1" t="s">
        <v>3664</v>
      </c>
      <c r="C133" s="1" t="s">
        <v>2618</v>
      </c>
      <c r="D133" s="1"/>
      <c r="E133" s="1"/>
      <c r="F133" s="9"/>
    </row>
    <row r="134" spans="1:6" x14ac:dyDescent="0.25">
      <c r="A134" s="8" t="s">
        <v>3665</v>
      </c>
      <c r="B134" s="1" t="s">
        <v>3666</v>
      </c>
      <c r="C134" s="1" t="s">
        <v>4</v>
      </c>
      <c r="D134" s="1"/>
      <c r="E134" s="1"/>
      <c r="F134" s="9"/>
    </row>
    <row r="135" spans="1:6" x14ac:dyDescent="0.25">
      <c r="A135" s="8" t="s">
        <v>3665</v>
      </c>
      <c r="B135" s="1" t="s">
        <v>3666</v>
      </c>
      <c r="C135" s="1" t="s">
        <v>2618</v>
      </c>
      <c r="D135" s="1"/>
      <c r="E135" s="1"/>
      <c r="F135" s="9"/>
    </row>
    <row r="136" spans="1:6" x14ac:dyDescent="0.25">
      <c r="A136" s="8" t="s">
        <v>3667</v>
      </c>
      <c r="B136" s="1" t="s">
        <v>3668</v>
      </c>
      <c r="C136" s="1" t="s">
        <v>7</v>
      </c>
      <c r="D136" s="1"/>
      <c r="E136" s="1"/>
      <c r="F136" s="9"/>
    </row>
    <row r="137" spans="1:6" x14ac:dyDescent="0.25">
      <c r="A137" s="8" t="s">
        <v>3669</v>
      </c>
      <c r="B137" s="1" t="s">
        <v>3670</v>
      </c>
      <c r="C137" s="1" t="s">
        <v>14</v>
      </c>
      <c r="D137" s="1"/>
      <c r="E137" s="1"/>
      <c r="F137" s="9"/>
    </row>
    <row r="138" spans="1:6" x14ac:dyDescent="0.25">
      <c r="A138" s="8" t="s">
        <v>3669</v>
      </c>
      <c r="B138" s="1" t="s">
        <v>3670</v>
      </c>
      <c r="C138" s="1" t="s">
        <v>2618</v>
      </c>
      <c r="D138" s="1"/>
      <c r="E138" s="1"/>
      <c r="F138" s="9"/>
    </row>
    <row r="139" spans="1:6" x14ac:dyDescent="0.25">
      <c r="A139" s="8" t="s">
        <v>3671</v>
      </c>
      <c r="B139" s="1" t="s">
        <v>3672</v>
      </c>
      <c r="C139" s="1" t="s">
        <v>7</v>
      </c>
      <c r="D139" s="1"/>
      <c r="E139" s="1"/>
      <c r="F139" s="9"/>
    </row>
    <row r="140" spans="1:6" x14ac:dyDescent="0.25">
      <c r="A140" s="8" t="s">
        <v>3673</v>
      </c>
      <c r="B140" s="1" t="s">
        <v>3674</v>
      </c>
      <c r="C140" s="1" t="s">
        <v>7</v>
      </c>
      <c r="D140" s="1"/>
      <c r="E140" s="1"/>
      <c r="F140" s="9"/>
    </row>
    <row r="141" spans="1:6" x14ac:dyDescent="0.25">
      <c r="A141" s="8" t="s">
        <v>3675</v>
      </c>
      <c r="B141" s="1" t="s">
        <v>3676</v>
      </c>
      <c r="C141" s="1" t="s">
        <v>27</v>
      </c>
      <c r="D141" s="1"/>
      <c r="E141" s="1"/>
      <c r="F141" s="9"/>
    </row>
    <row r="142" spans="1:6" x14ac:dyDescent="0.25">
      <c r="A142" s="8" t="s">
        <v>3675</v>
      </c>
      <c r="B142" s="1" t="s">
        <v>3676</v>
      </c>
      <c r="C142" s="1" t="s">
        <v>2618</v>
      </c>
      <c r="D142" s="1"/>
      <c r="E142" s="1"/>
      <c r="F142" s="9"/>
    </row>
    <row r="143" spans="1:6" x14ac:dyDescent="0.25">
      <c r="A143" s="8" t="s">
        <v>3677</v>
      </c>
      <c r="B143" s="1" t="s">
        <v>3678</v>
      </c>
      <c r="C143" s="1" t="s">
        <v>7</v>
      </c>
      <c r="D143" s="1"/>
      <c r="E143" s="1"/>
      <c r="F143" s="9"/>
    </row>
    <row r="144" spans="1:6" x14ac:dyDescent="0.25">
      <c r="A144" s="8" t="s">
        <v>3679</v>
      </c>
      <c r="B144" s="1" t="s">
        <v>3680</v>
      </c>
      <c r="C144" s="1" t="s">
        <v>7</v>
      </c>
      <c r="D144" s="1"/>
      <c r="E144" s="1"/>
      <c r="F144" s="9"/>
    </row>
    <row r="145" spans="1:6" x14ac:dyDescent="0.25">
      <c r="A145" s="8" t="s">
        <v>3681</v>
      </c>
      <c r="B145" s="1" t="s">
        <v>3682</v>
      </c>
      <c r="C145" s="1" t="s">
        <v>27</v>
      </c>
      <c r="D145" s="1"/>
      <c r="E145" s="1"/>
      <c r="F145" s="9"/>
    </row>
    <row r="146" spans="1:6" x14ac:dyDescent="0.25">
      <c r="A146" s="8" t="s">
        <v>3681</v>
      </c>
      <c r="B146" s="1" t="s">
        <v>3682</v>
      </c>
      <c r="C146" s="1" t="s">
        <v>2618</v>
      </c>
      <c r="D146" s="1"/>
      <c r="E146" s="1"/>
      <c r="F146" s="9"/>
    </row>
    <row r="147" spans="1:6" x14ac:dyDescent="0.25">
      <c r="A147" s="8" t="s">
        <v>3683</v>
      </c>
      <c r="B147" s="1" t="s">
        <v>3684</v>
      </c>
      <c r="C147" s="1" t="s">
        <v>27</v>
      </c>
      <c r="D147" s="1"/>
      <c r="E147" s="1"/>
      <c r="F147" s="9"/>
    </row>
    <row r="148" spans="1:6" x14ac:dyDescent="0.25">
      <c r="A148" s="8" t="s">
        <v>3683</v>
      </c>
      <c r="B148" s="1" t="s">
        <v>3684</v>
      </c>
      <c r="C148" s="1" t="s">
        <v>2618</v>
      </c>
      <c r="D148" s="1"/>
      <c r="E148" s="1"/>
      <c r="F148" s="9"/>
    </row>
    <row r="149" spans="1:6" x14ac:dyDescent="0.25">
      <c r="A149" s="8" t="s">
        <v>3685</v>
      </c>
      <c r="B149" s="1" t="s">
        <v>3686</v>
      </c>
      <c r="C149" s="1" t="s">
        <v>27</v>
      </c>
      <c r="D149" s="1"/>
      <c r="E149" s="1"/>
      <c r="F149" s="9"/>
    </row>
    <row r="150" spans="1:6" x14ac:dyDescent="0.25">
      <c r="A150" s="8" t="s">
        <v>3685</v>
      </c>
      <c r="B150" s="1" t="s">
        <v>3686</v>
      </c>
      <c r="C150" s="1" t="s">
        <v>2618</v>
      </c>
      <c r="D150" s="1"/>
      <c r="E150" s="1"/>
      <c r="F150" s="9"/>
    </row>
    <row r="151" spans="1:6" x14ac:dyDescent="0.25">
      <c r="A151" s="8" t="s">
        <v>3687</v>
      </c>
      <c r="B151" s="1" t="s">
        <v>3688</v>
      </c>
      <c r="C151" s="1" t="s">
        <v>7</v>
      </c>
      <c r="D151" s="1"/>
      <c r="E151" s="1"/>
      <c r="F151" s="9"/>
    </row>
    <row r="152" spans="1:6" x14ac:dyDescent="0.25">
      <c r="A152" s="8" t="s">
        <v>3689</v>
      </c>
      <c r="B152" s="1" t="s">
        <v>3690</v>
      </c>
      <c r="C152" s="1" t="s">
        <v>27</v>
      </c>
      <c r="D152" s="1"/>
      <c r="E152" s="1"/>
      <c r="F152" s="9"/>
    </row>
    <row r="153" spans="1:6" x14ac:dyDescent="0.25">
      <c r="A153" s="8" t="s">
        <v>3689</v>
      </c>
      <c r="B153" s="1" t="s">
        <v>3690</v>
      </c>
      <c r="C153" s="1" t="s">
        <v>2618</v>
      </c>
      <c r="D153" s="1"/>
      <c r="E153" s="1"/>
      <c r="F153" s="9"/>
    </row>
    <row r="154" spans="1:6" x14ac:dyDescent="0.25">
      <c r="A154" s="8" t="s">
        <v>3691</v>
      </c>
      <c r="B154" s="1" t="s">
        <v>3692</v>
      </c>
      <c r="C154" s="1" t="s">
        <v>7</v>
      </c>
      <c r="D154" s="1"/>
      <c r="E154" s="1"/>
      <c r="F154" s="9"/>
    </row>
    <row r="155" spans="1:6" x14ac:dyDescent="0.25">
      <c r="A155" s="8" t="s">
        <v>3693</v>
      </c>
      <c r="B155" s="1" t="s">
        <v>3694</v>
      </c>
      <c r="C155" s="1" t="s">
        <v>27</v>
      </c>
      <c r="D155" s="1"/>
      <c r="E155" s="1"/>
      <c r="F155" s="9"/>
    </row>
    <row r="156" spans="1:6" x14ac:dyDescent="0.25">
      <c r="A156" s="8" t="s">
        <v>3693</v>
      </c>
      <c r="B156" s="1" t="s">
        <v>3694</v>
      </c>
      <c r="C156" s="1" t="s">
        <v>2618</v>
      </c>
      <c r="D156" s="1"/>
      <c r="E156" s="1"/>
      <c r="F156" s="9"/>
    </row>
    <row r="157" spans="1:6" x14ac:dyDescent="0.25">
      <c r="A157" s="8" t="s">
        <v>3695</v>
      </c>
      <c r="B157" s="1" t="s">
        <v>3696</v>
      </c>
      <c r="C157" s="1" t="s">
        <v>7</v>
      </c>
      <c r="D157" s="1"/>
      <c r="E157" s="1"/>
      <c r="F157" s="9"/>
    </row>
    <row r="158" spans="1:6" x14ac:dyDescent="0.25">
      <c r="A158" s="8" t="s">
        <v>3697</v>
      </c>
      <c r="B158" s="1" t="s">
        <v>3698</v>
      </c>
      <c r="C158" s="1" t="s">
        <v>27</v>
      </c>
      <c r="D158" s="1"/>
      <c r="E158" s="1"/>
      <c r="F158" s="9"/>
    </row>
    <row r="159" spans="1:6" x14ac:dyDescent="0.25">
      <c r="A159" s="8" t="s">
        <v>3697</v>
      </c>
      <c r="B159" s="1" t="s">
        <v>3698</v>
      </c>
      <c r="C159" s="1" t="s">
        <v>2618</v>
      </c>
      <c r="D159" s="1"/>
      <c r="E159" s="1"/>
      <c r="F159" s="9"/>
    </row>
    <row r="160" spans="1:6" x14ac:dyDescent="0.25">
      <c r="A160" s="8" t="s">
        <v>3699</v>
      </c>
      <c r="B160" s="1" t="s">
        <v>3700</v>
      </c>
      <c r="C160" s="1" t="s">
        <v>7</v>
      </c>
      <c r="D160" s="1"/>
      <c r="E160" s="1"/>
      <c r="F160" s="9"/>
    </row>
    <row r="161" spans="1:6" x14ac:dyDescent="0.25">
      <c r="A161" s="8" t="s">
        <v>3701</v>
      </c>
      <c r="B161" s="1" t="s">
        <v>3702</v>
      </c>
      <c r="C161" s="1" t="s">
        <v>7</v>
      </c>
      <c r="D161" s="1"/>
      <c r="E161" s="1"/>
      <c r="F161" s="9"/>
    </row>
    <row r="162" spans="1:6" x14ac:dyDescent="0.25">
      <c r="A162" s="8" t="s">
        <v>3703</v>
      </c>
      <c r="B162" s="1" t="s">
        <v>3704</v>
      </c>
      <c r="C162" s="1" t="s">
        <v>7</v>
      </c>
      <c r="D162" s="1"/>
      <c r="E162" s="1"/>
      <c r="F162" s="9"/>
    </row>
    <row r="163" spans="1:6" x14ac:dyDescent="0.25">
      <c r="A163" s="8" t="s">
        <v>3705</v>
      </c>
      <c r="B163" s="1" t="s">
        <v>3706</v>
      </c>
      <c r="C163" s="1" t="s">
        <v>7</v>
      </c>
      <c r="D163" s="1"/>
      <c r="E163" s="1"/>
      <c r="F163" s="9"/>
    </row>
    <row r="164" spans="1:6" x14ac:dyDescent="0.25">
      <c r="A164" s="8" t="s">
        <v>3707</v>
      </c>
      <c r="B164" s="1" t="s">
        <v>3708</v>
      </c>
      <c r="C164" s="1" t="s">
        <v>7</v>
      </c>
      <c r="D164" s="1"/>
      <c r="E164" s="1"/>
      <c r="F164" s="9"/>
    </row>
    <row r="165" spans="1:6" x14ac:dyDescent="0.25">
      <c r="A165" s="8" t="s">
        <v>3709</v>
      </c>
      <c r="B165" s="1" t="s">
        <v>3710</v>
      </c>
      <c r="C165" s="1" t="s">
        <v>27</v>
      </c>
      <c r="D165" s="1"/>
      <c r="E165" s="1"/>
      <c r="F165" s="9"/>
    </row>
    <row r="166" spans="1:6" x14ac:dyDescent="0.25">
      <c r="A166" s="8" t="s">
        <v>3709</v>
      </c>
      <c r="B166" s="1" t="s">
        <v>3710</v>
      </c>
      <c r="C166" s="1" t="s">
        <v>2618</v>
      </c>
      <c r="D166" s="1"/>
      <c r="E166" s="1"/>
      <c r="F166" s="9"/>
    </row>
    <row r="167" spans="1:6" x14ac:dyDescent="0.25">
      <c r="A167" s="8" t="s">
        <v>3711</v>
      </c>
      <c r="B167" s="1" t="s">
        <v>3712</v>
      </c>
      <c r="C167" s="1" t="s">
        <v>27</v>
      </c>
      <c r="D167" s="1"/>
      <c r="E167" s="1"/>
      <c r="F167" s="9"/>
    </row>
    <row r="168" spans="1:6" x14ac:dyDescent="0.25">
      <c r="A168" s="8" t="s">
        <v>3711</v>
      </c>
      <c r="B168" s="1" t="s">
        <v>3712</v>
      </c>
      <c r="C168" s="1" t="s">
        <v>2618</v>
      </c>
      <c r="D168" s="1"/>
      <c r="E168" s="1"/>
      <c r="F168" s="9"/>
    </row>
    <row r="169" spans="1:6" x14ac:dyDescent="0.25">
      <c r="A169" s="8" t="s">
        <v>3713</v>
      </c>
      <c r="B169" s="1" t="s">
        <v>3714</v>
      </c>
      <c r="C169" s="1" t="s">
        <v>7</v>
      </c>
      <c r="D169" s="1"/>
      <c r="E169" s="1"/>
      <c r="F169" s="9"/>
    </row>
    <row r="170" spans="1:6" x14ac:dyDescent="0.25">
      <c r="A170" s="8" t="s">
        <v>3715</v>
      </c>
      <c r="B170" s="1" t="s">
        <v>3716</v>
      </c>
      <c r="C170" s="1" t="s">
        <v>7</v>
      </c>
      <c r="D170" s="1"/>
      <c r="E170" s="1"/>
      <c r="F170" s="9"/>
    </row>
    <row r="171" spans="1:6" ht="15.75" thickBot="1" x14ac:dyDescent="0.3">
      <c r="A171" s="10" t="s">
        <v>3717</v>
      </c>
      <c r="B171" s="11" t="s">
        <v>3718</v>
      </c>
      <c r="C171" s="11" t="s">
        <v>7</v>
      </c>
      <c r="D171" s="11"/>
      <c r="E171" s="11"/>
      <c r="F171" s="12"/>
    </row>
    <row r="172" spans="1:6" x14ac:dyDescent="0.25">
      <c r="A172" s="13" t="s">
        <v>3719</v>
      </c>
      <c r="B172" s="2" t="s">
        <v>3720</v>
      </c>
      <c r="C172" s="2" t="s">
        <v>14</v>
      </c>
      <c r="D172" s="2"/>
      <c r="E172" s="2"/>
      <c r="F172" s="14"/>
    </row>
    <row r="173" spans="1:6" x14ac:dyDescent="0.25">
      <c r="A173" s="8" t="s">
        <v>3719</v>
      </c>
      <c r="B173" s="1" t="s">
        <v>3720</v>
      </c>
      <c r="C173" s="1" t="s">
        <v>2618</v>
      </c>
      <c r="D173" s="1"/>
      <c r="E173" s="1"/>
      <c r="F173" s="9"/>
    </row>
    <row r="174" spans="1:6" x14ac:dyDescent="0.25">
      <c r="A174" s="8" t="s">
        <v>3721</v>
      </c>
      <c r="B174" s="1" t="s">
        <v>3722</v>
      </c>
      <c r="C174" s="1" t="s">
        <v>14</v>
      </c>
      <c r="D174" s="1"/>
      <c r="E174" s="1"/>
      <c r="F174" s="9"/>
    </row>
    <row r="175" spans="1:6" x14ac:dyDescent="0.25">
      <c r="A175" s="8" t="s">
        <v>3721</v>
      </c>
      <c r="B175" s="1" t="s">
        <v>3722</v>
      </c>
      <c r="C175" s="1" t="s">
        <v>2618</v>
      </c>
      <c r="D175" s="1"/>
      <c r="E175" s="1"/>
      <c r="F175" s="9"/>
    </row>
    <row r="176" spans="1:6" x14ac:dyDescent="0.25">
      <c r="A176" s="8" t="s">
        <v>3723</v>
      </c>
      <c r="B176" s="1" t="s">
        <v>3724</v>
      </c>
      <c r="C176" s="1" t="s">
        <v>14</v>
      </c>
      <c r="D176" s="1"/>
      <c r="E176" s="1"/>
      <c r="F176" s="9"/>
    </row>
    <row r="177" spans="1:6" x14ac:dyDescent="0.25">
      <c r="A177" s="8" t="s">
        <v>3723</v>
      </c>
      <c r="B177" s="1" t="s">
        <v>3724</v>
      </c>
      <c r="C177" s="1" t="s">
        <v>2618</v>
      </c>
      <c r="D177" s="1"/>
      <c r="E177" s="1"/>
      <c r="F177" s="9"/>
    </row>
    <row r="178" spans="1:6" x14ac:dyDescent="0.25">
      <c r="A178" s="8" t="s">
        <v>3725</v>
      </c>
      <c r="B178" s="1" t="s">
        <v>3726</v>
      </c>
      <c r="C178" s="1" t="s">
        <v>7</v>
      </c>
      <c r="D178" s="1"/>
      <c r="E178" s="1"/>
      <c r="F178" s="9"/>
    </row>
    <row r="179" spans="1:6" x14ac:dyDescent="0.25">
      <c r="A179" s="8" t="s">
        <v>3727</v>
      </c>
      <c r="B179" s="1" t="s">
        <v>3728</v>
      </c>
      <c r="C179" s="1" t="s">
        <v>14</v>
      </c>
      <c r="D179" s="1"/>
      <c r="E179" s="1"/>
      <c r="F179" s="9"/>
    </row>
    <row r="180" spans="1:6" x14ac:dyDescent="0.25">
      <c r="A180" s="8" t="s">
        <v>3727</v>
      </c>
      <c r="B180" s="1" t="s">
        <v>3728</v>
      </c>
      <c r="C180" s="1" t="s">
        <v>2618</v>
      </c>
      <c r="D180" s="1"/>
      <c r="E180" s="1"/>
      <c r="F180" s="9"/>
    </row>
    <row r="181" spans="1:6" x14ac:dyDescent="0.25">
      <c r="A181" s="8" t="s">
        <v>3729</v>
      </c>
      <c r="B181" s="1" t="s">
        <v>3730</v>
      </c>
      <c r="C181" s="1" t="s">
        <v>7</v>
      </c>
      <c r="D181" s="1"/>
      <c r="E181" s="1"/>
      <c r="F181" s="9"/>
    </row>
    <row r="182" spans="1:6" x14ac:dyDescent="0.25">
      <c r="A182" s="8" t="s">
        <v>3731</v>
      </c>
      <c r="B182" s="1" t="s">
        <v>3732</v>
      </c>
      <c r="C182" s="1" t="s">
        <v>27</v>
      </c>
      <c r="D182" s="1"/>
      <c r="E182" s="1"/>
      <c r="F182" s="9"/>
    </row>
    <row r="183" spans="1:6" x14ac:dyDescent="0.25">
      <c r="A183" s="8" t="s">
        <v>3731</v>
      </c>
      <c r="B183" s="1" t="s">
        <v>3732</v>
      </c>
      <c r="C183" s="1" t="s">
        <v>2618</v>
      </c>
      <c r="D183" s="1"/>
      <c r="E183" s="1"/>
      <c r="F183" s="9"/>
    </row>
    <row r="184" spans="1:6" x14ac:dyDescent="0.25">
      <c r="A184" s="8" t="s">
        <v>3733</v>
      </c>
      <c r="B184" s="1" t="s">
        <v>3734</v>
      </c>
      <c r="C184" s="1" t="s">
        <v>4</v>
      </c>
      <c r="D184" s="1"/>
      <c r="E184" s="1"/>
      <c r="F184" s="9"/>
    </row>
    <row r="185" spans="1:6" x14ac:dyDescent="0.25">
      <c r="A185" s="8" t="s">
        <v>3733</v>
      </c>
      <c r="B185" s="1" t="s">
        <v>3734</v>
      </c>
      <c r="C185" s="1" t="s">
        <v>2618</v>
      </c>
      <c r="D185" s="1"/>
      <c r="E185" s="1"/>
      <c r="F185" s="9"/>
    </row>
    <row r="186" spans="1:6" x14ac:dyDescent="0.25">
      <c r="A186" s="8" t="s">
        <v>3735</v>
      </c>
      <c r="B186" s="1" t="s">
        <v>3736</v>
      </c>
      <c r="C186" s="1" t="s">
        <v>7</v>
      </c>
      <c r="D186" s="1"/>
      <c r="E186" s="1"/>
      <c r="F186" s="9"/>
    </row>
    <row r="187" spans="1:6" x14ac:dyDescent="0.25">
      <c r="A187" s="8" t="s">
        <v>3737</v>
      </c>
      <c r="B187" s="1" t="s">
        <v>3738</v>
      </c>
      <c r="C187" s="1" t="s">
        <v>27</v>
      </c>
      <c r="D187" s="1"/>
      <c r="E187" s="1"/>
      <c r="F187" s="9"/>
    </row>
    <row r="188" spans="1:6" x14ac:dyDescent="0.25">
      <c r="A188" s="8" t="s">
        <v>3737</v>
      </c>
      <c r="B188" s="1" t="s">
        <v>3738</v>
      </c>
      <c r="C188" s="1" t="s">
        <v>2618</v>
      </c>
      <c r="D188" s="1"/>
      <c r="E188" s="1"/>
      <c r="F188" s="9"/>
    </row>
    <row r="189" spans="1:6" x14ac:dyDescent="0.25">
      <c r="A189" s="8" t="s">
        <v>3739</v>
      </c>
      <c r="B189" s="1" t="s">
        <v>3740</v>
      </c>
      <c r="C189" s="1" t="s">
        <v>4</v>
      </c>
      <c r="D189" s="1"/>
      <c r="E189" s="1"/>
      <c r="F189" s="9"/>
    </row>
    <row r="190" spans="1:6" x14ac:dyDescent="0.25">
      <c r="A190" s="8" t="s">
        <v>3739</v>
      </c>
      <c r="B190" s="1" t="s">
        <v>3740</v>
      </c>
      <c r="C190" s="1" t="s">
        <v>2618</v>
      </c>
      <c r="D190" s="1"/>
      <c r="E190" s="1"/>
      <c r="F190" s="9"/>
    </row>
    <row r="191" spans="1:6" x14ac:dyDescent="0.25">
      <c r="A191" s="8" t="s">
        <v>3741</v>
      </c>
      <c r="B191" s="1" t="s">
        <v>3742</v>
      </c>
      <c r="C191" s="1" t="s">
        <v>7</v>
      </c>
      <c r="D191" s="1"/>
      <c r="E191" s="1"/>
      <c r="F191" s="9"/>
    </row>
    <row r="192" spans="1:6" x14ac:dyDescent="0.25">
      <c r="A192" s="8" t="s">
        <v>3743</v>
      </c>
      <c r="B192" s="1" t="s">
        <v>3744</v>
      </c>
      <c r="C192" s="1" t="s">
        <v>7</v>
      </c>
      <c r="D192" s="1"/>
      <c r="E192" s="1"/>
      <c r="F192" s="9"/>
    </row>
    <row r="193" spans="1:6" x14ac:dyDescent="0.25">
      <c r="A193" s="8" t="s">
        <v>3745</v>
      </c>
      <c r="B193" s="1" t="s">
        <v>3746</v>
      </c>
      <c r="C193" s="1" t="s">
        <v>7</v>
      </c>
      <c r="D193" s="1"/>
      <c r="E193" s="1"/>
      <c r="F193" s="9"/>
    </row>
    <row r="194" spans="1:6" x14ac:dyDescent="0.25">
      <c r="A194" s="8" t="s">
        <v>3747</v>
      </c>
      <c r="B194" s="1" t="s">
        <v>3748</v>
      </c>
      <c r="C194" s="1" t="s">
        <v>7</v>
      </c>
      <c r="D194" s="1"/>
      <c r="E194" s="1"/>
      <c r="F194" s="9"/>
    </row>
    <row r="195" spans="1:6" x14ac:dyDescent="0.25">
      <c r="A195" s="8" t="s">
        <v>3749</v>
      </c>
      <c r="B195" s="1" t="s">
        <v>3750</v>
      </c>
      <c r="C195" s="1" t="s">
        <v>7</v>
      </c>
      <c r="D195" s="1"/>
      <c r="E195" s="1"/>
      <c r="F195" s="9"/>
    </row>
    <row r="196" spans="1:6" x14ac:dyDescent="0.25">
      <c r="A196" s="8" t="s">
        <v>3751</v>
      </c>
      <c r="B196" s="1" t="s">
        <v>3752</v>
      </c>
      <c r="C196" s="1" t="s">
        <v>27</v>
      </c>
      <c r="D196" s="1"/>
      <c r="E196" s="1"/>
      <c r="F196" s="9"/>
    </row>
    <row r="197" spans="1:6" x14ac:dyDescent="0.25">
      <c r="A197" s="8" t="s">
        <v>3751</v>
      </c>
      <c r="B197" s="1" t="s">
        <v>3752</v>
      </c>
      <c r="C197" s="1" t="s">
        <v>2618</v>
      </c>
      <c r="D197" s="1"/>
      <c r="E197" s="1"/>
      <c r="F197" s="9"/>
    </row>
    <row r="198" spans="1:6" x14ac:dyDescent="0.25">
      <c r="A198" s="8" t="s">
        <v>3753</v>
      </c>
      <c r="B198" s="1" t="s">
        <v>3754</v>
      </c>
      <c r="C198" s="1" t="s">
        <v>7</v>
      </c>
      <c r="D198" s="1"/>
      <c r="E198" s="1"/>
      <c r="F198" s="9"/>
    </row>
    <row r="199" spans="1:6" x14ac:dyDescent="0.25">
      <c r="A199" s="8" t="s">
        <v>3755</v>
      </c>
      <c r="B199" s="1" t="s">
        <v>3756</v>
      </c>
      <c r="C199" s="1" t="s">
        <v>7</v>
      </c>
      <c r="D199" s="1"/>
      <c r="E199" s="1"/>
      <c r="F199" s="9"/>
    </row>
    <row r="200" spans="1:6" x14ac:dyDescent="0.25">
      <c r="A200" s="8" t="s">
        <v>3757</v>
      </c>
      <c r="B200" s="1" t="s">
        <v>3758</v>
      </c>
      <c r="C200" s="1" t="s">
        <v>7</v>
      </c>
      <c r="D200" s="1"/>
      <c r="E200" s="1"/>
      <c r="F200" s="9"/>
    </row>
    <row r="201" spans="1:6" x14ac:dyDescent="0.25">
      <c r="A201" s="8" t="s">
        <v>3759</v>
      </c>
      <c r="B201" s="1" t="s">
        <v>3760</v>
      </c>
      <c r="C201" s="1" t="s">
        <v>7</v>
      </c>
      <c r="D201" s="1"/>
      <c r="E201" s="1"/>
      <c r="F201" s="9"/>
    </row>
    <row r="202" spans="1:6" x14ac:dyDescent="0.25">
      <c r="A202" s="8" t="s">
        <v>3761</v>
      </c>
      <c r="B202" s="1" t="s">
        <v>3762</v>
      </c>
      <c r="C202" s="1" t="s">
        <v>7</v>
      </c>
      <c r="D202" s="1"/>
      <c r="E202" s="1"/>
      <c r="F202" s="9"/>
    </row>
    <row r="203" spans="1:6" x14ac:dyDescent="0.25">
      <c r="A203" s="8" t="s">
        <v>3763</v>
      </c>
      <c r="B203" s="1" t="s">
        <v>3764</v>
      </c>
      <c r="C203" s="1" t="s">
        <v>7</v>
      </c>
      <c r="D203" s="1"/>
      <c r="E203" s="1"/>
      <c r="F203" s="9"/>
    </row>
    <row r="204" spans="1:6" x14ac:dyDescent="0.25">
      <c r="A204" s="8" t="s">
        <v>3765</v>
      </c>
      <c r="B204" s="1" t="s">
        <v>3766</v>
      </c>
      <c r="C204" s="1" t="s">
        <v>27</v>
      </c>
      <c r="D204" s="1"/>
      <c r="E204" s="1"/>
      <c r="F204" s="9"/>
    </row>
    <row r="205" spans="1:6" x14ac:dyDescent="0.25">
      <c r="A205" s="8" t="s">
        <v>3765</v>
      </c>
      <c r="B205" s="1" t="s">
        <v>3766</v>
      </c>
      <c r="C205" s="1" t="s">
        <v>2618</v>
      </c>
      <c r="D205" s="1"/>
      <c r="E205" s="1"/>
      <c r="F205" s="9"/>
    </row>
    <row r="206" spans="1:6" x14ac:dyDescent="0.25">
      <c r="A206" s="8" t="s">
        <v>3767</v>
      </c>
      <c r="B206" s="1" t="s">
        <v>3768</v>
      </c>
      <c r="C206" s="1" t="s">
        <v>27</v>
      </c>
      <c r="D206" s="1"/>
      <c r="E206" s="1"/>
      <c r="F206" s="9"/>
    </row>
    <row r="207" spans="1:6" x14ac:dyDescent="0.25">
      <c r="A207" s="8" t="s">
        <v>3767</v>
      </c>
      <c r="B207" s="1" t="s">
        <v>3768</v>
      </c>
      <c r="C207" s="1" t="s">
        <v>2618</v>
      </c>
      <c r="D207" s="1"/>
      <c r="E207" s="1"/>
      <c r="F207" s="9"/>
    </row>
    <row r="208" spans="1:6" x14ac:dyDescent="0.25">
      <c r="A208" s="8" t="s">
        <v>3769</v>
      </c>
      <c r="B208" s="1" t="s">
        <v>3770</v>
      </c>
      <c r="C208" s="1" t="s">
        <v>27</v>
      </c>
      <c r="D208" s="1"/>
      <c r="E208" s="1"/>
      <c r="F208" s="9"/>
    </row>
    <row r="209" spans="1:6" x14ac:dyDescent="0.25">
      <c r="A209" s="8" t="s">
        <v>3769</v>
      </c>
      <c r="B209" s="1" t="s">
        <v>3770</v>
      </c>
      <c r="C209" s="1" t="s">
        <v>2618</v>
      </c>
      <c r="D209" s="1"/>
      <c r="E209" s="1"/>
      <c r="F209" s="9"/>
    </row>
    <row r="210" spans="1:6" x14ac:dyDescent="0.25">
      <c r="A210" s="8" t="s">
        <v>3771</v>
      </c>
      <c r="B210" s="1" t="s">
        <v>3772</v>
      </c>
      <c r="C210" s="1" t="s">
        <v>7</v>
      </c>
      <c r="D210" s="1"/>
      <c r="E210" s="1"/>
      <c r="F210" s="9"/>
    </row>
    <row r="211" spans="1:6" x14ac:dyDescent="0.25">
      <c r="A211" s="8" t="s">
        <v>3773</v>
      </c>
      <c r="B211" s="1" t="s">
        <v>3774</v>
      </c>
      <c r="C211" s="1" t="s">
        <v>7</v>
      </c>
      <c r="D211" s="1"/>
      <c r="E211" s="1"/>
      <c r="F211" s="9"/>
    </row>
    <row r="212" spans="1:6" x14ac:dyDescent="0.25">
      <c r="A212" s="8" t="s">
        <v>3775</v>
      </c>
      <c r="B212" s="1" t="s">
        <v>3776</v>
      </c>
      <c r="C212" s="1" t="s">
        <v>27</v>
      </c>
      <c r="D212" s="1"/>
      <c r="E212" s="1"/>
      <c r="F212" s="9"/>
    </row>
    <row r="213" spans="1:6" x14ac:dyDescent="0.25">
      <c r="A213" s="8" t="s">
        <v>3775</v>
      </c>
      <c r="B213" s="1" t="s">
        <v>3776</v>
      </c>
      <c r="C213" s="1" t="s">
        <v>2618</v>
      </c>
      <c r="D213" s="1"/>
      <c r="E213" s="1"/>
      <c r="F213" s="9"/>
    </row>
    <row r="214" spans="1:6" x14ac:dyDescent="0.25">
      <c r="A214" s="8" t="s">
        <v>3777</v>
      </c>
      <c r="B214" s="1" t="s">
        <v>3778</v>
      </c>
      <c r="C214" s="1" t="s">
        <v>7</v>
      </c>
      <c r="D214" s="1"/>
      <c r="E214" s="1"/>
      <c r="F214" s="9"/>
    </row>
    <row r="215" spans="1:6" x14ac:dyDescent="0.25">
      <c r="A215" s="8" t="s">
        <v>3779</v>
      </c>
      <c r="B215" s="1" t="s">
        <v>3780</v>
      </c>
      <c r="C215" s="1" t="s">
        <v>27</v>
      </c>
      <c r="D215" s="1"/>
      <c r="E215" s="1"/>
      <c r="F215" s="9"/>
    </row>
    <row r="216" spans="1:6" x14ac:dyDescent="0.25">
      <c r="A216" s="8" t="s">
        <v>3779</v>
      </c>
      <c r="B216" s="1" t="s">
        <v>3780</v>
      </c>
      <c r="C216" s="1" t="s">
        <v>2618</v>
      </c>
      <c r="D216" s="1"/>
      <c r="E216" s="1"/>
      <c r="F216" s="9"/>
    </row>
    <row r="217" spans="1:6" x14ac:dyDescent="0.25">
      <c r="A217" s="8" t="s">
        <v>3781</v>
      </c>
      <c r="B217" s="1" t="s">
        <v>3782</v>
      </c>
      <c r="C217" s="1" t="s">
        <v>14</v>
      </c>
      <c r="D217" s="1"/>
      <c r="E217" s="1"/>
      <c r="F217" s="9"/>
    </row>
    <row r="218" spans="1:6" x14ac:dyDescent="0.25">
      <c r="A218" s="8" t="s">
        <v>3781</v>
      </c>
      <c r="B218" s="1" t="s">
        <v>3782</v>
      </c>
      <c r="C218" s="1" t="s">
        <v>2618</v>
      </c>
      <c r="D218" s="1"/>
      <c r="E218" s="1"/>
      <c r="F218" s="9"/>
    </row>
    <row r="219" spans="1:6" x14ac:dyDescent="0.25">
      <c r="A219" s="8" t="s">
        <v>3783</v>
      </c>
      <c r="B219" s="1" t="s">
        <v>3784</v>
      </c>
      <c r="C219" s="1" t="s">
        <v>7</v>
      </c>
      <c r="D219" s="1"/>
      <c r="E219" s="1"/>
      <c r="F219" s="9"/>
    </row>
    <row r="220" spans="1:6" x14ac:dyDescent="0.25">
      <c r="A220" s="8" t="s">
        <v>3785</v>
      </c>
      <c r="B220" s="1" t="s">
        <v>3786</v>
      </c>
      <c r="C220" s="1" t="s">
        <v>7</v>
      </c>
      <c r="D220" s="1"/>
      <c r="E220" s="1"/>
      <c r="F220" s="9"/>
    </row>
    <row r="221" spans="1:6" x14ac:dyDescent="0.25">
      <c r="A221" s="8" t="s">
        <v>3787</v>
      </c>
      <c r="B221" s="1" t="s">
        <v>3788</v>
      </c>
      <c r="C221" s="1" t="s">
        <v>4</v>
      </c>
      <c r="D221" s="1"/>
      <c r="E221" s="1"/>
      <c r="F221" s="9"/>
    </row>
    <row r="222" spans="1:6" x14ac:dyDescent="0.25">
      <c r="A222" s="8" t="s">
        <v>3787</v>
      </c>
      <c r="B222" s="1" t="s">
        <v>3788</v>
      </c>
      <c r="C222" s="1" t="s">
        <v>2618</v>
      </c>
      <c r="D222" s="1"/>
      <c r="E222" s="1"/>
      <c r="F222" s="9"/>
    </row>
    <row r="223" spans="1:6" x14ac:dyDescent="0.25">
      <c r="A223" s="8" t="s">
        <v>3789</v>
      </c>
      <c r="B223" s="1" t="s">
        <v>3790</v>
      </c>
      <c r="C223" s="1" t="s">
        <v>4</v>
      </c>
      <c r="D223" s="1"/>
      <c r="E223" s="1"/>
      <c r="F223" s="9"/>
    </row>
    <row r="224" spans="1:6" x14ac:dyDescent="0.25">
      <c r="A224" s="8" t="s">
        <v>3789</v>
      </c>
      <c r="B224" s="1" t="s">
        <v>3790</v>
      </c>
      <c r="C224" s="1" t="s">
        <v>2618</v>
      </c>
      <c r="D224" s="1"/>
      <c r="E224" s="1"/>
      <c r="F224" s="9"/>
    </row>
    <row r="225" spans="1:6" x14ac:dyDescent="0.25">
      <c r="A225" s="8" t="s">
        <v>3791</v>
      </c>
      <c r="B225" s="1" t="s">
        <v>3792</v>
      </c>
      <c r="C225" s="1" t="s">
        <v>7</v>
      </c>
      <c r="D225" s="1"/>
      <c r="E225" s="1"/>
      <c r="F225" s="9"/>
    </row>
    <row r="226" spans="1:6" x14ac:dyDescent="0.25">
      <c r="A226" s="8" t="s">
        <v>3793</v>
      </c>
      <c r="B226" s="1" t="s">
        <v>3794</v>
      </c>
      <c r="C226" s="1" t="s">
        <v>27</v>
      </c>
      <c r="D226" s="1"/>
      <c r="E226" s="1"/>
      <c r="F226" s="9"/>
    </row>
    <row r="227" spans="1:6" x14ac:dyDescent="0.25">
      <c r="A227" s="8" t="s">
        <v>3793</v>
      </c>
      <c r="B227" s="1" t="s">
        <v>3794</v>
      </c>
      <c r="C227" s="1" t="s">
        <v>2618</v>
      </c>
      <c r="D227" s="1"/>
      <c r="E227" s="1"/>
      <c r="F227" s="9"/>
    </row>
    <row r="228" spans="1:6" x14ac:dyDescent="0.25">
      <c r="A228" s="8" t="s">
        <v>3795</v>
      </c>
      <c r="B228" s="1" t="s">
        <v>3796</v>
      </c>
      <c r="C228" s="1" t="s">
        <v>7</v>
      </c>
      <c r="D228" s="1"/>
      <c r="E228" s="1"/>
      <c r="F228" s="9"/>
    </row>
    <row r="229" spans="1:6" x14ac:dyDescent="0.25">
      <c r="A229" s="8" t="s">
        <v>3797</v>
      </c>
      <c r="B229" s="1" t="s">
        <v>3798</v>
      </c>
      <c r="C229" s="1" t="s">
        <v>7</v>
      </c>
      <c r="D229" s="1"/>
      <c r="E229" s="1"/>
      <c r="F229" s="9"/>
    </row>
    <row r="230" spans="1:6" x14ac:dyDescent="0.25">
      <c r="A230" s="8" t="s">
        <v>3799</v>
      </c>
      <c r="B230" s="1" t="s">
        <v>3800</v>
      </c>
      <c r="C230" s="1" t="s">
        <v>7</v>
      </c>
      <c r="D230" s="1"/>
      <c r="E230" s="1"/>
      <c r="F230" s="9"/>
    </row>
    <row r="231" spans="1:6" x14ac:dyDescent="0.25">
      <c r="A231" s="8" t="s">
        <v>3801</v>
      </c>
      <c r="B231" s="1" t="s">
        <v>3802</v>
      </c>
      <c r="C231" s="1" t="s">
        <v>7</v>
      </c>
      <c r="D231" s="1"/>
      <c r="E231" s="1"/>
      <c r="F231" s="9"/>
    </row>
    <row r="232" spans="1:6" x14ac:dyDescent="0.25">
      <c r="A232" s="8" t="s">
        <v>3803</v>
      </c>
      <c r="B232" s="1" t="s">
        <v>3804</v>
      </c>
      <c r="C232" s="1" t="s">
        <v>7</v>
      </c>
      <c r="D232" s="1"/>
      <c r="E232" s="1"/>
      <c r="F232" s="9"/>
    </row>
    <row r="233" spans="1:6" x14ac:dyDescent="0.25">
      <c r="A233" s="8" t="s">
        <v>3805</v>
      </c>
      <c r="B233" s="1" t="s">
        <v>3806</v>
      </c>
      <c r="C233" s="1" t="s">
        <v>27</v>
      </c>
      <c r="D233" s="1"/>
      <c r="E233" s="1"/>
      <c r="F233" s="9"/>
    </row>
    <row r="234" spans="1:6" x14ac:dyDescent="0.25">
      <c r="A234" s="8" t="s">
        <v>3805</v>
      </c>
      <c r="B234" s="1" t="s">
        <v>3806</v>
      </c>
      <c r="C234" s="1" t="s">
        <v>2618</v>
      </c>
      <c r="D234" s="1"/>
      <c r="E234" s="1"/>
      <c r="F234" s="9"/>
    </row>
    <row r="235" spans="1:6" x14ac:dyDescent="0.25">
      <c r="A235" s="8" t="s">
        <v>3807</v>
      </c>
      <c r="B235" s="1" t="s">
        <v>3808</v>
      </c>
      <c r="C235" s="1" t="s">
        <v>7</v>
      </c>
      <c r="D235" s="1"/>
      <c r="E235" s="1"/>
      <c r="F235" s="9"/>
    </row>
    <row r="236" spans="1:6" x14ac:dyDescent="0.25">
      <c r="A236" s="8" t="s">
        <v>3809</v>
      </c>
      <c r="B236" s="1" t="s">
        <v>3810</v>
      </c>
      <c r="C236" s="1" t="s">
        <v>7</v>
      </c>
      <c r="D236" s="1"/>
      <c r="E236" s="1"/>
      <c r="F236" s="9"/>
    </row>
    <row r="237" spans="1:6" x14ac:dyDescent="0.25">
      <c r="A237" s="8" t="s">
        <v>3811</v>
      </c>
      <c r="B237" s="1" t="s">
        <v>3812</v>
      </c>
      <c r="C237" s="1" t="s">
        <v>27</v>
      </c>
      <c r="D237" s="1"/>
      <c r="E237" s="1"/>
      <c r="F237" s="9"/>
    </row>
    <row r="238" spans="1:6" x14ac:dyDescent="0.25">
      <c r="A238" s="8" t="s">
        <v>3811</v>
      </c>
      <c r="B238" s="1" t="s">
        <v>3812</v>
      </c>
      <c r="C238" s="1" t="s">
        <v>2618</v>
      </c>
      <c r="D238" s="1"/>
      <c r="E238" s="1"/>
      <c r="F238" s="9"/>
    </row>
    <row r="239" spans="1:6" x14ac:dyDescent="0.25">
      <c r="A239" s="8" t="s">
        <v>3813</v>
      </c>
      <c r="B239" s="1" t="s">
        <v>3814</v>
      </c>
      <c r="C239" s="1" t="s">
        <v>7</v>
      </c>
      <c r="D239" s="1"/>
      <c r="E239" s="1"/>
      <c r="F239" s="9"/>
    </row>
    <row r="240" spans="1:6" x14ac:dyDescent="0.25">
      <c r="A240" s="8" t="s">
        <v>3815</v>
      </c>
      <c r="B240" s="1" t="s">
        <v>3816</v>
      </c>
      <c r="C240" s="1" t="s">
        <v>27</v>
      </c>
      <c r="D240" s="1"/>
      <c r="E240" s="1"/>
      <c r="F240" s="9"/>
    </row>
    <row r="241" spans="1:6" x14ac:dyDescent="0.25">
      <c r="A241" s="8" t="s">
        <v>3815</v>
      </c>
      <c r="B241" s="1" t="s">
        <v>3816</v>
      </c>
      <c r="C241" s="1" t="s">
        <v>2618</v>
      </c>
      <c r="D241" s="1"/>
      <c r="E241" s="1"/>
      <c r="F241" s="9"/>
    </row>
    <row r="242" spans="1:6" x14ac:dyDescent="0.25">
      <c r="A242" s="8" t="s">
        <v>3817</v>
      </c>
      <c r="B242" s="1" t="s">
        <v>3818</v>
      </c>
      <c r="C242" s="1" t="s">
        <v>7</v>
      </c>
      <c r="D242" s="1"/>
      <c r="E242" s="1"/>
      <c r="F242" s="9"/>
    </row>
    <row r="243" spans="1:6" x14ac:dyDescent="0.25">
      <c r="A243" s="8" t="s">
        <v>3819</v>
      </c>
      <c r="B243" s="1" t="s">
        <v>3820</v>
      </c>
      <c r="C243" s="1" t="s">
        <v>7</v>
      </c>
      <c r="D243" s="1"/>
      <c r="E243" s="1"/>
      <c r="F243" s="9"/>
    </row>
    <row r="244" spans="1:6" x14ac:dyDescent="0.25">
      <c r="A244" s="8" t="s">
        <v>3821</v>
      </c>
      <c r="B244" s="1" t="s">
        <v>3822</v>
      </c>
      <c r="C244" s="1" t="s">
        <v>27</v>
      </c>
      <c r="D244" s="1"/>
      <c r="E244" s="1"/>
      <c r="F244" s="9"/>
    </row>
    <row r="245" spans="1:6" x14ac:dyDescent="0.25">
      <c r="A245" s="8" t="s">
        <v>3821</v>
      </c>
      <c r="B245" s="1" t="s">
        <v>3822</v>
      </c>
      <c r="C245" s="1" t="s">
        <v>2618</v>
      </c>
      <c r="D245" s="1"/>
      <c r="E245" s="1"/>
      <c r="F245" s="9"/>
    </row>
    <row r="246" spans="1:6" x14ac:dyDescent="0.25">
      <c r="A246" s="8" t="s">
        <v>3823</v>
      </c>
      <c r="B246" s="1" t="s">
        <v>3824</v>
      </c>
      <c r="C246" s="1" t="s">
        <v>7</v>
      </c>
      <c r="D246" s="1"/>
      <c r="E246" s="1"/>
      <c r="F246" s="9"/>
    </row>
    <row r="247" spans="1:6" x14ac:dyDescent="0.25">
      <c r="A247" s="8" t="s">
        <v>3825</v>
      </c>
      <c r="B247" s="1" t="s">
        <v>3826</v>
      </c>
      <c r="C247" s="1" t="s">
        <v>7</v>
      </c>
      <c r="D247" s="1"/>
      <c r="E247" s="1"/>
      <c r="F247" s="9"/>
    </row>
    <row r="248" spans="1:6" x14ac:dyDescent="0.25">
      <c r="A248" s="8" t="s">
        <v>3827</v>
      </c>
      <c r="B248" s="1" t="s">
        <v>3828</v>
      </c>
      <c r="C248" s="1" t="s">
        <v>7</v>
      </c>
      <c r="D248" s="1"/>
      <c r="E248" s="1"/>
      <c r="F248" s="9"/>
    </row>
    <row r="249" spans="1:6" x14ac:dyDescent="0.25">
      <c r="A249" s="8" t="s">
        <v>3829</v>
      </c>
      <c r="B249" s="1" t="s">
        <v>3830</v>
      </c>
      <c r="C249" s="1" t="s">
        <v>14</v>
      </c>
      <c r="D249" s="1"/>
      <c r="E249" s="1"/>
      <c r="F249" s="9"/>
    </row>
    <row r="250" spans="1:6" x14ac:dyDescent="0.25">
      <c r="A250" s="8" t="s">
        <v>3829</v>
      </c>
      <c r="B250" s="1" t="s">
        <v>3830</v>
      </c>
      <c r="C250" s="1" t="s">
        <v>2618</v>
      </c>
      <c r="D250" s="1"/>
      <c r="E250" s="1"/>
      <c r="F250" s="9"/>
    </row>
    <row r="251" spans="1:6" x14ac:dyDescent="0.25">
      <c r="A251" s="8" t="s">
        <v>3831</v>
      </c>
      <c r="B251" s="1" t="s">
        <v>3832</v>
      </c>
      <c r="C251" s="1" t="s">
        <v>7</v>
      </c>
      <c r="D251" s="1"/>
      <c r="E251" s="1"/>
      <c r="F251" s="9"/>
    </row>
    <row r="252" spans="1:6" x14ac:dyDescent="0.25">
      <c r="A252" s="8" t="s">
        <v>3833</v>
      </c>
      <c r="B252" s="1" t="s">
        <v>3834</v>
      </c>
      <c r="C252" s="1" t="s">
        <v>14</v>
      </c>
      <c r="D252" s="1"/>
      <c r="E252" s="1"/>
      <c r="F252" s="9"/>
    </row>
    <row r="253" spans="1:6" x14ac:dyDescent="0.25">
      <c r="A253" s="8" t="s">
        <v>3833</v>
      </c>
      <c r="B253" s="1" t="s">
        <v>3834</v>
      </c>
      <c r="C253" s="1" t="s">
        <v>2618</v>
      </c>
      <c r="D253" s="1"/>
      <c r="E253" s="1"/>
      <c r="F253" s="9"/>
    </row>
    <row r="254" spans="1:6" x14ac:dyDescent="0.25">
      <c r="A254" s="8" t="s">
        <v>3835</v>
      </c>
      <c r="B254" s="1" t="s">
        <v>3836</v>
      </c>
      <c r="C254" s="1" t="s">
        <v>7</v>
      </c>
      <c r="D254" s="1"/>
      <c r="E254" s="1"/>
      <c r="F254" s="9"/>
    </row>
    <row r="255" spans="1:6" x14ac:dyDescent="0.25">
      <c r="A255" s="8" t="s">
        <v>3837</v>
      </c>
      <c r="B255" s="1" t="s">
        <v>3838</v>
      </c>
      <c r="C255" s="1" t="s">
        <v>27</v>
      </c>
      <c r="D255" s="1"/>
      <c r="E255" s="1"/>
      <c r="F255" s="9"/>
    </row>
    <row r="256" spans="1:6" ht="15.75" thickBot="1" x14ac:dyDescent="0.3">
      <c r="A256" s="10" t="s">
        <v>3837</v>
      </c>
      <c r="B256" s="11" t="s">
        <v>3838</v>
      </c>
      <c r="C256" s="11" t="s">
        <v>2618</v>
      </c>
      <c r="D256" s="11"/>
      <c r="E256" s="11"/>
      <c r="F256" s="12"/>
    </row>
    <row r="257" spans="1:6" x14ac:dyDescent="0.25">
      <c r="A257" s="8" t="s">
        <v>3841</v>
      </c>
      <c r="B257" s="1" t="s">
        <v>3842</v>
      </c>
      <c r="C257" s="1" t="s">
        <v>1</v>
      </c>
      <c r="D257" s="1"/>
      <c r="E257" s="1"/>
      <c r="F257" s="9"/>
    </row>
    <row r="258" spans="1:6" x14ac:dyDescent="0.25">
      <c r="A258" s="8" t="s">
        <v>3843</v>
      </c>
      <c r="B258" s="1" t="s">
        <v>3844</v>
      </c>
      <c r="C258" s="1" t="s">
        <v>14</v>
      </c>
      <c r="D258" s="1"/>
      <c r="E258" s="1"/>
      <c r="F258" s="9"/>
    </row>
    <row r="259" spans="1:6" x14ac:dyDescent="0.25">
      <c r="A259" s="8" t="s">
        <v>3843</v>
      </c>
      <c r="B259" s="1" t="s">
        <v>3844</v>
      </c>
      <c r="C259" s="1" t="s">
        <v>2618</v>
      </c>
      <c r="D259" s="1"/>
      <c r="E259" s="1"/>
      <c r="F259" s="9"/>
    </row>
    <row r="260" spans="1:6" x14ac:dyDescent="0.25">
      <c r="A260" s="8" t="s">
        <v>3845</v>
      </c>
      <c r="B260" s="1" t="s">
        <v>3846</v>
      </c>
      <c r="C260" s="1" t="s">
        <v>27</v>
      </c>
      <c r="D260" s="1"/>
      <c r="E260" s="1"/>
      <c r="F260" s="9"/>
    </row>
    <row r="261" spans="1:6" x14ac:dyDescent="0.25">
      <c r="A261" s="8" t="s">
        <v>3845</v>
      </c>
      <c r="B261" s="1" t="s">
        <v>3846</v>
      </c>
      <c r="C261" s="1" t="s">
        <v>2618</v>
      </c>
      <c r="D261" s="1"/>
      <c r="E261" s="1"/>
      <c r="F261" s="9"/>
    </row>
    <row r="262" spans="1:6" x14ac:dyDescent="0.25">
      <c r="A262" s="8" t="s">
        <v>3847</v>
      </c>
      <c r="B262" s="1" t="s">
        <v>3848</v>
      </c>
      <c r="C262" s="1" t="s">
        <v>27</v>
      </c>
      <c r="D262" s="1"/>
      <c r="E262" s="1"/>
      <c r="F262" s="9"/>
    </row>
    <row r="263" spans="1:6" x14ac:dyDescent="0.25">
      <c r="A263" s="8" t="s">
        <v>3847</v>
      </c>
      <c r="B263" s="1" t="s">
        <v>3848</v>
      </c>
      <c r="C263" s="1" t="s">
        <v>2618</v>
      </c>
      <c r="D263" s="1"/>
      <c r="E263" s="1"/>
      <c r="F263" s="9"/>
    </row>
    <row r="264" spans="1:6" x14ac:dyDescent="0.25">
      <c r="A264" s="8" t="s">
        <v>3849</v>
      </c>
      <c r="B264" s="1" t="s">
        <v>3850</v>
      </c>
      <c r="C264" s="1" t="s">
        <v>14</v>
      </c>
      <c r="D264" s="1"/>
      <c r="E264" s="1"/>
      <c r="F264" s="9"/>
    </row>
    <row r="265" spans="1:6" x14ac:dyDescent="0.25">
      <c r="A265" s="8" t="s">
        <v>3849</v>
      </c>
      <c r="B265" s="1" t="s">
        <v>3850</v>
      </c>
      <c r="C265" s="1" t="s">
        <v>2618</v>
      </c>
      <c r="D265" s="1"/>
      <c r="E265" s="1"/>
      <c r="F265" s="9"/>
    </row>
    <row r="266" spans="1:6" x14ac:dyDescent="0.25">
      <c r="A266" s="8" t="s">
        <v>3851</v>
      </c>
      <c r="B266" s="1" t="s">
        <v>3852</v>
      </c>
      <c r="C266" s="1" t="s">
        <v>27</v>
      </c>
      <c r="D266" s="1"/>
      <c r="E266" s="1"/>
      <c r="F266" s="9"/>
    </row>
    <row r="267" spans="1:6" x14ac:dyDescent="0.25">
      <c r="A267" s="8" t="s">
        <v>3851</v>
      </c>
      <c r="B267" s="1" t="s">
        <v>3852</v>
      </c>
      <c r="C267" s="1" t="s">
        <v>2618</v>
      </c>
      <c r="D267" s="1"/>
      <c r="E267" s="1"/>
      <c r="F267" s="9"/>
    </row>
    <row r="268" spans="1:6" x14ac:dyDescent="0.25">
      <c r="A268" s="8" t="s">
        <v>3853</v>
      </c>
      <c r="B268" s="1" t="s">
        <v>3854</v>
      </c>
      <c r="C268" s="1" t="s">
        <v>7</v>
      </c>
      <c r="D268" s="1"/>
      <c r="E268" s="1"/>
      <c r="F268" s="9"/>
    </row>
    <row r="269" spans="1:6" x14ac:dyDescent="0.25">
      <c r="A269" s="8" t="s">
        <v>3855</v>
      </c>
      <c r="B269" s="1" t="s">
        <v>3856</v>
      </c>
      <c r="C269" s="1" t="s">
        <v>7</v>
      </c>
      <c r="D269" s="1"/>
      <c r="E269" s="1"/>
      <c r="F269" s="9"/>
    </row>
    <row r="270" spans="1:6" x14ac:dyDescent="0.25">
      <c r="A270" s="8" t="s">
        <v>3857</v>
      </c>
      <c r="B270" s="1" t="s">
        <v>3858</v>
      </c>
      <c r="C270" s="1" t="s">
        <v>7</v>
      </c>
      <c r="D270" s="1"/>
      <c r="E270" s="1"/>
      <c r="F270" s="9"/>
    </row>
    <row r="271" spans="1:6" x14ac:dyDescent="0.25">
      <c r="A271" s="8" t="s">
        <v>3859</v>
      </c>
      <c r="B271" s="1" t="s">
        <v>3860</v>
      </c>
      <c r="C271" s="1" t="s">
        <v>7</v>
      </c>
      <c r="D271" s="1"/>
      <c r="E271" s="1"/>
      <c r="F271" s="9"/>
    </row>
    <row r="272" spans="1:6" x14ac:dyDescent="0.25">
      <c r="A272" s="8" t="s">
        <v>3861</v>
      </c>
      <c r="B272" s="1" t="s">
        <v>3862</v>
      </c>
      <c r="C272" s="1" t="s">
        <v>7</v>
      </c>
      <c r="D272" s="1"/>
      <c r="E272" s="1"/>
      <c r="F272" s="9"/>
    </row>
    <row r="273" spans="1:6" x14ac:dyDescent="0.25">
      <c r="A273" s="8" t="s">
        <v>3863</v>
      </c>
      <c r="B273" s="1" t="s">
        <v>3864</v>
      </c>
      <c r="C273" s="1" t="s">
        <v>7</v>
      </c>
      <c r="D273" s="1"/>
      <c r="E273" s="1"/>
      <c r="F273" s="9"/>
    </row>
    <row r="274" spans="1:6" x14ac:dyDescent="0.25">
      <c r="A274" s="8" t="s">
        <v>3865</v>
      </c>
      <c r="B274" s="1" t="s">
        <v>3866</v>
      </c>
      <c r="C274" s="1" t="s">
        <v>7</v>
      </c>
      <c r="D274" s="1"/>
      <c r="E274" s="1"/>
      <c r="F274" s="9"/>
    </row>
    <row r="275" spans="1:6" x14ac:dyDescent="0.25">
      <c r="A275" s="8" t="s">
        <v>3867</v>
      </c>
      <c r="B275" s="1" t="s">
        <v>3868</v>
      </c>
      <c r="C275" s="1" t="s">
        <v>14</v>
      </c>
      <c r="D275" s="1"/>
      <c r="E275" s="1"/>
      <c r="F275" s="9"/>
    </row>
    <row r="276" spans="1:6" x14ac:dyDescent="0.25">
      <c r="A276" s="8" t="s">
        <v>3867</v>
      </c>
      <c r="B276" s="1" t="s">
        <v>3868</v>
      </c>
      <c r="C276" s="1" t="s">
        <v>2618</v>
      </c>
      <c r="D276" s="1"/>
      <c r="E276" s="1"/>
      <c r="F276" s="9"/>
    </row>
    <row r="277" spans="1:6" x14ac:dyDescent="0.25">
      <c r="A277" s="8" t="s">
        <v>3869</v>
      </c>
      <c r="B277" s="1" t="s">
        <v>3870</v>
      </c>
      <c r="C277" s="1" t="s">
        <v>7</v>
      </c>
      <c r="D277" s="1"/>
      <c r="E277" s="1"/>
      <c r="F277" s="9"/>
    </row>
    <row r="278" spans="1:6" x14ac:dyDescent="0.25">
      <c r="A278" s="8" t="s">
        <v>3871</v>
      </c>
      <c r="B278" s="1" t="s">
        <v>3872</v>
      </c>
      <c r="C278" s="1" t="s">
        <v>27</v>
      </c>
      <c r="D278" s="1"/>
      <c r="E278" s="1"/>
      <c r="F278" s="9"/>
    </row>
    <row r="279" spans="1:6" x14ac:dyDescent="0.25">
      <c r="A279" s="8" t="s">
        <v>3871</v>
      </c>
      <c r="B279" s="1" t="s">
        <v>3872</v>
      </c>
      <c r="C279" s="1" t="s">
        <v>2618</v>
      </c>
      <c r="D279" s="1"/>
      <c r="E279" s="1"/>
      <c r="F279" s="9"/>
    </row>
    <row r="280" spans="1:6" x14ac:dyDescent="0.25">
      <c r="A280" s="8" t="s">
        <v>3873</v>
      </c>
      <c r="B280" s="1" t="s">
        <v>3874</v>
      </c>
      <c r="C280" s="1" t="s">
        <v>7</v>
      </c>
      <c r="D280" s="1"/>
      <c r="E280" s="1"/>
      <c r="F280" s="9"/>
    </row>
    <row r="281" spans="1:6" x14ac:dyDescent="0.25">
      <c r="A281" s="8" t="s">
        <v>3875</v>
      </c>
      <c r="B281" s="1" t="s">
        <v>3876</v>
      </c>
      <c r="C281" s="1" t="s">
        <v>4</v>
      </c>
      <c r="D281" s="1"/>
      <c r="E281" s="1"/>
      <c r="F281" s="9"/>
    </row>
    <row r="282" spans="1:6" x14ac:dyDescent="0.25">
      <c r="A282" s="8" t="s">
        <v>3875</v>
      </c>
      <c r="B282" s="1" t="s">
        <v>3876</v>
      </c>
      <c r="C282" s="1" t="s">
        <v>2618</v>
      </c>
      <c r="D282" s="1"/>
      <c r="E282" s="1"/>
      <c r="F282" s="9"/>
    </row>
    <row r="283" spans="1:6" x14ac:dyDescent="0.25">
      <c r="A283" s="8" t="s">
        <v>3877</v>
      </c>
      <c r="B283" s="1" t="s">
        <v>3878</v>
      </c>
      <c r="C283" s="1" t="s">
        <v>7</v>
      </c>
      <c r="D283" s="1"/>
      <c r="E283" s="1"/>
      <c r="F283" s="9"/>
    </row>
    <row r="284" spans="1:6" x14ac:dyDescent="0.25">
      <c r="A284" s="8" t="s">
        <v>3879</v>
      </c>
      <c r="B284" s="1" t="s">
        <v>3880</v>
      </c>
      <c r="C284" s="1" t="s">
        <v>7</v>
      </c>
      <c r="D284" s="1"/>
      <c r="E284" s="1"/>
      <c r="F284" s="9"/>
    </row>
    <row r="285" spans="1:6" x14ac:dyDescent="0.25">
      <c r="A285" s="8" t="s">
        <v>3881</v>
      </c>
      <c r="B285" s="1" t="s">
        <v>3882</v>
      </c>
      <c r="C285" s="1" t="s">
        <v>27</v>
      </c>
      <c r="D285" s="1"/>
      <c r="E285" s="1"/>
      <c r="F285" s="9"/>
    </row>
    <row r="286" spans="1:6" x14ac:dyDescent="0.25">
      <c r="A286" s="8" t="s">
        <v>3881</v>
      </c>
      <c r="B286" s="1" t="s">
        <v>3882</v>
      </c>
      <c r="C286" s="1" t="s">
        <v>2618</v>
      </c>
      <c r="D286" s="1"/>
      <c r="E286" s="1"/>
      <c r="F286" s="9"/>
    </row>
    <row r="287" spans="1:6" x14ac:dyDescent="0.25">
      <c r="A287" s="8" t="s">
        <v>3883</v>
      </c>
      <c r="B287" s="1" t="s">
        <v>3884</v>
      </c>
      <c r="C287" s="1" t="s">
        <v>7</v>
      </c>
      <c r="D287" s="1"/>
      <c r="E287" s="1"/>
      <c r="F287" s="9"/>
    </row>
    <row r="288" spans="1:6" x14ac:dyDescent="0.25">
      <c r="A288" s="8" t="s">
        <v>3885</v>
      </c>
      <c r="B288" s="1" t="s">
        <v>3886</v>
      </c>
      <c r="C288" s="1" t="s">
        <v>7</v>
      </c>
      <c r="D288" s="1"/>
      <c r="E288" s="1"/>
      <c r="F288" s="9"/>
    </row>
    <row r="289" spans="1:6" x14ac:dyDescent="0.25">
      <c r="A289" s="8" t="s">
        <v>3887</v>
      </c>
      <c r="B289" s="1" t="s">
        <v>3888</v>
      </c>
      <c r="C289" s="1" t="s">
        <v>7</v>
      </c>
      <c r="D289" s="1"/>
      <c r="E289" s="1"/>
      <c r="F289" s="9"/>
    </row>
    <row r="290" spans="1:6" x14ac:dyDescent="0.25">
      <c r="A290" s="8" t="s">
        <v>3889</v>
      </c>
      <c r="B290" s="1" t="s">
        <v>3890</v>
      </c>
      <c r="C290" s="1" t="s">
        <v>27</v>
      </c>
      <c r="D290" s="1"/>
      <c r="E290" s="1"/>
      <c r="F290" s="9"/>
    </row>
    <row r="291" spans="1:6" x14ac:dyDescent="0.25">
      <c r="A291" s="8" t="s">
        <v>3889</v>
      </c>
      <c r="B291" s="1" t="s">
        <v>3890</v>
      </c>
      <c r="C291" s="1" t="s">
        <v>2618</v>
      </c>
      <c r="D291" s="1"/>
      <c r="E291" s="1"/>
      <c r="F291" s="9"/>
    </row>
    <row r="292" spans="1:6" x14ac:dyDescent="0.25">
      <c r="A292" s="8" t="s">
        <v>3891</v>
      </c>
      <c r="B292" s="1" t="s">
        <v>3892</v>
      </c>
      <c r="C292" s="1" t="s">
        <v>7</v>
      </c>
      <c r="D292" s="1"/>
      <c r="E292" s="1"/>
      <c r="F292" s="9"/>
    </row>
    <row r="293" spans="1:6" x14ac:dyDescent="0.25">
      <c r="A293" s="8" t="s">
        <v>3893</v>
      </c>
      <c r="B293" s="1" t="s">
        <v>3894</v>
      </c>
      <c r="C293" s="1" t="s">
        <v>7</v>
      </c>
      <c r="D293" s="1"/>
      <c r="E293" s="1"/>
      <c r="F293" s="9"/>
    </row>
    <row r="294" spans="1:6" x14ac:dyDescent="0.25">
      <c r="A294" s="8" t="s">
        <v>3895</v>
      </c>
      <c r="B294" s="1" t="s">
        <v>3896</v>
      </c>
      <c r="C294" s="1" t="s">
        <v>7</v>
      </c>
      <c r="D294" s="1"/>
      <c r="E294" s="1"/>
      <c r="F294" s="9"/>
    </row>
    <row r="295" spans="1:6" x14ac:dyDescent="0.25">
      <c r="A295" s="8" t="s">
        <v>3897</v>
      </c>
      <c r="B295" s="1" t="s">
        <v>3898</v>
      </c>
      <c r="C295" s="1" t="s">
        <v>7</v>
      </c>
      <c r="D295" s="1"/>
      <c r="E295" s="1"/>
      <c r="F295" s="9"/>
    </row>
    <row r="296" spans="1:6" x14ac:dyDescent="0.25">
      <c r="A296" s="8" t="s">
        <v>3899</v>
      </c>
      <c r="B296" s="1" t="s">
        <v>3900</v>
      </c>
      <c r="C296" s="1" t="s">
        <v>7</v>
      </c>
      <c r="D296" s="1"/>
      <c r="E296" s="1"/>
      <c r="F296" s="9"/>
    </row>
    <row r="297" spans="1:6" x14ac:dyDescent="0.25">
      <c r="A297" s="8" t="s">
        <v>3901</v>
      </c>
      <c r="B297" s="1" t="s">
        <v>3902</v>
      </c>
      <c r="C297" s="1" t="s">
        <v>7</v>
      </c>
      <c r="D297" s="1"/>
      <c r="E297" s="1"/>
      <c r="F297" s="9"/>
    </row>
    <row r="298" spans="1:6" x14ac:dyDescent="0.25">
      <c r="A298" s="8" t="s">
        <v>3903</v>
      </c>
      <c r="B298" s="1" t="s">
        <v>3904</v>
      </c>
      <c r="C298" s="1" t="s">
        <v>7</v>
      </c>
      <c r="D298" s="1"/>
      <c r="E298" s="1"/>
      <c r="F298" s="9"/>
    </row>
    <row r="299" spans="1:6" x14ac:dyDescent="0.25">
      <c r="A299" s="8" t="s">
        <v>3905</v>
      </c>
      <c r="B299" s="1" t="s">
        <v>3906</v>
      </c>
      <c r="C299" s="1" t="s">
        <v>7</v>
      </c>
      <c r="D299" s="1"/>
      <c r="E299" s="1"/>
      <c r="F299" s="9"/>
    </row>
    <row r="300" spans="1:6" x14ac:dyDescent="0.25">
      <c r="A300" s="8" t="s">
        <v>3907</v>
      </c>
      <c r="B300" s="1" t="s">
        <v>3908</v>
      </c>
      <c r="C300" s="1" t="s">
        <v>7</v>
      </c>
      <c r="D300" s="1"/>
      <c r="E300" s="1"/>
      <c r="F300" s="9"/>
    </row>
    <row r="301" spans="1:6" x14ac:dyDescent="0.25">
      <c r="A301" s="8" t="s">
        <v>3909</v>
      </c>
      <c r="B301" s="1" t="s">
        <v>3910</v>
      </c>
      <c r="C301" s="1" t="s">
        <v>4</v>
      </c>
      <c r="D301" s="1"/>
      <c r="E301" s="1"/>
      <c r="F301" s="9"/>
    </row>
    <row r="302" spans="1:6" x14ac:dyDescent="0.25">
      <c r="A302" s="8" t="s">
        <v>3909</v>
      </c>
      <c r="B302" s="1" t="s">
        <v>3910</v>
      </c>
      <c r="C302" s="1" t="s">
        <v>2618</v>
      </c>
      <c r="D302" s="1"/>
      <c r="E302" s="1"/>
      <c r="F302" s="9"/>
    </row>
    <row r="303" spans="1:6" x14ac:dyDescent="0.25">
      <c r="A303" s="8" t="s">
        <v>3911</v>
      </c>
      <c r="B303" s="1" t="s">
        <v>3912</v>
      </c>
      <c r="C303" s="1" t="s">
        <v>4</v>
      </c>
      <c r="D303" s="1"/>
      <c r="E303" s="1"/>
      <c r="F303" s="9"/>
    </row>
    <row r="304" spans="1:6" x14ac:dyDescent="0.25">
      <c r="A304" s="8" t="s">
        <v>3911</v>
      </c>
      <c r="B304" s="1" t="s">
        <v>3912</v>
      </c>
      <c r="C304" s="1" t="s">
        <v>2618</v>
      </c>
      <c r="D304" s="1"/>
      <c r="E304" s="1"/>
      <c r="F304" s="9"/>
    </row>
    <row r="305" spans="1:6" x14ac:dyDescent="0.25">
      <c r="A305" s="8" t="s">
        <v>3913</v>
      </c>
      <c r="B305" s="1" t="s">
        <v>3914</v>
      </c>
      <c r="C305" s="1" t="s">
        <v>4</v>
      </c>
      <c r="D305" s="1"/>
      <c r="E305" s="1"/>
      <c r="F305" s="9"/>
    </row>
    <row r="306" spans="1:6" x14ac:dyDescent="0.25">
      <c r="A306" s="8" t="s">
        <v>3913</v>
      </c>
      <c r="B306" s="1" t="s">
        <v>3914</v>
      </c>
      <c r="C306" s="1" t="s">
        <v>2618</v>
      </c>
      <c r="D306" s="1"/>
      <c r="E306" s="1"/>
      <c r="F306" s="9"/>
    </row>
    <row r="307" spans="1:6" x14ac:dyDescent="0.25">
      <c r="A307" s="8" t="s">
        <v>3915</v>
      </c>
      <c r="B307" s="1" t="s">
        <v>3916</v>
      </c>
      <c r="C307" s="1" t="s">
        <v>27</v>
      </c>
      <c r="D307" s="1"/>
      <c r="E307" s="1"/>
      <c r="F307" s="9"/>
    </row>
    <row r="308" spans="1:6" x14ac:dyDescent="0.25">
      <c r="A308" s="8" t="s">
        <v>3915</v>
      </c>
      <c r="B308" s="1" t="s">
        <v>3916</v>
      </c>
      <c r="C308" s="1" t="s">
        <v>2618</v>
      </c>
      <c r="D308" s="1"/>
      <c r="E308" s="1"/>
      <c r="F308" s="9"/>
    </row>
    <row r="309" spans="1:6" x14ac:dyDescent="0.25">
      <c r="A309" s="8" t="s">
        <v>3917</v>
      </c>
      <c r="B309" s="1" t="s">
        <v>3918</v>
      </c>
      <c r="C309" s="1" t="s">
        <v>14</v>
      </c>
      <c r="D309" s="1"/>
      <c r="E309" s="1"/>
      <c r="F309" s="9"/>
    </row>
    <row r="310" spans="1:6" x14ac:dyDescent="0.25">
      <c r="A310" s="8" t="s">
        <v>3917</v>
      </c>
      <c r="B310" s="1" t="s">
        <v>3918</v>
      </c>
      <c r="C310" s="1" t="s">
        <v>2618</v>
      </c>
      <c r="D310" s="1"/>
      <c r="E310" s="1"/>
      <c r="F310" s="9"/>
    </row>
    <row r="311" spans="1:6" x14ac:dyDescent="0.25">
      <c r="A311" s="8" t="s">
        <v>3919</v>
      </c>
      <c r="B311" s="1" t="s">
        <v>3920</v>
      </c>
      <c r="C311" s="1" t="s">
        <v>27</v>
      </c>
      <c r="D311" s="1"/>
      <c r="E311" s="1"/>
      <c r="F311" s="9"/>
    </row>
    <row r="312" spans="1:6" x14ac:dyDescent="0.25">
      <c r="A312" s="8" t="s">
        <v>3919</v>
      </c>
      <c r="B312" s="1" t="s">
        <v>3920</v>
      </c>
      <c r="C312" s="1" t="s">
        <v>2618</v>
      </c>
      <c r="D312" s="1"/>
      <c r="E312" s="1"/>
      <c r="F312" s="9"/>
    </row>
    <row r="313" spans="1:6" x14ac:dyDescent="0.25">
      <c r="A313" s="8" t="s">
        <v>3921</v>
      </c>
      <c r="B313" s="1" t="s">
        <v>3922</v>
      </c>
      <c r="C313" s="1" t="s">
        <v>7</v>
      </c>
      <c r="D313" s="1"/>
      <c r="E313" s="1"/>
      <c r="F313" s="9"/>
    </row>
    <row r="314" spans="1:6" x14ac:dyDescent="0.25">
      <c r="A314" s="8" t="s">
        <v>3923</v>
      </c>
      <c r="B314" s="1" t="s">
        <v>3924</v>
      </c>
      <c r="C314" s="1" t="s">
        <v>7</v>
      </c>
      <c r="D314" s="1"/>
      <c r="E314" s="1"/>
      <c r="F314" s="9"/>
    </row>
    <row r="315" spans="1:6" x14ac:dyDescent="0.25">
      <c r="A315" s="8" t="s">
        <v>3925</v>
      </c>
      <c r="B315" s="1" t="s">
        <v>3926</v>
      </c>
      <c r="C315" s="1" t="s">
        <v>27</v>
      </c>
      <c r="D315" s="1"/>
      <c r="E315" s="1"/>
      <c r="F315" s="9"/>
    </row>
    <row r="316" spans="1:6" x14ac:dyDescent="0.25">
      <c r="A316" s="8" t="s">
        <v>3925</v>
      </c>
      <c r="B316" s="1" t="s">
        <v>3926</v>
      </c>
      <c r="C316" s="1" t="s">
        <v>2618</v>
      </c>
      <c r="D316" s="1"/>
      <c r="E316" s="1"/>
      <c r="F316" s="9"/>
    </row>
    <row r="317" spans="1:6" x14ac:dyDescent="0.25">
      <c r="A317" s="8" t="s">
        <v>3927</v>
      </c>
      <c r="B317" s="1" t="s">
        <v>3928</v>
      </c>
      <c r="C317" s="1" t="s">
        <v>7</v>
      </c>
      <c r="D317" s="1"/>
      <c r="E317" s="1"/>
      <c r="F317" s="9"/>
    </row>
    <row r="318" spans="1:6" x14ac:dyDescent="0.25">
      <c r="A318" s="8" t="s">
        <v>3929</v>
      </c>
      <c r="B318" s="1" t="s">
        <v>3930</v>
      </c>
      <c r="C318" s="1" t="s">
        <v>7</v>
      </c>
      <c r="D318" s="1"/>
      <c r="E318" s="1"/>
      <c r="F318" s="9"/>
    </row>
    <row r="319" spans="1:6" x14ac:dyDescent="0.25">
      <c r="A319" s="8" t="s">
        <v>3931</v>
      </c>
      <c r="B319" s="1" t="s">
        <v>3932</v>
      </c>
      <c r="C319" s="1" t="s">
        <v>7</v>
      </c>
      <c r="D319" s="1"/>
      <c r="E319" s="1"/>
      <c r="F319" s="9"/>
    </row>
    <row r="320" spans="1:6" x14ac:dyDescent="0.25">
      <c r="A320" s="8" t="s">
        <v>3933</v>
      </c>
      <c r="B320" s="1" t="s">
        <v>3934</v>
      </c>
      <c r="C320" s="1" t="s">
        <v>14</v>
      </c>
      <c r="D320" s="1"/>
      <c r="E320" s="1"/>
      <c r="F320" s="9"/>
    </row>
    <row r="321" spans="1:6" x14ac:dyDescent="0.25">
      <c r="A321" s="8" t="s">
        <v>3933</v>
      </c>
      <c r="B321" s="1" t="s">
        <v>3934</v>
      </c>
      <c r="C321" s="1" t="s">
        <v>2618</v>
      </c>
      <c r="D321" s="1"/>
      <c r="E321" s="1"/>
      <c r="F321" s="9"/>
    </row>
    <row r="322" spans="1:6" x14ac:dyDescent="0.25">
      <c r="A322" s="8" t="s">
        <v>3935</v>
      </c>
      <c r="B322" s="1" t="s">
        <v>3936</v>
      </c>
      <c r="C322" s="1" t="s">
        <v>7</v>
      </c>
      <c r="D322" s="1"/>
      <c r="E322" s="1"/>
      <c r="F322" s="9"/>
    </row>
    <row r="323" spans="1:6" x14ac:dyDescent="0.25">
      <c r="A323" s="8" t="s">
        <v>3937</v>
      </c>
      <c r="B323" s="1" t="s">
        <v>3938</v>
      </c>
      <c r="C323" s="1" t="s">
        <v>14</v>
      </c>
      <c r="D323" s="1"/>
      <c r="E323" s="1"/>
      <c r="F323" s="9"/>
    </row>
    <row r="324" spans="1:6" x14ac:dyDescent="0.25">
      <c r="A324" s="8" t="s">
        <v>3937</v>
      </c>
      <c r="B324" s="1" t="s">
        <v>3938</v>
      </c>
      <c r="C324" s="1" t="s">
        <v>2618</v>
      </c>
      <c r="D324" s="1"/>
      <c r="E324" s="1"/>
      <c r="F324" s="9"/>
    </row>
    <row r="325" spans="1:6" x14ac:dyDescent="0.25">
      <c r="A325" s="8" t="s">
        <v>3939</v>
      </c>
      <c r="B325" s="1" t="s">
        <v>3940</v>
      </c>
      <c r="C325" s="1" t="s">
        <v>7</v>
      </c>
      <c r="D325" s="1"/>
      <c r="E325" s="1"/>
      <c r="F325" s="9"/>
    </row>
    <row r="326" spans="1:6" x14ac:dyDescent="0.25">
      <c r="A326" s="8" t="s">
        <v>3941</v>
      </c>
      <c r="B326" s="1" t="s">
        <v>3942</v>
      </c>
      <c r="C326" s="1" t="s">
        <v>27</v>
      </c>
      <c r="D326" s="1"/>
      <c r="E326" s="1"/>
      <c r="F326" s="9"/>
    </row>
    <row r="327" spans="1:6" x14ac:dyDescent="0.25">
      <c r="A327" s="8" t="s">
        <v>3941</v>
      </c>
      <c r="B327" s="1" t="s">
        <v>3942</v>
      </c>
      <c r="C327" s="1" t="s">
        <v>2618</v>
      </c>
      <c r="D327" s="1"/>
      <c r="E327" s="1"/>
      <c r="F327" s="9"/>
    </row>
    <row r="328" spans="1:6" x14ac:dyDescent="0.25">
      <c r="A328" s="8" t="s">
        <v>3943</v>
      </c>
      <c r="B328" s="1" t="s">
        <v>3944</v>
      </c>
      <c r="C328" s="1" t="s">
        <v>7</v>
      </c>
      <c r="D328" s="1"/>
      <c r="E328" s="1"/>
      <c r="F328" s="9"/>
    </row>
    <row r="329" spans="1:6" x14ac:dyDescent="0.25">
      <c r="A329" s="8" t="s">
        <v>3945</v>
      </c>
      <c r="B329" s="1" t="s">
        <v>3946</v>
      </c>
      <c r="C329" s="1" t="s">
        <v>27</v>
      </c>
      <c r="D329" s="1"/>
      <c r="E329" s="1"/>
      <c r="F329" s="9"/>
    </row>
    <row r="330" spans="1:6" x14ac:dyDescent="0.25">
      <c r="A330" s="8" t="s">
        <v>3945</v>
      </c>
      <c r="B330" s="1" t="s">
        <v>3946</v>
      </c>
      <c r="C330" s="1" t="s">
        <v>2618</v>
      </c>
      <c r="D330" s="1"/>
      <c r="E330" s="1"/>
      <c r="F330" s="9"/>
    </row>
    <row r="331" spans="1:6" x14ac:dyDescent="0.25">
      <c r="A331" s="8" t="s">
        <v>3947</v>
      </c>
      <c r="B331" s="1" t="s">
        <v>3948</v>
      </c>
      <c r="C331" s="1" t="s">
        <v>7</v>
      </c>
      <c r="D331" s="1"/>
      <c r="E331" s="1"/>
      <c r="F331" s="9"/>
    </row>
    <row r="332" spans="1:6" x14ac:dyDescent="0.25">
      <c r="A332" s="8" t="s">
        <v>3949</v>
      </c>
      <c r="B332" s="1" t="s">
        <v>3950</v>
      </c>
      <c r="C332" s="1" t="s">
        <v>27</v>
      </c>
      <c r="D332" s="1"/>
      <c r="E332" s="1"/>
      <c r="F332" s="9"/>
    </row>
    <row r="333" spans="1:6" x14ac:dyDescent="0.25">
      <c r="A333" s="8" t="s">
        <v>3949</v>
      </c>
      <c r="B333" s="1" t="s">
        <v>3950</v>
      </c>
      <c r="C333" s="1" t="s">
        <v>2618</v>
      </c>
      <c r="D333" s="1"/>
      <c r="E333" s="1"/>
      <c r="F333" s="9"/>
    </row>
    <row r="334" spans="1:6" x14ac:dyDescent="0.25">
      <c r="A334" s="8" t="s">
        <v>3951</v>
      </c>
      <c r="B334" s="1" t="s">
        <v>3952</v>
      </c>
      <c r="C334" s="1" t="s">
        <v>7</v>
      </c>
      <c r="D334" s="1"/>
      <c r="E334" s="1"/>
      <c r="F334" s="9"/>
    </row>
    <row r="335" spans="1:6" x14ac:dyDescent="0.25">
      <c r="A335" s="8" t="s">
        <v>3953</v>
      </c>
      <c r="B335" s="1" t="s">
        <v>3954</v>
      </c>
      <c r="C335" s="1" t="s">
        <v>7</v>
      </c>
      <c r="D335" s="1"/>
      <c r="E335" s="1"/>
      <c r="F335" s="9"/>
    </row>
    <row r="336" spans="1:6" x14ac:dyDescent="0.25">
      <c r="A336" s="8" t="s">
        <v>3955</v>
      </c>
      <c r="B336" s="1" t="s">
        <v>3956</v>
      </c>
      <c r="C336" s="1" t="s">
        <v>14</v>
      </c>
      <c r="D336" s="1"/>
      <c r="E336" s="1"/>
      <c r="F336" s="9"/>
    </row>
    <row r="337" spans="1:6" x14ac:dyDescent="0.25">
      <c r="A337" s="8" t="s">
        <v>3955</v>
      </c>
      <c r="B337" s="1" t="s">
        <v>3956</v>
      </c>
      <c r="C337" s="1" t="s">
        <v>2618</v>
      </c>
      <c r="D337" s="1"/>
      <c r="E337" s="1"/>
      <c r="F337" s="9"/>
    </row>
    <row r="338" spans="1:6" x14ac:dyDescent="0.25">
      <c r="A338" s="8" t="s">
        <v>3957</v>
      </c>
      <c r="B338" s="1" t="s">
        <v>3958</v>
      </c>
      <c r="C338" s="1" t="s">
        <v>7</v>
      </c>
      <c r="D338" s="1"/>
      <c r="E338" s="1"/>
      <c r="F338" s="9"/>
    </row>
    <row r="339" spans="1:6" x14ac:dyDescent="0.25">
      <c r="A339" s="8" t="s">
        <v>3959</v>
      </c>
      <c r="B339" s="1" t="s">
        <v>3960</v>
      </c>
      <c r="C339" s="1" t="s">
        <v>27</v>
      </c>
      <c r="D339" s="1"/>
      <c r="E339" s="1"/>
      <c r="F339" s="9"/>
    </row>
    <row r="340" spans="1:6" x14ac:dyDescent="0.25">
      <c r="A340" s="8" t="s">
        <v>3959</v>
      </c>
      <c r="B340" s="1" t="s">
        <v>3960</v>
      </c>
      <c r="C340" s="1" t="s">
        <v>2618</v>
      </c>
      <c r="D340" s="1"/>
      <c r="E340" s="1"/>
      <c r="F340" s="9"/>
    </row>
    <row r="341" spans="1:6" x14ac:dyDescent="0.25">
      <c r="A341" s="8" t="s">
        <v>3961</v>
      </c>
      <c r="B341" s="1" t="s">
        <v>3962</v>
      </c>
      <c r="C341" s="1" t="s">
        <v>27</v>
      </c>
      <c r="D341" s="1"/>
      <c r="E341" s="1"/>
      <c r="F341" s="9"/>
    </row>
    <row r="342" spans="1:6" x14ac:dyDescent="0.25">
      <c r="A342" s="8" t="s">
        <v>3961</v>
      </c>
      <c r="B342" s="1" t="s">
        <v>3962</v>
      </c>
      <c r="C342" s="1" t="s">
        <v>2618</v>
      </c>
      <c r="D342" s="1"/>
      <c r="E342" s="1"/>
      <c r="F342" s="9"/>
    </row>
    <row r="343" spans="1:6" x14ac:dyDescent="0.25">
      <c r="A343" s="8" t="s">
        <v>3963</v>
      </c>
      <c r="B343" s="1" t="s">
        <v>3964</v>
      </c>
      <c r="C343" s="1" t="s">
        <v>1</v>
      </c>
      <c r="D343" s="1"/>
      <c r="E343" s="1"/>
      <c r="F343" s="9"/>
    </row>
    <row r="344" spans="1:6" x14ac:dyDescent="0.25">
      <c r="A344" s="8" t="s">
        <v>3965</v>
      </c>
      <c r="B344" s="1" t="s">
        <v>3966</v>
      </c>
      <c r="C344" s="1" t="s">
        <v>1</v>
      </c>
      <c r="D344" s="1"/>
      <c r="E344" s="1"/>
      <c r="F344" s="9"/>
    </row>
    <row r="345" spans="1:6" x14ac:dyDescent="0.25">
      <c r="A345" s="8" t="s">
        <v>3967</v>
      </c>
      <c r="B345" s="1" t="s">
        <v>3968</v>
      </c>
      <c r="C345" s="1" t="s">
        <v>1</v>
      </c>
      <c r="D345" s="1"/>
      <c r="E345" s="1"/>
      <c r="F345" s="9"/>
    </row>
    <row r="346" spans="1:6" x14ac:dyDescent="0.25">
      <c r="A346" s="8" t="s">
        <v>3969</v>
      </c>
      <c r="B346" s="1" t="s">
        <v>3970</v>
      </c>
      <c r="C346" s="1" t="s">
        <v>1</v>
      </c>
      <c r="D346" s="1"/>
      <c r="E346" s="1"/>
      <c r="F346" s="9"/>
    </row>
    <row r="347" spans="1:6" x14ac:dyDescent="0.25">
      <c r="A347" s="8" t="s">
        <v>3971</v>
      </c>
      <c r="B347" s="1" t="s">
        <v>3972</v>
      </c>
      <c r="C347" s="1" t="s">
        <v>1</v>
      </c>
      <c r="D347" s="1"/>
      <c r="E347" s="1"/>
      <c r="F347" s="9"/>
    </row>
    <row r="348" spans="1:6" x14ac:dyDescent="0.25">
      <c r="A348" s="8" t="s">
        <v>3973</v>
      </c>
      <c r="B348" s="1" t="s">
        <v>3974</v>
      </c>
      <c r="C348" s="1" t="s">
        <v>1</v>
      </c>
      <c r="D348" s="1"/>
      <c r="E348" s="1"/>
      <c r="F348" s="9"/>
    </row>
    <row r="349" spans="1:6" x14ac:dyDescent="0.25">
      <c r="A349" s="8" t="s">
        <v>3975</v>
      </c>
      <c r="B349" s="1" t="s">
        <v>3976</v>
      </c>
      <c r="C349" s="1" t="s">
        <v>1</v>
      </c>
      <c r="D349" s="1"/>
      <c r="E349" s="1"/>
      <c r="F349" s="9"/>
    </row>
    <row r="350" spans="1:6" x14ac:dyDescent="0.25">
      <c r="A350" s="8" t="s">
        <v>3977</v>
      </c>
      <c r="B350" s="1" t="s">
        <v>3978</v>
      </c>
      <c r="C350" s="1" t="s">
        <v>1</v>
      </c>
      <c r="D350" s="1"/>
      <c r="E350" s="1"/>
      <c r="F350" s="9"/>
    </row>
    <row r="351" spans="1:6" x14ac:dyDescent="0.25">
      <c r="A351" s="8" t="s">
        <v>3979</v>
      </c>
      <c r="B351" s="1" t="s">
        <v>3178</v>
      </c>
      <c r="C351" s="1" t="s">
        <v>14</v>
      </c>
      <c r="D351" t="s">
        <v>10649</v>
      </c>
      <c r="E351" s="1"/>
      <c r="F351" s="9"/>
    </row>
    <row r="352" spans="1:6" x14ac:dyDescent="0.25">
      <c r="A352" s="8" t="s">
        <v>3980</v>
      </c>
      <c r="B352" s="1" t="s">
        <v>3981</v>
      </c>
      <c r="C352" s="1" t="s">
        <v>14</v>
      </c>
      <c r="D352" s="1" t="s">
        <v>10649</v>
      </c>
      <c r="E352" s="1"/>
      <c r="F352" s="9"/>
    </row>
    <row r="353" spans="1:6" ht="15.75" thickBot="1" x14ac:dyDescent="0.3">
      <c r="A353" s="10" t="s">
        <v>3839</v>
      </c>
      <c r="B353" s="11" t="s">
        <v>3840</v>
      </c>
      <c r="C353" s="11" t="s">
        <v>14</v>
      </c>
      <c r="D353" s="11" t="s">
        <v>10649</v>
      </c>
      <c r="E353" s="11"/>
      <c r="F353" s="12"/>
    </row>
    <row r="354" spans="1:6" x14ac:dyDescent="0.25">
      <c r="A354" s="13" t="s">
        <v>3982</v>
      </c>
      <c r="B354" s="2" t="s">
        <v>3983</v>
      </c>
      <c r="C354" s="2" t="s">
        <v>1</v>
      </c>
      <c r="D354" s="2"/>
      <c r="E354" s="2"/>
      <c r="F354" s="14"/>
    </row>
    <row r="355" spans="1:6" x14ac:dyDescent="0.25">
      <c r="A355" s="8" t="s">
        <v>3984</v>
      </c>
      <c r="B355" s="1" t="s">
        <v>3985</v>
      </c>
      <c r="C355" s="1" t="s">
        <v>7</v>
      </c>
      <c r="D355" s="1"/>
      <c r="E355" s="1"/>
      <c r="F355" s="9"/>
    </row>
    <row r="356" spans="1:6" x14ac:dyDescent="0.25">
      <c r="A356" s="8" t="s">
        <v>3986</v>
      </c>
      <c r="B356" s="1" t="s">
        <v>3987</v>
      </c>
      <c r="C356" s="1" t="s">
        <v>7</v>
      </c>
      <c r="D356" s="1"/>
      <c r="E356" s="1"/>
      <c r="F356" s="9"/>
    </row>
    <row r="357" spans="1:6" x14ac:dyDescent="0.25">
      <c r="A357" s="8" t="s">
        <v>3988</v>
      </c>
      <c r="B357" s="1" t="s">
        <v>3989</v>
      </c>
      <c r="C357" s="1" t="s">
        <v>7</v>
      </c>
      <c r="D357" s="1"/>
      <c r="E357" s="1"/>
      <c r="F357" s="9"/>
    </row>
    <row r="358" spans="1:6" x14ac:dyDescent="0.25">
      <c r="A358" s="8" t="s">
        <v>3990</v>
      </c>
      <c r="B358" s="1" t="s">
        <v>3991</v>
      </c>
      <c r="C358" s="1" t="s">
        <v>27</v>
      </c>
      <c r="D358" s="1"/>
      <c r="E358" s="1"/>
      <c r="F358" s="9"/>
    </row>
    <row r="359" spans="1:6" x14ac:dyDescent="0.25">
      <c r="A359" s="8" t="s">
        <v>3990</v>
      </c>
      <c r="B359" s="1" t="s">
        <v>3991</v>
      </c>
      <c r="C359" s="1" t="s">
        <v>2618</v>
      </c>
      <c r="D359" s="1"/>
      <c r="E359" s="1"/>
      <c r="F359" s="9"/>
    </row>
    <row r="360" spans="1:6" x14ac:dyDescent="0.25">
      <c r="A360" s="8" t="s">
        <v>3992</v>
      </c>
      <c r="B360" s="1" t="s">
        <v>3993</v>
      </c>
      <c r="C360" s="1" t="s">
        <v>7</v>
      </c>
      <c r="D360" s="1"/>
      <c r="E360" s="1"/>
      <c r="F360" s="9"/>
    </row>
    <row r="361" spans="1:6" x14ac:dyDescent="0.25">
      <c r="A361" s="8" t="s">
        <v>3994</v>
      </c>
      <c r="B361" s="1" t="s">
        <v>3995</v>
      </c>
      <c r="C361" s="1" t="s">
        <v>7</v>
      </c>
      <c r="D361" s="1"/>
      <c r="E361" s="1"/>
      <c r="F361" s="9"/>
    </row>
    <row r="362" spans="1:6" x14ac:dyDescent="0.25">
      <c r="A362" s="8" t="s">
        <v>3996</v>
      </c>
      <c r="B362" s="1" t="s">
        <v>3997</v>
      </c>
      <c r="C362" s="1" t="s">
        <v>4</v>
      </c>
      <c r="D362" s="1"/>
      <c r="E362" s="1"/>
      <c r="F362" s="9"/>
    </row>
    <row r="363" spans="1:6" x14ac:dyDescent="0.25">
      <c r="A363" s="8" t="s">
        <v>3996</v>
      </c>
      <c r="B363" s="1" t="s">
        <v>3997</v>
      </c>
      <c r="C363" s="1" t="s">
        <v>2618</v>
      </c>
      <c r="D363" s="1"/>
      <c r="E363" s="1"/>
      <c r="F363" s="9"/>
    </row>
    <row r="364" spans="1:6" x14ac:dyDescent="0.25">
      <c r="A364" s="8" t="s">
        <v>3998</v>
      </c>
      <c r="B364" s="1" t="s">
        <v>3999</v>
      </c>
      <c r="C364" s="1" t="s">
        <v>4</v>
      </c>
      <c r="D364" s="1"/>
      <c r="E364" s="1"/>
      <c r="F364" s="9"/>
    </row>
    <row r="365" spans="1:6" x14ac:dyDescent="0.25">
      <c r="A365" s="8" t="s">
        <v>3998</v>
      </c>
      <c r="B365" s="1" t="s">
        <v>3999</v>
      </c>
      <c r="C365" s="1" t="s">
        <v>2618</v>
      </c>
      <c r="D365" s="1"/>
      <c r="E365" s="1"/>
      <c r="F365" s="9"/>
    </row>
    <row r="366" spans="1:6" x14ac:dyDescent="0.25">
      <c r="A366" s="8" t="s">
        <v>4000</v>
      </c>
      <c r="B366" s="1" t="s">
        <v>4001</v>
      </c>
      <c r="C366" s="1" t="s">
        <v>27</v>
      </c>
      <c r="D366" s="1"/>
      <c r="E366" s="1"/>
      <c r="F366" s="9"/>
    </row>
    <row r="367" spans="1:6" x14ac:dyDescent="0.25">
      <c r="A367" s="8" t="s">
        <v>4000</v>
      </c>
      <c r="B367" s="1" t="s">
        <v>4001</v>
      </c>
      <c r="C367" s="1" t="s">
        <v>2618</v>
      </c>
      <c r="D367" s="1"/>
      <c r="E367" s="1"/>
      <c r="F367" s="9"/>
    </row>
    <row r="368" spans="1:6" x14ac:dyDescent="0.25">
      <c r="A368" s="8" t="s">
        <v>4002</v>
      </c>
      <c r="B368" s="1" t="s">
        <v>4003</v>
      </c>
      <c r="C368" s="1" t="s">
        <v>7</v>
      </c>
      <c r="D368" s="1"/>
      <c r="E368" s="1"/>
      <c r="F368" s="9"/>
    </row>
    <row r="369" spans="1:6" x14ac:dyDescent="0.25">
      <c r="A369" s="8" t="s">
        <v>4004</v>
      </c>
      <c r="B369" s="1" t="s">
        <v>4005</v>
      </c>
      <c r="C369" s="1" t="s">
        <v>7</v>
      </c>
      <c r="D369" s="1"/>
      <c r="E369" s="1"/>
      <c r="F369" s="9"/>
    </row>
    <row r="370" spans="1:6" x14ac:dyDescent="0.25">
      <c r="A370" s="8" t="s">
        <v>4006</v>
      </c>
      <c r="B370" s="1" t="s">
        <v>4007</v>
      </c>
      <c r="C370" s="1" t="s">
        <v>27</v>
      </c>
      <c r="D370" s="1"/>
      <c r="E370" s="1"/>
      <c r="F370" s="9"/>
    </row>
    <row r="371" spans="1:6" x14ac:dyDescent="0.25">
      <c r="A371" s="8" t="s">
        <v>4006</v>
      </c>
      <c r="B371" s="1" t="s">
        <v>4007</v>
      </c>
      <c r="C371" s="1" t="s">
        <v>2618</v>
      </c>
      <c r="D371" s="1"/>
      <c r="E371" s="1"/>
      <c r="F371" s="9"/>
    </row>
    <row r="372" spans="1:6" x14ac:dyDescent="0.25">
      <c r="A372" s="8" t="s">
        <v>4008</v>
      </c>
      <c r="B372" s="1" t="s">
        <v>4009</v>
      </c>
      <c r="C372" s="1" t="s">
        <v>7</v>
      </c>
      <c r="D372" s="1"/>
      <c r="E372" s="1"/>
      <c r="F372" s="9"/>
    </row>
    <row r="373" spans="1:6" x14ac:dyDescent="0.25">
      <c r="A373" s="8" t="s">
        <v>4010</v>
      </c>
      <c r="B373" s="1" t="s">
        <v>4011</v>
      </c>
      <c r="C373" s="1" t="s">
        <v>4</v>
      </c>
      <c r="D373" s="1"/>
      <c r="E373" s="1"/>
      <c r="F373" s="9"/>
    </row>
    <row r="374" spans="1:6" x14ac:dyDescent="0.25">
      <c r="A374" s="8" t="s">
        <v>4010</v>
      </c>
      <c r="B374" s="1" t="s">
        <v>4011</v>
      </c>
      <c r="C374" s="1" t="s">
        <v>2618</v>
      </c>
      <c r="D374" s="1"/>
      <c r="E374" s="1"/>
      <c r="F374" s="9"/>
    </row>
    <row r="375" spans="1:6" x14ac:dyDescent="0.25">
      <c r="A375" s="8" t="s">
        <v>4012</v>
      </c>
      <c r="B375" s="1" t="s">
        <v>4013</v>
      </c>
      <c r="C375" s="1" t="s">
        <v>27</v>
      </c>
      <c r="D375" s="1"/>
      <c r="E375" s="1"/>
      <c r="F375" s="9"/>
    </row>
    <row r="376" spans="1:6" x14ac:dyDescent="0.25">
      <c r="A376" s="8" t="s">
        <v>4012</v>
      </c>
      <c r="B376" s="1" t="s">
        <v>4013</v>
      </c>
      <c r="C376" s="1" t="s">
        <v>2618</v>
      </c>
      <c r="D376" s="1"/>
      <c r="E376" s="1"/>
      <c r="F376" s="9"/>
    </row>
    <row r="377" spans="1:6" x14ac:dyDescent="0.25">
      <c r="A377" s="8" t="s">
        <v>4014</v>
      </c>
      <c r="B377" s="1" t="s">
        <v>4015</v>
      </c>
      <c r="C377" s="1" t="s">
        <v>27</v>
      </c>
      <c r="D377" s="1"/>
      <c r="E377" s="1"/>
      <c r="F377" s="9"/>
    </row>
    <row r="378" spans="1:6" x14ac:dyDescent="0.25">
      <c r="A378" s="8" t="s">
        <v>4014</v>
      </c>
      <c r="B378" s="1" t="s">
        <v>4015</v>
      </c>
      <c r="C378" s="1" t="s">
        <v>2618</v>
      </c>
      <c r="D378" s="1"/>
      <c r="E378" s="1"/>
      <c r="F378" s="9"/>
    </row>
    <row r="379" spans="1:6" x14ac:dyDescent="0.25">
      <c r="A379" s="8" t="s">
        <v>4016</v>
      </c>
      <c r="B379" s="1" t="s">
        <v>4017</v>
      </c>
      <c r="C379" s="1" t="s">
        <v>27</v>
      </c>
      <c r="D379" s="1"/>
      <c r="E379" s="1"/>
      <c r="F379" s="9"/>
    </row>
    <row r="380" spans="1:6" x14ac:dyDescent="0.25">
      <c r="A380" s="8" t="s">
        <v>4016</v>
      </c>
      <c r="B380" s="1" t="s">
        <v>4017</v>
      </c>
      <c r="C380" s="1" t="s">
        <v>2618</v>
      </c>
      <c r="D380" s="1"/>
      <c r="E380" s="1"/>
      <c r="F380" s="9"/>
    </row>
    <row r="381" spans="1:6" x14ac:dyDescent="0.25">
      <c r="A381" s="8" t="s">
        <v>4018</v>
      </c>
      <c r="B381" s="1" t="s">
        <v>4019</v>
      </c>
      <c r="C381" s="1" t="s">
        <v>27</v>
      </c>
      <c r="D381" s="1"/>
      <c r="E381" s="1"/>
      <c r="F381" s="9"/>
    </row>
    <row r="382" spans="1:6" x14ac:dyDescent="0.25">
      <c r="A382" s="8" t="s">
        <v>4018</v>
      </c>
      <c r="B382" s="1" t="s">
        <v>4019</v>
      </c>
      <c r="C382" s="1" t="s">
        <v>2618</v>
      </c>
      <c r="D382" s="1"/>
      <c r="E382" s="1"/>
      <c r="F382" s="9"/>
    </row>
    <row r="383" spans="1:6" x14ac:dyDescent="0.25">
      <c r="A383" s="8" t="s">
        <v>4020</v>
      </c>
      <c r="B383" s="1" t="s">
        <v>4021</v>
      </c>
      <c r="C383" s="1" t="s">
        <v>27</v>
      </c>
      <c r="D383" s="1"/>
      <c r="E383" s="1"/>
      <c r="F383" s="9"/>
    </row>
    <row r="384" spans="1:6" x14ac:dyDescent="0.25">
      <c r="A384" s="8" t="s">
        <v>4020</v>
      </c>
      <c r="B384" s="1" t="s">
        <v>4021</v>
      </c>
      <c r="C384" s="1" t="s">
        <v>2618</v>
      </c>
      <c r="D384" s="1"/>
      <c r="E384" s="1"/>
      <c r="F384" s="9"/>
    </row>
    <row r="385" spans="1:6" x14ac:dyDescent="0.25">
      <c r="A385" s="8" t="s">
        <v>4022</v>
      </c>
      <c r="B385" s="1" t="s">
        <v>4023</v>
      </c>
      <c r="C385" s="1" t="s">
        <v>27</v>
      </c>
      <c r="D385" s="1"/>
      <c r="E385" s="1"/>
      <c r="F385" s="9"/>
    </row>
    <row r="386" spans="1:6" x14ac:dyDescent="0.25">
      <c r="A386" s="8" t="s">
        <v>4022</v>
      </c>
      <c r="B386" s="1" t="s">
        <v>4023</v>
      </c>
      <c r="C386" s="1" t="s">
        <v>2618</v>
      </c>
      <c r="D386" s="1"/>
      <c r="E386" s="1"/>
      <c r="F386" s="9"/>
    </row>
    <row r="387" spans="1:6" x14ac:dyDescent="0.25">
      <c r="A387" s="8" t="s">
        <v>4024</v>
      </c>
      <c r="B387" s="1" t="s">
        <v>4025</v>
      </c>
      <c r="C387" s="1" t="s">
        <v>14</v>
      </c>
      <c r="D387" s="1"/>
      <c r="E387" s="1"/>
      <c r="F387" s="9"/>
    </row>
    <row r="388" spans="1:6" x14ac:dyDescent="0.25">
      <c r="A388" s="8" t="s">
        <v>4024</v>
      </c>
      <c r="B388" s="1" t="s">
        <v>4025</v>
      </c>
      <c r="C388" s="1" t="s">
        <v>2618</v>
      </c>
      <c r="D388" s="1"/>
      <c r="E388" s="1"/>
      <c r="F388" s="9"/>
    </row>
    <row r="389" spans="1:6" x14ac:dyDescent="0.25">
      <c r="A389" s="8" t="s">
        <v>4026</v>
      </c>
      <c r="B389" s="1" t="s">
        <v>4027</v>
      </c>
      <c r="C389" s="1" t="s">
        <v>14</v>
      </c>
      <c r="D389" s="1"/>
      <c r="E389" s="1"/>
      <c r="F389" s="9"/>
    </row>
    <row r="390" spans="1:6" x14ac:dyDescent="0.25">
      <c r="A390" s="8" t="s">
        <v>4026</v>
      </c>
      <c r="B390" s="1" t="s">
        <v>4027</v>
      </c>
      <c r="C390" s="1" t="s">
        <v>2618</v>
      </c>
      <c r="D390" s="1"/>
      <c r="E390" s="1"/>
      <c r="F390" s="9"/>
    </row>
    <row r="391" spans="1:6" x14ac:dyDescent="0.25">
      <c r="A391" s="8" t="s">
        <v>4028</v>
      </c>
      <c r="B391" s="1" t="s">
        <v>4029</v>
      </c>
      <c r="C391" s="1" t="s">
        <v>14</v>
      </c>
      <c r="D391" s="1"/>
      <c r="E391" s="1"/>
      <c r="F391" s="9"/>
    </row>
    <row r="392" spans="1:6" x14ac:dyDescent="0.25">
      <c r="A392" s="8" t="s">
        <v>4028</v>
      </c>
      <c r="B392" s="1" t="s">
        <v>4029</v>
      </c>
      <c r="C392" s="1" t="s">
        <v>2618</v>
      </c>
      <c r="D392" s="1"/>
      <c r="E392" s="1"/>
      <c r="F392" s="9"/>
    </row>
    <row r="393" spans="1:6" x14ac:dyDescent="0.25">
      <c r="A393" s="8" t="s">
        <v>4030</v>
      </c>
      <c r="B393" s="1" t="s">
        <v>4031</v>
      </c>
      <c r="C393" s="1" t="s">
        <v>27</v>
      </c>
      <c r="D393" s="1"/>
      <c r="E393" s="1"/>
      <c r="F393" s="9"/>
    </row>
    <row r="394" spans="1:6" x14ac:dyDescent="0.25">
      <c r="A394" s="8" t="s">
        <v>4030</v>
      </c>
      <c r="B394" s="1" t="s">
        <v>4031</v>
      </c>
      <c r="C394" s="1" t="s">
        <v>2618</v>
      </c>
      <c r="D394" s="1"/>
      <c r="E394" s="1"/>
      <c r="F394" s="9"/>
    </row>
    <row r="395" spans="1:6" x14ac:dyDescent="0.25">
      <c r="A395" s="8" t="s">
        <v>4032</v>
      </c>
      <c r="B395" s="1" t="s">
        <v>4033</v>
      </c>
      <c r="C395" s="1" t="s">
        <v>7</v>
      </c>
      <c r="D395" s="1"/>
      <c r="E395" s="1"/>
      <c r="F395" s="9"/>
    </row>
    <row r="396" spans="1:6" x14ac:dyDescent="0.25">
      <c r="A396" s="8" t="s">
        <v>4034</v>
      </c>
      <c r="B396" s="1" t="s">
        <v>4035</v>
      </c>
      <c r="C396" s="1" t="s">
        <v>14</v>
      </c>
      <c r="D396" s="1"/>
      <c r="E396" s="1"/>
      <c r="F396" s="9"/>
    </row>
    <row r="397" spans="1:6" x14ac:dyDescent="0.25">
      <c r="A397" s="8" t="s">
        <v>4034</v>
      </c>
      <c r="B397" s="1" t="s">
        <v>4035</v>
      </c>
      <c r="C397" s="1" t="s">
        <v>2618</v>
      </c>
      <c r="D397" s="1"/>
      <c r="E397" s="1"/>
      <c r="F397" s="9"/>
    </row>
    <row r="398" spans="1:6" x14ac:dyDescent="0.25">
      <c r="A398" s="8" t="s">
        <v>4036</v>
      </c>
      <c r="B398" s="1" t="s">
        <v>4037</v>
      </c>
      <c r="C398" s="1" t="s">
        <v>7</v>
      </c>
      <c r="D398" s="1"/>
      <c r="E398" s="1"/>
      <c r="F398" s="9"/>
    </row>
    <row r="399" spans="1:6" x14ac:dyDescent="0.25">
      <c r="A399" s="8" t="s">
        <v>4038</v>
      </c>
      <c r="B399" s="1" t="s">
        <v>4039</v>
      </c>
      <c r="C399" s="1" t="s">
        <v>7</v>
      </c>
      <c r="D399" s="1"/>
      <c r="E399" s="1"/>
      <c r="F399" s="9"/>
    </row>
    <row r="400" spans="1:6" x14ac:dyDescent="0.25">
      <c r="A400" s="8" t="s">
        <v>4040</v>
      </c>
      <c r="B400" s="1" t="s">
        <v>4041</v>
      </c>
      <c r="C400" s="1" t="s">
        <v>7</v>
      </c>
      <c r="D400" s="1"/>
      <c r="E400" s="1"/>
      <c r="F400" s="9"/>
    </row>
    <row r="401" spans="1:6" x14ac:dyDescent="0.25">
      <c r="A401" s="8" t="s">
        <v>4042</v>
      </c>
      <c r="B401" s="1" t="s">
        <v>4043</v>
      </c>
      <c r="C401" s="1" t="s">
        <v>7</v>
      </c>
      <c r="D401" s="1"/>
      <c r="E401" s="1"/>
      <c r="F401" s="9"/>
    </row>
    <row r="402" spans="1:6" x14ac:dyDescent="0.25">
      <c r="A402" s="8" t="s">
        <v>4044</v>
      </c>
      <c r="B402" s="1" t="s">
        <v>4045</v>
      </c>
      <c r="C402" s="1" t="s">
        <v>14</v>
      </c>
      <c r="D402" s="1"/>
      <c r="E402" s="1"/>
      <c r="F402" s="9"/>
    </row>
    <row r="403" spans="1:6" x14ac:dyDescent="0.25">
      <c r="A403" s="8" t="s">
        <v>4044</v>
      </c>
      <c r="B403" s="1" t="s">
        <v>4045</v>
      </c>
      <c r="C403" s="1" t="s">
        <v>2618</v>
      </c>
      <c r="D403" s="1"/>
      <c r="E403" s="1"/>
      <c r="F403" s="9"/>
    </row>
    <row r="404" spans="1:6" x14ac:dyDescent="0.25">
      <c r="A404" s="8" t="s">
        <v>4046</v>
      </c>
      <c r="B404" s="1" t="s">
        <v>4047</v>
      </c>
      <c r="C404" s="1" t="s">
        <v>7</v>
      </c>
      <c r="D404" s="1"/>
      <c r="E404" s="1"/>
      <c r="F404" s="9"/>
    </row>
    <row r="405" spans="1:6" x14ac:dyDescent="0.25">
      <c r="A405" s="8" t="s">
        <v>4048</v>
      </c>
      <c r="B405" s="1" t="s">
        <v>4049</v>
      </c>
      <c r="C405" s="1" t="s">
        <v>4</v>
      </c>
      <c r="D405" s="1"/>
      <c r="E405" s="1"/>
      <c r="F405" s="9"/>
    </row>
    <row r="406" spans="1:6" x14ac:dyDescent="0.25">
      <c r="A406" s="8" t="s">
        <v>4048</v>
      </c>
      <c r="B406" s="1" t="s">
        <v>4049</v>
      </c>
      <c r="C406" s="1" t="s">
        <v>2618</v>
      </c>
      <c r="D406" s="1"/>
      <c r="E406" s="1"/>
      <c r="F406" s="9"/>
    </row>
    <row r="407" spans="1:6" x14ac:dyDescent="0.25">
      <c r="A407" s="8" t="s">
        <v>4050</v>
      </c>
      <c r="B407" s="1" t="s">
        <v>4051</v>
      </c>
      <c r="C407" s="1" t="s">
        <v>7</v>
      </c>
      <c r="D407" s="1"/>
      <c r="E407" s="1"/>
      <c r="F407" s="9"/>
    </row>
    <row r="408" spans="1:6" x14ac:dyDescent="0.25">
      <c r="A408" s="8" t="s">
        <v>4052</v>
      </c>
      <c r="B408" s="1" t="s">
        <v>4053</v>
      </c>
      <c r="C408" s="1" t="s">
        <v>7</v>
      </c>
      <c r="D408" s="1"/>
      <c r="E408" s="1"/>
      <c r="F408" s="9"/>
    </row>
    <row r="409" spans="1:6" x14ac:dyDescent="0.25">
      <c r="A409" s="8" t="s">
        <v>4054</v>
      </c>
      <c r="B409" s="1" t="s">
        <v>4055</v>
      </c>
      <c r="C409" s="1" t="s">
        <v>7</v>
      </c>
      <c r="D409" s="1"/>
      <c r="E409" s="1"/>
      <c r="F409" s="9"/>
    </row>
    <row r="410" spans="1:6" x14ac:dyDescent="0.25">
      <c r="A410" s="8" t="s">
        <v>4056</v>
      </c>
      <c r="B410" s="1" t="s">
        <v>4057</v>
      </c>
      <c r="C410" s="1" t="s">
        <v>27</v>
      </c>
      <c r="D410" s="1"/>
      <c r="E410" s="1"/>
      <c r="F410" s="9"/>
    </row>
    <row r="411" spans="1:6" x14ac:dyDescent="0.25">
      <c r="A411" s="8" t="s">
        <v>4056</v>
      </c>
      <c r="B411" s="1" t="s">
        <v>4057</v>
      </c>
      <c r="C411" s="1" t="s">
        <v>2618</v>
      </c>
      <c r="D411" s="1"/>
      <c r="E411" s="1"/>
      <c r="F411" s="9"/>
    </row>
    <row r="412" spans="1:6" x14ac:dyDescent="0.25">
      <c r="A412" s="8" t="s">
        <v>4058</v>
      </c>
      <c r="B412" s="1" t="s">
        <v>4059</v>
      </c>
      <c r="C412" s="1" t="s">
        <v>7</v>
      </c>
      <c r="D412" s="1"/>
      <c r="E412" s="1"/>
      <c r="F412" s="9"/>
    </row>
    <row r="413" spans="1:6" x14ac:dyDescent="0.25">
      <c r="A413" s="8" t="s">
        <v>4060</v>
      </c>
      <c r="B413" s="1" t="s">
        <v>4061</v>
      </c>
      <c r="C413" s="1" t="s">
        <v>7</v>
      </c>
      <c r="D413" s="1"/>
      <c r="E413" s="1"/>
      <c r="F413" s="9"/>
    </row>
    <row r="414" spans="1:6" x14ac:dyDescent="0.25">
      <c r="A414" s="8" t="s">
        <v>4062</v>
      </c>
      <c r="B414" s="1" t="s">
        <v>4063</v>
      </c>
      <c r="C414" s="1" t="s">
        <v>7</v>
      </c>
      <c r="D414" s="1"/>
      <c r="E414" s="1"/>
      <c r="F414" s="9"/>
    </row>
    <row r="415" spans="1:6" x14ac:dyDescent="0.25">
      <c r="A415" s="8" t="s">
        <v>4064</v>
      </c>
      <c r="B415" s="1" t="s">
        <v>4065</v>
      </c>
      <c r="C415" s="1" t="s">
        <v>14</v>
      </c>
      <c r="D415" s="1"/>
      <c r="E415" s="1"/>
      <c r="F415" s="9"/>
    </row>
    <row r="416" spans="1:6" x14ac:dyDescent="0.25">
      <c r="A416" s="8" t="s">
        <v>4064</v>
      </c>
      <c r="B416" s="1" t="s">
        <v>4065</v>
      </c>
      <c r="C416" s="1" t="s">
        <v>2618</v>
      </c>
      <c r="D416" s="1"/>
      <c r="E416" s="1"/>
      <c r="F416" s="9"/>
    </row>
    <row r="417" spans="1:6" x14ac:dyDescent="0.25">
      <c r="A417" s="8" t="s">
        <v>4066</v>
      </c>
      <c r="B417" s="1" t="s">
        <v>4067</v>
      </c>
      <c r="C417" s="1" t="s">
        <v>7</v>
      </c>
      <c r="D417" s="1"/>
      <c r="E417" s="1"/>
      <c r="F417" s="9"/>
    </row>
    <row r="418" spans="1:6" x14ac:dyDescent="0.25">
      <c r="A418" s="8" t="s">
        <v>4068</v>
      </c>
      <c r="B418" s="1" t="s">
        <v>4069</v>
      </c>
      <c r="C418" s="1" t="s">
        <v>7</v>
      </c>
      <c r="D418" s="1"/>
      <c r="E418" s="1"/>
      <c r="F418" s="9"/>
    </row>
    <row r="419" spans="1:6" x14ac:dyDescent="0.25">
      <c r="A419" s="8" t="s">
        <v>4070</v>
      </c>
      <c r="B419" s="1" t="s">
        <v>4071</v>
      </c>
      <c r="C419" s="1" t="s">
        <v>7</v>
      </c>
      <c r="D419" s="1"/>
      <c r="E419" s="1"/>
      <c r="F419" s="9"/>
    </row>
    <row r="420" spans="1:6" x14ac:dyDescent="0.25">
      <c r="A420" s="8" t="s">
        <v>4072</v>
      </c>
      <c r="B420" s="1" t="s">
        <v>4073</v>
      </c>
      <c r="C420" s="1" t="s">
        <v>27</v>
      </c>
      <c r="D420" s="1"/>
      <c r="E420" s="1"/>
      <c r="F420" s="9"/>
    </row>
    <row r="421" spans="1:6" x14ac:dyDescent="0.25">
      <c r="A421" s="8" t="s">
        <v>4072</v>
      </c>
      <c r="B421" s="1" t="s">
        <v>4073</v>
      </c>
      <c r="C421" s="1" t="s">
        <v>2618</v>
      </c>
      <c r="D421" s="1"/>
      <c r="E421" s="1"/>
      <c r="F421" s="9"/>
    </row>
    <row r="422" spans="1:6" x14ac:dyDescent="0.25">
      <c r="A422" s="8" t="s">
        <v>4074</v>
      </c>
      <c r="B422" s="1" t="s">
        <v>4075</v>
      </c>
      <c r="C422" s="1" t="s">
        <v>27</v>
      </c>
      <c r="D422" s="1"/>
      <c r="E422" s="1"/>
      <c r="F422" s="9"/>
    </row>
    <row r="423" spans="1:6" x14ac:dyDescent="0.25">
      <c r="A423" s="8" t="s">
        <v>4074</v>
      </c>
      <c r="B423" s="1" t="s">
        <v>4075</v>
      </c>
      <c r="C423" s="1" t="s">
        <v>2618</v>
      </c>
      <c r="D423" s="1"/>
      <c r="E423" s="1"/>
      <c r="F423" s="9"/>
    </row>
    <row r="424" spans="1:6" x14ac:dyDescent="0.25">
      <c r="A424" s="8" t="s">
        <v>4076</v>
      </c>
      <c r="B424" s="1" t="s">
        <v>4077</v>
      </c>
      <c r="C424" s="1" t="s">
        <v>7</v>
      </c>
      <c r="D424" s="1"/>
      <c r="E424" s="1"/>
      <c r="F424" s="9"/>
    </row>
    <row r="425" spans="1:6" x14ac:dyDescent="0.25">
      <c r="A425" s="8" t="s">
        <v>4078</v>
      </c>
      <c r="B425" s="1" t="s">
        <v>4079</v>
      </c>
      <c r="C425" s="1" t="s">
        <v>7</v>
      </c>
      <c r="D425" s="1"/>
      <c r="E425" s="1"/>
      <c r="F425" s="9"/>
    </row>
    <row r="426" spans="1:6" x14ac:dyDescent="0.25">
      <c r="A426" s="8" t="s">
        <v>4080</v>
      </c>
      <c r="B426" s="1" t="s">
        <v>4081</v>
      </c>
      <c r="C426" s="1" t="s">
        <v>7</v>
      </c>
      <c r="D426" s="1"/>
      <c r="E426" s="1"/>
      <c r="F426" s="9"/>
    </row>
    <row r="427" spans="1:6" x14ac:dyDescent="0.25">
      <c r="A427" s="8" t="s">
        <v>4082</v>
      </c>
      <c r="B427" s="1" t="s">
        <v>4083</v>
      </c>
      <c r="C427" s="1" t="s">
        <v>7</v>
      </c>
      <c r="D427" s="1"/>
      <c r="E427" s="1"/>
      <c r="F427" s="9"/>
    </row>
    <row r="428" spans="1:6" x14ac:dyDescent="0.25">
      <c r="A428" s="8" t="s">
        <v>4084</v>
      </c>
      <c r="B428" s="1" t="s">
        <v>4085</v>
      </c>
      <c r="C428" s="1" t="s">
        <v>7</v>
      </c>
      <c r="D428" s="1"/>
      <c r="E428" s="1"/>
      <c r="F428" s="9"/>
    </row>
    <row r="429" spans="1:6" x14ac:dyDescent="0.25">
      <c r="A429" s="8" t="s">
        <v>4086</v>
      </c>
      <c r="B429" s="1" t="s">
        <v>4087</v>
      </c>
      <c r="C429" s="1" t="s">
        <v>7</v>
      </c>
      <c r="D429" s="1"/>
      <c r="E429" s="1"/>
      <c r="F429" s="9"/>
    </row>
    <row r="430" spans="1:6" x14ac:dyDescent="0.25">
      <c r="A430" s="8" t="s">
        <v>4088</v>
      </c>
      <c r="B430" s="1" t="s">
        <v>4089</v>
      </c>
      <c r="C430" s="1" t="s">
        <v>7</v>
      </c>
      <c r="D430" s="1"/>
      <c r="E430" s="1"/>
      <c r="F430" s="9"/>
    </row>
    <row r="431" spans="1:6" x14ac:dyDescent="0.25">
      <c r="A431" s="8" t="s">
        <v>4090</v>
      </c>
      <c r="B431" s="1" t="s">
        <v>4091</v>
      </c>
      <c r="C431" s="1" t="s">
        <v>7</v>
      </c>
      <c r="D431" s="1"/>
      <c r="E431" s="1"/>
      <c r="F431" s="9"/>
    </row>
    <row r="432" spans="1:6" x14ac:dyDescent="0.25">
      <c r="A432" s="8" t="s">
        <v>4092</v>
      </c>
      <c r="B432" s="1" t="s">
        <v>4093</v>
      </c>
      <c r="C432" s="1" t="s">
        <v>14</v>
      </c>
      <c r="D432" s="1"/>
      <c r="E432" s="1"/>
      <c r="F432" s="9"/>
    </row>
    <row r="433" spans="1:6" x14ac:dyDescent="0.25">
      <c r="A433" s="8" t="s">
        <v>4092</v>
      </c>
      <c r="B433" s="1" t="s">
        <v>4093</v>
      </c>
      <c r="C433" s="1" t="s">
        <v>2618</v>
      </c>
      <c r="D433" s="1"/>
      <c r="E433" s="1"/>
      <c r="F433" s="9"/>
    </row>
    <row r="434" spans="1:6" x14ac:dyDescent="0.25">
      <c r="A434" s="8" t="s">
        <v>4094</v>
      </c>
      <c r="B434" s="1" t="s">
        <v>4095</v>
      </c>
      <c r="C434" s="1" t="s">
        <v>7</v>
      </c>
      <c r="D434" s="1"/>
      <c r="E434" s="1"/>
      <c r="F434" s="9"/>
    </row>
    <row r="435" spans="1:6" x14ac:dyDescent="0.25">
      <c r="A435" s="8" t="s">
        <v>4096</v>
      </c>
      <c r="B435" s="1" t="s">
        <v>4097</v>
      </c>
      <c r="C435" s="1" t="s">
        <v>7</v>
      </c>
      <c r="D435" s="1"/>
      <c r="E435" s="1"/>
      <c r="F435" s="9"/>
    </row>
    <row r="436" spans="1:6" x14ac:dyDescent="0.25">
      <c r="A436" s="8" t="s">
        <v>4098</v>
      </c>
      <c r="B436" s="1" t="s">
        <v>4099</v>
      </c>
      <c r="C436" s="1" t="s">
        <v>7</v>
      </c>
      <c r="D436" s="1"/>
      <c r="E436" s="1"/>
      <c r="F436" s="9"/>
    </row>
    <row r="437" spans="1:6" x14ac:dyDescent="0.25">
      <c r="A437" s="8" t="s">
        <v>4100</v>
      </c>
      <c r="B437" s="1" t="s">
        <v>4101</v>
      </c>
      <c r="C437" s="1" t="s">
        <v>7</v>
      </c>
      <c r="D437" s="1"/>
      <c r="E437" s="1"/>
      <c r="F437" s="9"/>
    </row>
    <row r="438" spans="1:6" x14ac:dyDescent="0.25">
      <c r="A438" s="8" t="s">
        <v>4102</v>
      </c>
      <c r="B438" s="1" t="s">
        <v>4103</v>
      </c>
      <c r="C438" s="1" t="s">
        <v>27</v>
      </c>
      <c r="D438" s="1"/>
      <c r="E438" s="1"/>
      <c r="F438" s="9"/>
    </row>
    <row r="439" spans="1:6" x14ac:dyDescent="0.25">
      <c r="A439" s="8" t="s">
        <v>4102</v>
      </c>
      <c r="B439" s="1" t="s">
        <v>4103</v>
      </c>
      <c r="C439" s="1" t="s">
        <v>2618</v>
      </c>
      <c r="D439" s="1"/>
      <c r="E439" s="1"/>
      <c r="F439" s="9"/>
    </row>
    <row r="440" spans="1:6" x14ac:dyDescent="0.25">
      <c r="A440" s="8" t="s">
        <v>4104</v>
      </c>
      <c r="B440" s="1" t="s">
        <v>4105</v>
      </c>
      <c r="C440" s="1" t="s">
        <v>1</v>
      </c>
      <c r="D440" s="1"/>
      <c r="E440" s="1"/>
      <c r="F440" s="9"/>
    </row>
    <row r="441" spans="1:6" x14ac:dyDescent="0.25">
      <c r="A441" s="8" t="s">
        <v>4106</v>
      </c>
      <c r="B441" s="1" t="s">
        <v>4107</v>
      </c>
      <c r="C441" s="1" t="s">
        <v>1</v>
      </c>
      <c r="D441" s="1"/>
      <c r="E441" s="1"/>
      <c r="F441" s="9"/>
    </row>
    <row r="442" spans="1:6" x14ac:dyDescent="0.25">
      <c r="A442" s="8" t="s">
        <v>4108</v>
      </c>
      <c r="B442" s="1" t="s">
        <v>4109</v>
      </c>
      <c r="C442" s="1" t="s">
        <v>1</v>
      </c>
      <c r="D442" s="1"/>
      <c r="E442" s="1"/>
      <c r="F442" s="9"/>
    </row>
    <row r="443" spans="1:6" x14ac:dyDescent="0.25">
      <c r="A443" s="8" t="s">
        <v>4110</v>
      </c>
      <c r="B443" s="1" t="s">
        <v>4111</v>
      </c>
      <c r="C443" s="1" t="s">
        <v>1</v>
      </c>
      <c r="D443" s="1"/>
      <c r="E443" s="1"/>
      <c r="F443" s="9"/>
    </row>
    <row r="444" spans="1:6" x14ac:dyDescent="0.25">
      <c r="A444" s="8" t="s">
        <v>4112</v>
      </c>
      <c r="B444" s="1" t="s">
        <v>4113</v>
      </c>
      <c r="C444" s="1" t="s">
        <v>1</v>
      </c>
      <c r="D444" s="1"/>
      <c r="E444" s="1"/>
      <c r="F444" s="9"/>
    </row>
    <row r="445" spans="1:6" x14ac:dyDescent="0.25">
      <c r="A445" s="8" t="s">
        <v>4114</v>
      </c>
      <c r="B445" s="1" t="s">
        <v>4115</v>
      </c>
      <c r="C445" s="1" t="s">
        <v>1</v>
      </c>
      <c r="D445" s="1"/>
      <c r="E445" s="1"/>
      <c r="F445" s="9"/>
    </row>
    <row r="446" spans="1:6" x14ac:dyDescent="0.25">
      <c r="A446" s="8" t="s">
        <v>4116</v>
      </c>
      <c r="B446" s="1" t="s">
        <v>4117</v>
      </c>
      <c r="C446" s="1" t="s">
        <v>1</v>
      </c>
      <c r="D446" s="1"/>
      <c r="E446" s="1"/>
      <c r="F446" s="9"/>
    </row>
    <row r="447" spans="1:6" x14ac:dyDescent="0.25">
      <c r="A447" s="8" t="s">
        <v>4118</v>
      </c>
      <c r="B447" s="1" t="s">
        <v>4119</v>
      </c>
      <c r="C447" s="1" t="s">
        <v>1</v>
      </c>
      <c r="D447" s="1"/>
      <c r="E447" s="1"/>
      <c r="F447" s="9"/>
    </row>
    <row r="448" spans="1:6" x14ac:dyDescent="0.25">
      <c r="A448" s="8" t="s">
        <v>4120</v>
      </c>
      <c r="B448" s="1" t="s">
        <v>4121</v>
      </c>
      <c r="C448" s="1" t="s">
        <v>14</v>
      </c>
      <c r="D448" s="1" t="s">
        <v>10649</v>
      </c>
      <c r="E448" s="1"/>
      <c r="F448" s="9"/>
    </row>
    <row r="449" spans="1:6" x14ac:dyDescent="0.25">
      <c r="A449" s="8" t="s">
        <v>4122</v>
      </c>
      <c r="B449" s="1" t="s">
        <v>4123</v>
      </c>
      <c r="C449" s="1" t="s">
        <v>14</v>
      </c>
      <c r="D449" s="1" t="s">
        <v>10649</v>
      </c>
      <c r="E449" s="1"/>
      <c r="F449" s="9"/>
    </row>
    <row r="450" spans="1:6" ht="15.75" thickBot="1" x14ac:dyDescent="0.3">
      <c r="A450" s="10" t="s">
        <v>4124</v>
      </c>
      <c r="B450" s="11" t="s">
        <v>3983</v>
      </c>
      <c r="C450" s="11" t="s">
        <v>14</v>
      </c>
      <c r="D450" s="11" t="s">
        <v>10649</v>
      </c>
      <c r="E450" s="11"/>
      <c r="F450" s="12"/>
    </row>
  </sheetData>
  <autoFilter ref="A1:F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4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50.14062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563</v>
      </c>
    </row>
    <row r="2" spans="1:8" x14ac:dyDescent="0.25">
      <c r="A2" s="5" t="s">
        <v>4125</v>
      </c>
      <c r="B2" s="6" t="s">
        <v>4126</v>
      </c>
      <c r="C2" s="6" t="s">
        <v>1</v>
      </c>
      <c r="D2" s="6"/>
      <c r="E2" s="6"/>
      <c r="F2" s="7"/>
    </row>
    <row r="3" spans="1:8" x14ac:dyDescent="0.25">
      <c r="A3" s="8" t="s">
        <v>4127</v>
      </c>
      <c r="B3" s="1" t="s">
        <v>4128</v>
      </c>
      <c r="C3" s="1" t="s">
        <v>7</v>
      </c>
      <c r="D3" s="1"/>
      <c r="E3" s="1"/>
      <c r="F3" s="9"/>
    </row>
    <row r="4" spans="1:8" x14ac:dyDescent="0.25">
      <c r="A4" s="8" t="s">
        <v>4129</v>
      </c>
      <c r="B4" s="1" t="s">
        <v>4130</v>
      </c>
      <c r="C4" s="1" t="s">
        <v>7</v>
      </c>
      <c r="D4" s="1"/>
      <c r="E4" s="1"/>
      <c r="F4" s="9"/>
    </row>
    <row r="5" spans="1:8" x14ac:dyDescent="0.25">
      <c r="A5" s="8" t="s">
        <v>4131</v>
      </c>
      <c r="B5" s="1" t="s">
        <v>4132</v>
      </c>
      <c r="C5" s="1" t="s">
        <v>7</v>
      </c>
      <c r="D5" s="1"/>
      <c r="E5" s="1"/>
      <c r="F5" s="9"/>
    </row>
    <row r="6" spans="1:8" x14ac:dyDescent="0.25">
      <c r="A6" s="8" t="s">
        <v>4133</v>
      </c>
      <c r="B6" s="1" t="s">
        <v>4134</v>
      </c>
      <c r="C6" s="1" t="s">
        <v>27</v>
      </c>
      <c r="D6" s="1"/>
      <c r="E6" s="1"/>
      <c r="F6" s="9"/>
    </row>
    <row r="7" spans="1:8" x14ac:dyDescent="0.25">
      <c r="A7" s="8" t="s">
        <v>4135</v>
      </c>
      <c r="B7" s="1" t="s">
        <v>4136</v>
      </c>
      <c r="C7" s="1" t="s">
        <v>7</v>
      </c>
      <c r="D7" s="1"/>
      <c r="E7" s="1"/>
      <c r="F7" s="9"/>
    </row>
    <row r="8" spans="1:8" x14ac:dyDescent="0.25">
      <c r="A8" s="8" t="s">
        <v>4137</v>
      </c>
      <c r="B8" s="1" t="s">
        <v>4138</v>
      </c>
      <c r="C8" s="1" t="s">
        <v>1</v>
      </c>
      <c r="D8" s="1"/>
      <c r="E8" s="1"/>
      <c r="F8" s="9"/>
    </row>
    <row r="9" spans="1:8" x14ac:dyDescent="0.25">
      <c r="A9" s="8" t="s">
        <v>4137</v>
      </c>
      <c r="B9" s="1" t="s">
        <v>4138</v>
      </c>
      <c r="C9" s="1" t="s">
        <v>4139</v>
      </c>
      <c r="D9" s="1"/>
      <c r="E9" s="1"/>
      <c r="F9" s="9"/>
    </row>
    <row r="10" spans="1:8" x14ac:dyDescent="0.25">
      <c r="A10" s="8" t="s">
        <v>4140</v>
      </c>
      <c r="B10" s="1" t="s">
        <v>4141</v>
      </c>
      <c r="C10" s="1" t="s">
        <v>7</v>
      </c>
      <c r="D10" s="1"/>
      <c r="E10" s="1"/>
      <c r="F10" s="9"/>
    </row>
    <row r="11" spans="1:8" x14ac:dyDescent="0.25">
      <c r="A11" s="8" t="s">
        <v>4142</v>
      </c>
      <c r="B11" s="1" t="s">
        <v>4143</v>
      </c>
      <c r="C11" s="1" t="s">
        <v>7</v>
      </c>
      <c r="D11" s="1"/>
      <c r="E11" s="1"/>
      <c r="F11" s="9"/>
    </row>
    <row r="12" spans="1:8" x14ac:dyDescent="0.25">
      <c r="A12" s="8" t="s">
        <v>4144</v>
      </c>
      <c r="B12" s="1" t="s">
        <v>4145</v>
      </c>
      <c r="C12" s="1" t="s">
        <v>7</v>
      </c>
      <c r="D12" s="1"/>
      <c r="E12" s="1"/>
      <c r="F12" s="9"/>
    </row>
    <row r="13" spans="1:8" x14ac:dyDescent="0.25">
      <c r="A13" s="8" t="s">
        <v>4146</v>
      </c>
      <c r="B13" s="1" t="s">
        <v>4147</v>
      </c>
      <c r="C13" s="1" t="s">
        <v>7</v>
      </c>
      <c r="D13" s="1"/>
      <c r="E13" s="1"/>
      <c r="F13" s="9"/>
    </row>
    <row r="14" spans="1:8" x14ac:dyDescent="0.25">
      <c r="A14" s="8" t="s">
        <v>4148</v>
      </c>
      <c r="B14" s="1" t="s">
        <v>4149</v>
      </c>
      <c r="C14" s="1" t="s">
        <v>7</v>
      </c>
      <c r="D14" s="1"/>
      <c r="E14" s="1"/>
      <c r="F14" s="9"/>
    </row>
    <row r="15" spans="1:8" x14ac:dyDescent="0.25">
      <c r="A15" s="8" t="s">
        <v>4150</v>
      </c>
      <c r="B15" s="1" t="s">
        <v>4151</v>
      </c>
      <c r="C15" s="1" t="s">
        <v>14</v>
      </c>
      <c r="D15" s="1"/>
      <c r="E15" s="1"/>
      <c r="F15" s="9"/>
    </row>
    <row r="16" spans="1:8" x14ac:dyDescent="0.25">
      <c r="A16" s="8" t="s">
        <v>4150</v>
      </c>
      <c r="B16" s="1" t="s">
        <v>4151</v>
      </c>
      <c r="C16" s="1" t="s">
        <v>2618</v>
      </c>
      <c r="D16" s="1"/>
      <c r="E16" s="1"/>
      <c r="F16" s="9"/>
    </row>
    <row r="17" spans="1:6" x14ac:dyDescent="0.25">
      <c r="A17" s="8" t="s">
        <v>4152</v>
      </c>
      <c r="B17" s="1" t="s">
        <v>4153</v>
      </c>
      <c r="C17" s="1" t="s">
        <v>1</v>
      </c>
      <c r="D17" s="1"/>
      <c r="E17" s="1"/>
      <c r="F17" s="9"/>
    </row>
    <row r="18" spans="1:6" x14ac:dyDescent="0.25">
      <c r="A18" s="8" t="s">
        <v>4154</v>
      </c>
      <c r="B18" s="1" t="s">
        <v>4155</v>
      </c>
      <c r="C18" s="1" t="s">
        <v>4</v>
      </c>
      <c r="D18" s="1"/>
      <c r="E18" s="1"/>
      <c r="F18" s="9"/>
    </row>
    <row r="19" spans="1:6" x14ac:dyDescent="0.25">
      <c r="A19" s="8" t="s">
        <v>4154</v>
      </c>
      <c r="B19" s="1" t="s">
        <v>4155</v>
      </c>
      <c r="C19" s="1" t="s">
        <v>2618</v>
      </c>
      <c r="D19" s="1"/>
      <c r="E19" s="1"/>
      <c r="F19" s="9"/>
    </row>
    <row r="20" spans="1:6" x14ac:dyDescent="0.25">
      <c r="A20" s="8" t="s">
        <v>4156</v>
      </c>
      <c r="B20" s="1" t="s">
        <v>4157</v>
      </c>
      <c r="C20" s="1" t="s">
        <v>7</v>
      </c>
      <c r="D20" s="1"/>
      <c r="E20" s="1"/>
      <c r="F20" s="9"/>
    </row>
    <row r="21" spans="1:6" x14ac:dyDescent="0.25">
      <c r="A21" s="8" t="s">
        <v>4158</v>
      </c>
      <c r="B21" s="1" t="s">
        <v>4159</v>
      </c>
      <c r="C21" s="1" t="s">
        <v>7</v>
      </c>
      <c r="D21" s="1"/>
      <c r="E21" s="1"/>
      <c r="F21" s="9"/>
    </row>
    <row r="22" spans="1:6" x14ac:dyDescent="0.25">
      <c r="A22" s="8" t="s">
        <v>4160</v>
      </c>
      <c r="B22" s="1" t="s">
        <v>4161</v>
      </c>
      <c r="C22" s="1" t="s">
        <v>7</v>
      </c>
      <c r="D22" s="1"/>
      <c r="E22" s="1"/>
      <c r="F22" s="9"/>
    </row>
    <row r="23" spans="1:6" x14ac:dyDescent="0.25">
      <c r="A23" s="8" t="s">
        <v>4162</v>
      </c>
      <c r="B23" s="1" t="s">
        <v>4163</v>
      </c>
      <c r="C23" s="1" t="s">
        <v>14</v>
      </c>
      <c r="D23" s="1"/>
      <c r="E23" s="1"/>
      <c r="F23" s="9"/>
    </row>
    <row r="24" spans="1:6" x14ac:dyDescent="0.25">
      <c r="A24" s="8" t="s">
        <v>4162</v>
      </c>
      <c r="B24" s="1" t="s">
        <v>4163</v>
      </c>
      <c r="C24" s="1" t="s">
        <v>2618</v>
      </c>
      <c r="D24" s="1"/>
      <c r="E24" s="1"/>
      <c r="F24" s="9"/>
    </row>
    <row r="25" spans="1:6" x14ac:dyDescent="0.25">
      <c r="A25" s="8" t="s">
        <v>4164</v>
      </c>
      <c r="B25" s="1" t="s">
        <v>4165</v>
      </c>
      <c r="C25" s="1" t="s">
        <v>4</v>
      </c>
      <c r="D25" s="1"/>
      <c r="E25" s="1"/>
      <c r="F25" s="9"/>
    </row>
    <row r="26" spans="1:6" x14ac:dyDescent="0.25">
      <c r="A26" s="8" t="s">
        <v>4164</v>
      </c>
      <c r="B26" s="1" t="s">
        <v>4165</v>
      </c>
      <c r="C26" s="1" t="s">
        <v>2618</v>
      </c>
      <c r="D26" s="1"/>
      <c r="E26" s="1"/>
      <c r="F26" s="9"/>
    </row>
    <row r="27" spans="1:6" x14ac:dyDescent="0.25">
      <c r="A27" s="8" t="s">
        <v>4166</v>
      </c>
      <c r="B27" s="1" t="s">
        <v>4167</v>
      </c>
      <c r="C27" s="1" t="s">
        <v>14</v>
      </c>
      <c r="D27" s="1"/>
      <c r="E27" s="1"/>
      <c r="F27" s="9"/>
    </row>
    <row r="28" spans="1:6" x14ac:dyDescent="0.25">
      <c r="A28" s="8" t="s">
        <v>4166</v>
      </c>
      <c r="B28" s="1" t="s">
        <v>4167</v>
      </c>
      <c r="C28" s="1" t="s">
        <v>2618</v>
      </c>
      <c r="D28" s="1"/>
      <c r="E28" s="1"/>
      <c r="F28" s="9"/>
    </row>
    <row r="29" spans="1:6" x14ac:dyDescent="0.25">
      <c r="A29" s="8" t="s">
        <v>4168</v>
      </c>
      <c r="B29" s="1" t="s">
        <v>4169</v>
      </c>
      <c r="C29" s="1" t="s">
        <v>14</v>
      </c>
      <c r="D29" s="1"/>
      <c r="E29" s="1"/>
      <c r="F29" s="9"/>
    </row>
    <row r="30" spans="1:6" x14ac:dyDescent="0.25">
      <c r="A30" s="8" t="s">
        <v>4168</v>
      </c>
      <c r="B30" s="1" t="s">
        <v>4169</v>
      </c>
      <c r="C30" s="1" t="s">
        <v>2618</v>
      </c>
      <c r="D30" s="1"/>
      <c r="E30" s="1"/>
      <c r="F30" s="9"/>
    </row>
    <row r="31" spans="1:6" x14ac:dyDescent="0.25">
      <c r="A31" s="8" t="s">
        <v>4170</v>
      </c>
      <c r="B31" s="1" t="s">
        <v>4171</v>
      </c>
      <c r="C31" s="1" t="s">
        <v>27</v>
      </c>
      <c r="D31" s="1"/>
      <c r="E31" s="1"/>
      <c r="F31" s="9"/>
    </row>
    <row r="32" spans="1:6" x14ac:dyDescent="0.25">
      <c r="A32" s="8" t="s">
        <v>4172</v>
      </c>
      <c r="B32" s="1" t="s">
        <v>4173</v>
      </c>
      <c r="C32" s="1" t="s">
        <v>7</v>
      </c>
      <c r="D32" s="1"/>
      <c r="E32" s="1"/>
      <c r="F32" s="9"/>
    </row>
    <row r="33" spans="1:6" x14ac:dyDescent="0.25">
      <c r="A33" s="8" t="s">
        <v>4174</v>
      </c>
      <c r="B33" s="1" t="s">
        <v>4175</v>
      </c>
      <c r="C33" s="1" t="s">
        <v>7</v>
      </c>
      <c r="D33" s="1"/>
      <c r="E33" s="1"/>
      <c r="F33" s="9"/>
    </row>
    <row r="34" spans="1:6" x14ac:dyDescent="0.25">
      <c r="A34" s="8" t="s">
        <v>4176</v>
      </c>
      <c r="B34" s="1" t="s">
        <v>4177</v>
      </c>
      <c r="C34" s="1" t="s">
        <v>14</v>
      </c>
      <c r="D34" s="1"/>
      <c r="E34" s="1"/>
      <c r="F34" s="9"/>
    </row>
    <row r="35" spans="1:6" x14ac:dyDescent="0.25">
      <c r="A35" s="8" t="s">
        <v>4176</v>
      </c>
      <c r="B35" s="1" t="s">
        <v>4177</v>
      </c>
      <c r="C35" s="1" t="s">
        <v>2618</v>
      </c>
      <c r="D35" s="1"/>
      <c r="E35" s="1"/>
      <c r="F35" s="9"/>
    </row>
    <row r="36" spans="1:6" x14ac:dyDescent="0.25">
      <c r="A36" s="8" t="s">
        <v>4178</v>
      </c>
      <c r="B36" s="1" t="s">
        <v>4179</v>
      </c>
      <c r="C36" s="1" t="s">
        <v>7</v>
      </c>
      <c r="D36" s="1"/>
      <c r="E36" s="1"/>
      <c r="F36" s="9"/>
    </row>
    <row r="37" spans="1:6" x14ac:dyDescent="0.25">
      <c r="A37" s="8" t="s">
        <v>4180</v>
      </c>
      <c r="B37" s="1" t="s">
        <v>4181</v>
      </c>
      <c r="C37" s="1" t="s">
        <v>7</v>
      </c>
      <c r="D37" s="1"/>
      <c r="E37" s="1"/>
      <c r="F37" s="9"/>
    </row>
    <row r="38" spans="1:6" x14ac:dyDescent="0.25">
      <c r="A38" s="8" t="s">
        <v>4182</v>
      </c>
      <c r="B38" s="1" t="s">
        <v>4183</v>
      </c>
      <c r="C38" s="1" t="s">
        <v>7</v>
      </c>
      <c r="D38" s="1"/>
      <c r="E38" s="1"/>
      <c r="F38" s="9"/>
    </row>
    <row r="39" spans="1:6" x14ac:dyDescent="0.25">
      <c r="A39" s="8" t="s">
        <v>4184</v>
      </c>
      <c r="B39" s="1" t="s">
        <v>4185</v>
      </c>
      <c r="C39" s="1" t="s">
        <v>7</v>
      </c>
      <c r="D39" s="1"/>
      <c r="E39" s="1"/>
      <c r="F39" s="9"/>
    </row>
    <row r="40" spans="1:6" x14ac:dyDescent="0.25">
      <c r="A40" s="8" t="s">
        <v>4186</v>
      </c>
      <c r="B40" s="1" t="s">
        <v>4187</v>
      </c>
      <c r="C40" s="1" t="s">
        <v>7</v>
      </c>
      <c r="D40" s="1"/>
      <c r="E40" s="1"/>
      <c r="F40" s="9"/>
    </row>
    <row r="41" spans="1:6" x14ac:dyDescent="0.25">
      <c r="A41" s="8" t="s">
        <v>4188</v>
      </c>
      <c r="B41" s="1" t="s">
        <v>4189</v>
      </c>
      <c r="C41" s="1" t="s">
        <v>4</v>
      </c>
      <c r="D41" s="1"/>
      <c r="E41" s="1"/>
      <c r="F41" s="9"/>
    </row>
    <row r="42" spans="1:6" x14ac:dyDescent="0.25">
      <c r="A42" s="8" t="s">
        <v>4188</v>
      </c>
      <c r="B42" s="1" t="s">
        <v>4189</v>
      </c>
      <c r="C42" s="1" t="s">
        <v>2618</v>
      </c>
      <c r="D42" s="1"/>
      <c r="E42" s="1"/>
      <c r="F42" s="9"/>
    </row>
    <row r="43" spans="1:6" x14ac:dyDescent="0.25">
      <c r="A43" s="8" t="s">
        <v>4190</v>
      </c>
      <c r="B43" s="1" t="s">
        <v>4191</v>
      </c>
      <c r="C43" s="1" t="s">
        <v>27</v>
      </c>
      <c r="D43" s="1"/>
      <c r="E43" s="1"/>
      <c r="F43" s="9"/>
    </row>
    <row r="44" spans="1:6" x14ac:dyDescent="0.25">
      <c r="A44" s="8" t="s">
        <v>4192</v>
      </c>
      <c r="B44" s="1" t="s">
        <v>4193</v>
      </c>
      <c r="C44" s="1" t="s">
        <v>1</v>
      </c>
      <c r="D44" s="1"/>
      <c r="E44" s="1"/>
      <c r="F44" s="9"/>
    </row>
    <row r="45" spans="1:6" x14ac:dyDescent="0.25">
      <c r="A45" s="8" t="s">
        <v>4194</v>
      </c>
      <c r="B45" s="1" t="s">
        <v>4195</v>
      </c>
      <c r="C45" s="1" t="s">
        <v>4</v>
      </c>
      <c r="D45" s="1"/>
      <c r="E45" s="1"/>
      <c r="F45" s="9"/>
    </row>
    <row r="46" spans="1:6" x14ac:dyDescent="0.25">
      <c r="A46" s="8" t="s">
        <v>4194</v>
      </c>
      <c r="B46" s="1" t="s">
        <v>4195</v>
      </c>
      <c r="C46" s="1" t="s">
        <v>2618</v>
      </c>
      <c r="D46" s="1"/>
      <c r="E46" s="1"/>
      <c r="F46" s="9"/>
    </row>
    <row r="47" spans="1:6" x14ac:dyDescent="0.25">
      <c r="A47" s="8" t="s">
        <v>4196</v>
      </c>
      <c r="B47" s="1" t="s">
        <v>4197</v>
      </c>
      <c r="C47" s="1" t="s">
        <v>7</v>
      </c>
      <c r="D47" s="1"/>
      <c r="E47" s="1"/>
      <c r="F47" s="9"/>
    </row>
    <row r="48" spans="1:6" x14ac:dyDescent="0.25">
      <c r="A48" s="8" t="s">
        <v>4198</v>
      </c>
      <c r="B48" s="1" t="s">
        <v>4199</v>
      </c>
      <c r="C48" s="1" t="s">
        <v>7</v>
      </c>
      <c r="D48" s="1"/>
      <c r="E48" s="1"/>
      <c r="F48" s="9"/>
    </row>
    <row r="49" spans="1:6" x14ac:dyDescent="0.25">
      <c r="A49" s="8" t="s">
        <v>4200</v>
      </c>
      <c r="B49" s="1" t="s">
        <v>4201</v>
      </c>
      <c r="C49" s="1" t="s">
        <v>7</v>
      </c>
      <c r="D49" s="1"/>
      <c r="E49" s="1"/>
      <c r="F49" s="9"/>
    </row>
    <row r="50" spans="1:6" x14ac:dyDescent="0.25">
      <c r="A50" s="8" t="s">
        <v>4202</v>
      </c>
      <c r="B50" s="1" t="s">
        <v>4203</v>
      </c>
      <c r="C50" s="1" t="s">
        <v>7</v>
      </c>
      <c r="D50" s="1"/>
      <c r="E50" s="1"/>
      <c r="F50" s="9"/>
    </row>
    <row r="51" spans="1:6" x14ac:dyDescent="0.25">
      <c r="A51" s="8" t="s">
        <v>4204</v>
      </c>
      <c r="B51" s="1" t="s">
        <v>4205</v>
      </c>
      <c r="C51" s="1" t="s">
        <v>14</v>
      </c>
      <c r="D51" s="1"/>
      <c r="E51" s="1"/>
      <c r="F51" s="9"/>
    </row>
    <row r="52" spans="1:6" x14ac:dyDescent="0.25">
      <c r="A52" s="8" t="s">
        <v>4204</v>
      </c>
      <c r="B52" s="1" t="s">
        <v>4205</v>
      </c>
      <c r="C52" s="1" t="s">
        <v>2618</v>
      </c>
      <c r="D52" s="1"/>
      <c r="E52" s="1"/>
      <c r="F52" s="9"/>
    </row>
    <row r="53" spans="1:6" x14ac:dyDescent="0.25">
      <c r="A53" s="8" t="s">
        <v>4206</v>
      </c>
      <c r="B53" s="1" t="s">
        <v>4207</v>
      </c>
      <c r="C53" s="1" t="s">
        <v>7</v>
      </c>
      <c r="D53" s="1"/>
      <c r="E53" s="1"/>
      <c r="F53" s="9"/>
    </row>
    <row r="54" spans="1:6" x14ac:dyDescent="0.25">
      <c r="A54" s="8" t="s">
        <v>4208</v>
      </c>
      <c r="B54" s="1" t="s">
        <v>4209</v>
      </c>
      <c r="C54" s="1" t="s">
        <v>27</v>
      </c>
      <c r="D54" s="1"/>
      <c r="E54" s="1"/>
      <c r="F54" s="9"/>
    </row>
    <row r="55" spans="1:6" x14ac:dyDescent="0.25">
      <c r="A55" s="8" t="s">
        <v>4210</v>
      </c>
      <c r="B55" s="1" t="s">
        <v>4211</v>
      </c>
      <c r="C55" s="1" t="s">
        <v>4</v>
      </c>
      <c r="D55" s="1"/>
      <c r="E55" s="1"/>
      <c r="F55" s="9"/>
    </row>
    <row r="56" spans="1:6" x14ac:dyDescent="0.25">
      <c r="A56" s="8" t="s">
        <v>4210</v>
      </c>
      <c r="B56" s="1" t="s">
        <v>4211</v>
      </c>
      <c r="C56" s="1" t="s">
        <v>2618</v>
      </c>
      <c r="D56" s="1"/>
      <c r="E56" s="1"/>
      <c r="F56" s="9"/>
    </row>
    <row r="57" spans="1:6" x14ac:dyDescent="0.25">
      <c r="A57" s="8" t="s">
        <v>4212</v>
      </c>
      <c r="B57" s="1" t="s">
        <v>4213</v>
      </c>
      <c r="C57" s="1" t="s">
        <v>1</v>
      </c>
      <c r="D57" s="1"/>
      <c r="E57" s="1"/>
      <c r="F57" s="9"/>
    </row>
    <row r="58" spans="1:6" x14ac:dyDescent="0.25">
      <c r="A58" s="8" t="s">
        <v>4214</v>
      </c>
      <c r="B58" s="1" t="s">
        <v>4215</v>
      </c>
      <c r="C58" s="1" t="s">
        <v>7</v>
      </c>
      <c r="D58" s="1"/>
      <c r="E58" s="1"/>
      <c r="F58" s="9"/>
    </row>
    <row r="59" spans="1:6" x14ac:dyDescent="0.25">
      <c r="A59" s="8" t="s">
        <v>4216</v>
      </c>
      <c r="B59" s="1" t="s">
        <v>4217</v>
      </c>
      <c r="C59" s="1" t="s">
        <v>14</v>
      </c>
      <c r="D59" s="1"/>
      <c r="E59" s="1"/>
      <c r="F59" s="9"/>
    </row>
    <row r="60" spans="1:6" x14ac:dyDescent="0.25">
      <c r="A60" s="8" t="s">
        <v>4216</v>
      </c>
      <c r="B60" s="1" t="s">
        <v>4217</v>
      </c>
      <c r="C60" s="1" t="s">
        <v>2618</v>
      </c>
      <c r="D60" s="1"/>
      <c r="E60" s="1"/>
      <c r="F60" s="9"/>
    </row>
    <row r="61" spans="1:6" x14ac:dyDescent="0.25">
      <c r="A61" s="8" t="s">
        <v>4218</v>
      </c>
      <c r="B61" s="1" t="s">
        <v>4219</v>
      </c>
      <c r="C61" s="1" t="s">
        <v>7</v>
      </c>
      <c r="D61" s="1"/>
      <c r="E61" s="1"/>
      <c r="F61" s="9"/>
    </row>
    <row r="62" spans="1:6" x14ac:dyDescent="0.25">
      <c r="A62" s="8" t="s">
        <v>4220</v>
      </c>
      <c r="B62" s="1" t="s">
        <v>4221</v>
      </c>
      <c r="C62" s="1" t="s">
        <v>7</v>
      </c>
      <c r="D62" s="1"/>
      <c r="E62" s="1"/>
      <c r="F62" s="9"/>
    </row>
    <row r="63" spans="1:6" x14ac:dyDescent="0.25">
      <c r="A63" s="8" t="s">
        <v>4222</v>
      </c>
      <c r="B63" s="1" t="s">
        <v>4223</v>
      </c>
      <c r="C63" s="1" t="s">
        <v>7</v>
      </c>
      <c r="D63" s="1"/>
      <c r="E63" s="1"/>
      <c r="F63" s="9"/>
    </row>
    <row r="64" spans="1:6" x14ac:dyDescent="0.25">
      <c r="A64" s="8" t="s">
        <v>4224</v>
      </c>
      <c r="B64" s="1" t="s">
        <v>4225</v>
      </c>
      <c r="C64" s="1" t="s">
        <v>7</v>
      </c>
      <c r="D64" s="1"/>
      <c r="E64" s="1"/>
      <c r="F64" s="9"/>
    </row>
    <row r="65" spans="1:6" x14ac:dyDescent="0.25">
      <c r="A65" s="8" t="s">
        <v>4226</v>
      </c>
      <c r="B65" s="1" t="s">
        <v>4227</v>
      </c>
      <c r="C65" s="1" t="s">
        <v>7</v>
      </c>
      <c r="D65" s="1"/>
      <c r="E65" s="1"/>
      <c r="F65" s="9"/>
    </row>
    <row r="66" spans="1:6" x14ac:dyDescent="0.25">
      <c r="A66" s="8" t="s">
        <v>4228</v>
      </c>
      <c r="B66" s="1" t="s">
        <v>4229</v>
      </c>
      <c r="C66" s="1" t="s">
        <v>7</v>
      </c>
      <c r="D66" s="1"/>
      <c r="E66" s="1"/>
      <c r="F66" s="9"/>
    </row>
    <row r="67" spans="1:6" x14ac:dyDescent="0.25">
      <c r="A67" s="8" t="s">
        <v>4230</v>
      </c>
      <c r="B67" s="1" t="s">
        <v>4231</v>
      </c>
      <c r="C67" s="1" t="s">
        <v>27</v>
      </c>
      <c r="D67" s="1"/>
      <c r="E67" s="1"/>
      <c r="F67" s="9"/>
    </row>
    <row r="68" spans="1:6" x14ac:dyDescent="0.25">
      <c r="A68" s="8" t="s">
        <v>4232</v>
      </c>
      <c r="B68" s="1" t="s">
        <v>4233</v>
      </c>
      <c r="C68" s="1" t="s">
        <v>7</v>
      </c>
      <c r="D68" s="1"/>
      <c r="E68" s="1"/>
      <c r="F68" s="9"/>
    </row>
    <row r="69" spans="1:6" x14ac:dyDescent="0.25">
      <c r="A69" s="8" t="s">
        <v>4234</v>
      </c>
      <c r="B69" s="1" t="s">
        <v>4235</v>
      </c>
      <c r="C69" s="1" t="s">
        <v>1</v>
      </c>
      <c r="D69" s="1"/>
      <c r="E69" s="1"/>
      <c r="F69" s="9"/>
    </row>
    <row r="70" spans="1:6" x14ac:dyDescent="0.25">
      <c r="A70" s="8" t="s">
        <v>4236</v>
      </c>
      <c r="B70" s="1" t="s">
        <v>4237</v>
      </c>
      <c r="C70" s="1" t="s">
        <v>7</v>
      </c>
      <c r="D70" s="1"/>
      <c r="E70" s="1"/>
      <c r="F70" s="9"/>
    </row>
    <row r="71" spans="1:6" x14ac:dyDescent="0.25">
      <c r="A71" s="8" t="s">
        <v>4238</v>
      </c>
      <c r="B71" s="1" t="s">
        <v>4239</v>
      </c>
      <c r="C71" s="1" t="s">
        <v>27</v>
      </c>
      <c r="D71" s="1"/>
      <c r="E71" s="1"/>
      <c r="F71" s="9"/>
    </row>
    <row r="72" spans="1:6" x14ac:dyDescent="0.25">
      <c r="A72" s="8" t="s">
        <v>4240</v>
      </c>
      <c r="B72" s="1" t="s">
        <v>4241</v>
      </c>
      <c r="C72" s="1" t="s">
        <v>27</v>
      </c>
      <c r="D72" s="1"/>
      <c r="E72" s="1"/>
      <c r="F72" s="9"/>
    </row>
    <row r="73" spans="1:6" x14ac:dyDescent="0.25">
      <c r="A73" s="8" t="s">
        <v>4242</v>
      </c>
      <c r="B73" s="1" t="s">
        <v>4243</v>
      </c>
      <c r="C73" s="1" t="s">
        <v>27</v>
      </c>
      <c r="D73" s="1"/>
      <c r="E73" s="1"/>
      <c r="F73" s="9"/>
    </row>
    <row r="74" spans="1:6" x14ac:dyDescent="0.25">
      <c r="A74" s="8" t="s">
        <v>4244</v>
      </c>
      <c r="B74" s="1" t="s">
        <v>4245</v>
      </c>
      <c r="C74" s="1" t="s">
        <v>27</v>
      </c>
      <c r="D74" s="1"/>
      <c r="E74" s="1"/>
      <c r="F74" s="9"/>
    </row>
    <row r="75" spans="1:6" x14ac:dyDescent="0.25">
      <c r="A75" s="8" t="s">
        <v>4246</v>
      </c>
      <c r="B75" s="1" t="s">
        <v>4247</v>
      </c>
      <c r="C75" s="1" t="s">
        <v>27</v>
      </c>
      <c r="D75" s="1"/>
      <c r="E75" s="1"/>
      <c r="F75" s="9"/>
    </row>
    <row r="76" spans="1:6" x14ac:dyDescent="0.25">
      <c r="A76" s="8" t="s">
        <v>4248</v>
      </c>
      <c r="B76" s="1" t="s">
        <v>4249</v>
      </c>
      <c r="C76" s="1" t="s">
        <v>7</v>
      </c>
      <c r="D76" s="1"/>
      <c r="E76" s="1"/>
      <c r="F76" s="9"/>
    </row>
    <row r="77" spans="1:6" x14ac:dyDescent="0.25">
      <c r="A77" s="8" t="s">
        <v>4250</v>
      </c>
      <c r="B77" s="1" t="s">
        <v>4251</v>
      </c>
      <c r="C77" s="1" t="s">
        <v>7</v>
      </c>
      <c r="D77" s="1"/>
      <c r="E77" s="1"/>
      <c r="F77" s="9"/>
    </row>
    <row r="78" spans="1:6" x14ac:dyDescent="0.25">
      <c r="A78" s="8" t="s">
        <v>4252</v>
      </c>
      <c r="B78" s="1" t="s">
        <v>4253</v>
      </c>
      <c r="C78" s="1" t="s">
        <v>14</v>
      </c>
      <c r="D78" s="1"/>
      <c r="E78" s="1"/>
      <c r="F78" s="9"/>
    </row>
    <row r="79" spans="1:6" x14ac:dyDescent="0.25">
      <c r="A79" s="8" t="s">
        <v>4252</v>
      </c>
      <c r="B79" s="1" t="s">
        <v>4253</v>
      </c>
      <c r="C79" s="1" t="s">
        <v>2618</v>
      </c>
      <c r="D79" s="1"/>
      <c r="E79" s="1"/>
      <c r="F79" s="9"/>
    </row>
    <row r="80" spans="1:6" x14ac:dyDescent="0.25">
      <c r="A80" s="8" t="s">
        <v>4254</v>
      </c>
      <c r="B80" s="1" t="s">
        <v>4255</v>
      </c>
      <c r="C80" s="1" t="s">
        <v>7</v>
      </c>
      <c r="D80" s="1"/>
      <c r="E80" s="1"/>
      <c r="F80" s="9"/>
    </row>
    <row r="81" spans="1:6" x14ac:dyDescent="0.25">
      <c r="A81" s="8" t="s">
        <v>4256</v>
      </c>
      <c r="B81" s="1" t="s">
        <v>4257</v>
      </c>
      <c r="C81" s="1" t="s">
        <v>7</v>
      </c>
      <c r="D81" s="1"/>
      <c r="E81" s="1"/>
      <c r="F81" s="9"/>
    </row>
    <row r="82" spans="1:6" x14ac:dyDescent="0.25">
      <c r="A82" s="8" t="s">
        <v>4258</v>
      </c>
      <c r="B82" s="1" t="s">
        <v>4259</v>
      </c>
      <c r="C82" s="1" t="s">
        <v>7</v>
      </c>
      <c r="D82" s="1"/>
      <c r="E82" s="1"/>
      <c r="F82" s="9"/>
    </row>
    <row r="83" spans="1:6" x14ac:dyDescent="0.25">
      <c r="A83" s="8" t="s">
        <v>4260</v>
      </c>
      <c r="B83" s="1" t="s">
        <v>4261</v>
      </c>
      <c r="C83" s="1" t="s">
        <v>27</v>
      </c>
      <c r="D83" s="1"/>
      <c r="E83" s="1"/>
      <c r="F83" s="9"/>
    </row>
    <row r="84" spans="1:6" x14ac:dyDescent="0.25">
      <c r="A84" s="8" t="s">
        <v>4262</v>
      </c>
      <c r="B84" s="1" t="s">
        <v>4263</v>
      </c>
      <c r="C84" s="1" t="s">
        <v>27</v>
      </c>
      <c r="D84" s="1"/>
      <c r="E84" s="1"/>
      <c r="F84" s="9"/>
    </row>
    <row r="85" spans="1:6" x14ac:dyDescent="0.25">
      <c r="A85" s="8" t="s">
        <v>4264</v>
      </c>
      <c r="B85" s="1" t="s">
        <v>4265</v>
      </c>
      <c r="C85" s="1" t="s">
        <v>7</v>
      </c>
      <c r="D85" s="1"/>
      <c r="E85" s="1"/>
      <c r="F85" s="9"/>
    </row>
    <row r="86" spans="1:6" x14ac:dyDescent="0.25">
      <c r="A86" s="8" t="s">
        <v>4266</v>
      </c>
      <c r="B86" s="1" t="s">
        <v>4267</v>
      </c>
      <c r="C86" s="1" t="s">
        <v>7</v>
      </c>
      <c r="D86" s="1"/>
      <c r="E86" s="1"/>
      <c r="F86" s="9"/>
    </row>
    <row r="87" spans="1:6" x14ac:dyDescent="0.25">
      <c r="A87" s="8" t="s">
        <v>4268</v>
      </c>
      <c r="B87" s="1" t="s">
        <v>4269</v>
      </c>
      <c r="C87" s="1" t="s">
        <v>7</v>
      </c>
      <c r="D87" s="1"/>
      <c r="E87" s="1"/>
      <c r="F87" s="9"/>
    </row>
    <row r="88" spans="1:6" x14ac:dyDescent="0.25">
      <c r="A88" s="8" t="s">
        <v>4270</v>
      </c>
      <c r="B88" s="1" t="s">
        <v>4271</v>
      </c>
      <c r="C88" s="1" t="s">
        <v>27</v>
      </c>
      <c r="D88" s="1"/>
      <c r="E88" s="1"/>
      <c r="F88" s="9"/>
    </row>
    <row r="89" spans="1:6" x14ac:dyDescent="0.25">
      <c r="A89" s="8" t="s">
        <v>4272</v>
      </c>
      <c r="B89" s="1" t="s">
        <v>4273</v>
      </c>
      <c r="C89" s="1" t="s">
        <v>7</v>
      </c>
      <c r="D89" s="1"/>
      <c r="E89" s="1"/>
      <c r="F89" s="9"/>
    </row>
    <row r="90" spans="1:6" x14ac:dyDescent="0.25">
      <c r="A90" s="8" t="s">
        <v>4274</v>
      </c>
      <c r="B90" s="1" t="s">
        <v>4275</v>
      </c>
      <c r="C90" s="1" t="s">
        <v>7</v>
      </c>
      <c r="D90" s="1"/>
      <c r="E90" s="1"/>
      <c r="F90" s="9"/>
    </row>
    <row r="91" spans="1:6" x14ac:dyDescent="0.25">
      <c r="A91" s="8" t="s">
        <v>4276</v>
      </c>
      <c r="B91" s="1" t="s">
        <v>4277</v>
      </c>
      <c r="C91" s="1" t="s">
        <v>7</v>
      </c>
      <c r="D91" s="1"/>
      <c r="E91" s="1"/>
      <c r="F91" s="9"/>
    </row>
    <row r="92" spans="1:6" x14ac:dyDescent="0.25">
      <c r="A92" s="8" t="s">
        <v>4278</v>
      </c>
      <c r="B92" s="1" t="s">
        <v>4279</v>
      </c>
      <c r="C92" s="1" t="s">
        <v>27</v>
      </c>
      <c r="D92" s="1"/>
      <c r="E92" s="1"/>
      <c r="F92" s="9"/>
    </row>
    <row r="93" spans="1:6" x14ac:dyDescent="0.25">
      <c r="A93" s="8" t="s">
        <v>4280</v>
      </c>
      <c r="B93" s="1" t="s">
        <v>4281</v>
      </c>
      <c r="C93" s="1" t="s">
        <v>27</v>
      </c>
      <c r="D93" s="1"/>
      <c r="E93" s="1"/>
      <c r="F93" s="9"/>
    </row>
    <row r="94" spans="1:6" x14ac:dyDescent="0.25">
      <c r="A94" s="8" t="s">
        <v>4282</v>
      </c>
      <c r="B94" s="1" t="s">
        <v>4283</v>
      </c>
      <c r="C94" s="1" t="s">
        <v>7</v>
      </c>
      <c r="D94" s="1"/>
      <c r="E94" s="1"/>
      <c r="F94" s="9"/>
    </row>
    <row r="95" spans="1:6" x14ac:dyDescent="0.25">
      <c r="A95" s="8" t="s">
        <v>4284</v>
      </c>
      <c r="B95" s="1" t="s">
        <v>4285</v>
      </c>
      <c r="C95" s="1" t="s">
        <v>7</v>
      </c>
      <c r="D95" s="1"/>
      <c r="E95" s="1"/>
      <c r="F95" s="9"/>
    </row>
    <row r="96" spans="1:6" x14ac:dyDescent="0.25">
      <c r="A96" s="8" t="s">
        <v>4286</v>
      </c>
      <c r="B96" s="1" t="s">
        <v>4287</v>
      </c>
      <c r="C96" s="1" t="s">
        <v>7</v>
      </c>
      <c r="D96" s="1"/>
      <c r="E96" s="1"/>
      <c r="F96" s="9"/>
    </row>
    <row r="97" spans="1:6" x14ac:dyDescent="0.25">
      <c r="A97" s="8" t="s">
        <v>4288</v>
      </c>
      <c r="B97" s="1" t="s">
        <v>4289</v>
      </c>
      <c r="C97" s="1" t="s">
        <v>27</v>
      </c>
      <c r="D97" s="1"/>
      <c r="E97" s="1"/>
      <c r="F97" s="9"/>
    </row>
    <row r="98" spans="1:6" x14ac:dyDescent="0.25">
      <c r="A98" s="8" t="s">
        <v>4290</v>
      </c>
      <c r="B98" s="1" t="s">
        <v>4291</v>
      </c>
      <c r="C98" s="1" t="s">
        <v>27</v>
      </c>
      <c r="D98" s="1"/>
      <c r="E98" s="1"/>
      <c r="F98" s="9"/>
    </row>
    <row r="99" spans="1:6" x14ac:dyDescent="0.25">
      <c r="A99" s="8" t="s">
        <v>4292</v>
      </c>
      <c r="B99" s="1" t="s">
        <v>4293</v>
      </c>
      <c r="C99" s="1" t="s">
        <v>1</v>
      </c>
      <c r="D99" s="1"/>
      <c r="E99" s="1"/>
      <c r="F99" s="9"/>
    </row>
    <row r="100" spans="1:6" x14ac:dyDescent="0.25">
      <c r="A100" s="8" t="s">
        <v>4294</v>
      </c>
      <c r="B100" s="1" t="s">
        <v>4295</v>
      </c>
      <c r="C100" s="1" t="s">
        <v>1</v>
      </c>
      <c r="D100" s="1"/>
      <c r="E100" s="1"/>
      <c r="F100" s="9"/>
    </row>
    <row r="101" spans="1:6" x14ac:dyDescent="0.25">
      <c r="A101" s="8" t="s">
        <v>4296</v>
      </c>
      <c r="B101" s="1" t="s">
        <v>4297</v>
      </c>
      <c r="C101" s="1" t="s">
        <v>1</v>
      </c>
      <c r="D101" s="1"/>
      <c r="E101" s="1"/>
      <c r="F101" s="9"/>
    </row>
    <row r="102" spans="1:6" x14ac:dyDescent="0.25">
      <c r="A102" s="8" t="s">
        <v>4298</v>
      </c>
      <c r="B102" s="1" t="s">
        <v>4299</v>
      </c>
      <c r="C102" s="1" t="s">
        <v>27</v>
      </c>
      <c r="D102" s="1"/>
      <c r="E102" s="1"/>
      <c r="F102" s="9"/>
    </row>
    <row r="103" spans="1:6" x14ac:dyDescent="0.25">
      <c r="A103" s="8" t="s">
        <v>4300</v>
      </c>
      <c r="B103" s="1" t="s">
        <v>4301</v>
      </c>
      <c r="C103" s="1" t="s">
        <v>27</v>
      </c>
      <c r="D103" s="1"/>
      <c r="E103" s="1"/>
      <c r="F103" s="9"/>
    </row>
    <row r="104" spans="1:6" x14ac:dyDescent="0.25">
      <c r="A104" s="8" t="s">
        <v>4302</v>
      </c>
      <c r="B104" s="1" t="s">
        <v>4303</v>
      </c>
      <c r="C104" s="1" t="s">
        <v>1</v>
      </c>
      <c r="D104" s="1"/>
      <c r="E104" s="1"/>
      <c r="F104" s="9"/>
    </row>
    <row r="105" spans="1:6" x14ac:dyDescent="0.25">
      <c r="A105" s="8" t="s">
        <v>4304</v>
      </c>
      <c r="B105" s="1" t="s">
        <v>4305</v>
      </c>
      <c r="C105" s="1" t="s">
        <v>14</v>
      </c>
      <c r="D105" s="1"/>
      <c r="E105" s="1"/>
      <c r="F105" s="9"/>
    </row>
    <row r="106" spans="1:6" x14ac:dyDescent="0.25">
      <c r="A106" s="8" t="s">
        <v>4304</v>
      </c>
      <c r="B106" s="1" t="s">
        <v>4305</v>
      </c>
      <c r="C106" s="1" t="s">
        <v>2618</v>
      </c>
      <c r="D106" s="1"/>
      <c r="E106" s="1"/>
      <c r="F106" s="9"/>
    </row>
    <row r="107" spans="1:6" x14ac:dyDescent="0.25">
      <c r="A107" s="8" t="s">
        <v>4306</v>
      </c>
      <c r="B107" s="1" t="s">
        <v>4307</v>
      </c>
      <c r="C107" s="1" t="s">
        <v>14</v>
      </c>
      <c r="D107" s="1" t="s">
        <v>10649</v>
      </c>
      <c r="E107" s="1"/>
      <c r="F107" s="9"/>
    </row>
    <row r="108" spans="1:6" x14ac:dyDescent="0.25">
      <c r="A108" s="8" t="s">
        <v>4308</v>
      </c>
      <c r="B108" s="1" t="s">
        <v>4309</v>
      </c>
      <c r="C108" s="1" t="s">
        <v>14</v>
      </c>
      <c r="D108" s="1" t="s">
        <v>10649</v>
      </c>
      <c r="E108" s="1"/>
      <c r="F108" s="9"/>
    </row>
    <row r="109" spans="1:6" ht="15.75" thickBot="1" x14ac:dyDescent="0.3">
      <c r="A109" s="10" t="s">
        <v>4310</v>
      </c>
      <c r="B109" s="11" t="s">
        <v>4126</v>
      </c>
      <c r="C109" s="11" t="s">
        <v>14</v>
      </c>
      <c r="D109" s="11" t="s">
        <v>10649</v>
      </c>
      <c r="E109" s="11"/>
      <c r="F109" s="12"/>
    </row>
    <row r="110" spans="1:6" x14ac:dyDescent="0.25">
      <c r="A110" s="13" t="s">
        <v>4311</v>
      </c>
      <c r="B110" s="2" t="s">
        <v>4312</v>
      </c>
      <c r="C110" s="2" t="s">
        <v>1</v>
      </c>
      <c r="D110" s="2"/>
      <c r="E110" s="2"/>
      <c r="F110" s="14"/>
    </row>
    <row r="111" spans="1:6" x14ac:dyDescent="0.25">
      <c r="A111" s="8" t="s">
        <v>4313</v>
      </c>
      <c r="B111" s="1" t="s">
        <v>4314</v>
      </c>
      <c r="C111" s="1" t="s">
        <v>7</v>
      </c>
      <c r="D111" s="1"/>
      <c r="E111" s="1"/>
      <c r="F111" s="9"/>
    </row>
    <row r="112" spans="1:6" x14ac:dyDescent="0.25">
      <c r="A112" s="8" t="s">
        <v>4315</v>
      </c>
      <c r="B112" s="1" t="s">
        <v>4316</v>
      </c>
      <c r="C112" s="1" t="s">
        <v>7</v>
      </c>
      <c r="D112" s="1"/>
      <c r="E112" s="1"/>
      <c r="F112" s="9"/>
    </row>
    <row r="113" spans="1:6" x14ac:dyDescent="0.25">
      <c r="A113" s="8" t="s">
        <v>4317</v>
      </c>
      <c r="B113" s="1" t="s">
        <v>4318</v>
      </c>
      <c r="C113" s="1" t="s">
        <v>14</v>
      </c>
      <c r="D113" s="1"/>
      <c r="E113" s="1"/>
      <c r="F113" s="9"/>
    </row>
    <row r="114" spans="1:6" x14ac:dyDescent="0.25">
      <c r="A114" s="8" t="s">
        <v>4317</v>
      </c>
      <c r="B114" s="1" t="s">
        <v>4318</v>
      </c>
      <c r="C114" s="1" t="s">
        <v>2618</v>
      </c>
      <c r="D114" s="1"/>
      <c r="E114" s="1"/>
      <c r="F114" s="9"/>
    </row>
    <row r="115" spans="1:6" x14ac:dyDescent="0.25">
      <c r="A115" s="8" t="s">
        <v>4319</v>
      </c>
      <c r="B115" s="1" t="s">
        <v>4320</v>
      </c>
      <c r="C115" s="1" t="s">
        <v>27</v>
      </c>
      <c r="D115" s="1"/>
      <c r="E115" s="1"/>
      <c r="F115" s="9"/>
    </row>
    <row r="116" spans="1:6" x14ac:dyDescent="0.25">
      <c r="A116" s="8" t="s">
        <v>4321</v>
      </c>
      <c r="B116" s="1" t="s">
        <v>4322</v>
      </c>
      <c r="C116" s="1" t="s">
        <v>14</v>
      </c>
      <c r="D116" s="1"/>
      <c r="E116" s="1"/>
      <c r="F116" s="9"/>
    </row>
    <row r="117" spans="1:6" x14ac:dyDescent="0.25">
      <c r="A117" s="8" t="s">
        <v>4321</v>
      </c>
      <c r="B117" s="1" t="s">
        <v>4322</v>
      </c>
      <c r="C117" s="1" t="s">
        <v>2618</v>
      </c>
      <c r="D117" s="1"/>
      <c r="E117" s="1"/>
      <c r="F117" s="9"/>
    </row>
    <row r="118" spans="1:6" x14ac:dyDescent="0.25">
      <c r="A118" s="8" t="s">
        <v>4323</v>
      </c>
      <c r="B118" s="1" t="s">
        <v>4324</v>
      </c>
      <c r="C118" s="1" t="s">
        <v>7</v>
      </c>
      <c r="D118" s="1"/>
      <c r="E118" s="1"/>
      <c r="F118" s="9"/>
    </row>
    <row r="119" spans="1:6" x14ac:dyDescent="0.25">
      <c r="A119" s="8" t="s">
        <v>4325</v>
      </c>
      <c r="B119" s="1" t="s">
        <v>4326</v>
      </c>
      <c r="C119" s="1" t="s">
        <v>7</v>
      </c>
      <c r="D119" s="1"/>
      <c r="E119" s="1"/>
      <c r="F119" s="9"/>
    </row>
    <row r="120" spans="1:6" x14ac:dyDescent="0.25">
      <c r="A120" s="8" t="s">
        <v>4327</v>
      </c>
      <c r="B120" s="1" t="s">
        <v>4328</v>
      </c>
      <c r="C120" s="1" t="s">
        <v>14</v>
      </c>
      <c r="D120" s="1"/>
      <c r="E120" s="1"/>
      <c r="F120" s="9"/>
    </row>
    <row r="121" spans="1:6" x14ac:dyDescent="0.25">
      <c r="A121" s="8" t="s">
        <v>4327</v>
      </c>
      <c r="B121" s="1" t="s">
        <v>4328</v>
      </c>
      <c r="C121" s="1" t="s">
        <v>2618</v>
      </c>
      <c r="D121" s="1"/>
      <c r="E121" s="1"/>
      <c r="F121" s="9"/>
    </row>
    <row r="122" spans="1:6" x14ac:dyDescent="0.25">
      <c r="A122" s="8" t="s">
        <v>4329</v>
      </c>
      <c r="B122" s="1" t="s">
        <v>4330</v>
      </c>
      <c r="C122" s="1" t="s">
        <v>7</v>
      </c>
      <c r="D122" s="1"/>
      <c r="E122" s="1"/>
      <c r="F122" s="9"/>
    </row>
    <row r="123" spans="1:6" x14ac:dyDescent="0.25">
      <c r="A123" s="8" t="s">
        <v>4331</v>
      </c>
      <c r="B123" s="1" t="s">
        <v>4332</v>
      </c>
      <c r="C123" s="1" t="s">
        <v>27</v>
      </c>
      <c r="D123" s="1"/>
      <c r="E123" s="1"/>
      <c r="F123" s="9"/>
    </row>
    <row r="124" spans="1:6" x14ac:dyDescent="0.25">
      <c r="A124" s="8" t="s">
        <v>4333</v>
      </c>
      <c r="B124" s="1" t="s">
        <v>4334</v>
      </c>
      <c r="C124" s="1" t="s">
        <v>27</v>
      </c>
      <c r="D124" s="1"/>
      <c r="E124" s="1"/>
      <c r="F124" s="9"/>
    </row>
    <row r="125" spans="1:6" x14ac:dyDescent="0.25">
      <c r="A125" s="8" t="s">
        <v>4335</v>
      </c>
      <c r="B125" s="1" t="s">
        <v>4336</v>
      </c>
      <c r="C125" s="1" t="s">
        <v>27</v>
      </c>
      <c r="D125" s="1"/>
      <c r="E125" s="1"/>
      <c r="F125" s="9"/>
    </row>
    <row r="126" spans="1:6" x14ac:dyDescent="0.25">
      <c r="A126" s="8" t="s">
        <v>4337</v>
      </c>
      <c r="B126" s="1" t="s">
        <v>4338</v>
      </c>
      <c r="C126" s="1" t="s">
        <v>7</v>
      </c>
      <c r="D126" s="1"/>
      <c r="E126" s="1"/>
      <c r="F126" s="9"/>
    </row>
    <row r="127" spans="1:6" x14ac:dyDescent="0.25">
      <c r="A127" s="8" t="s">
        <v>4339</v>
      </c>
      <c r="B127" s="1" t="s">
        <v>4340</v>
      </c>
      <c r="C127" s="1" t="s">
        <v>7</v>
      </c>
      <c r="D127" s="1"/>
      <c r="E127" s="1"/>
      <c r="F127" s="9"/>
    </row>
    <row r="128" spans="1:6" x14ac:dyDescent="0.25">
      <c r="A128" s="8" t="s">
        <v>4341</v>
      </c>
      <c r="B128" s="1" t="s">
        <v>4342</v>
      </c>
      <c r="C128" s="1" t="s">
        <v>7</v>
      </c>
      <c r="D128" s="1"/>
      <c r="E128" s="1"/>
      <c r="F128" s="9"/>
    </row>
    <row r="129" spans="1:6" x14ac:dyDescent="0.25">
      <c r="A129" s="8" t="s">
        <v>4343</v>
      </c>
      <c r="B129" s="1" t="s">
        <v>4344</v>
      </c>
      <c r="C129" s="1" t="s">
        <v>27</v>
      </c>
      <c r="D129" s="1"/>
      <c r="E129" s="1"/>
      <c r="F129" s="9"/>
    </row>
    <row r="130" spans="1:6" x14ac:dyDescent="0.25">
      <c r="A130" s="8" t="s">
        <v>4345</v>
      </c>
      <c r="B130" s="1" t="s">
        <v>4346</v>
      </c>
      <c r="C130" s="1" t="s">
        <v>14</v>
      </c>
      <c r="D130" s="1"/>
      <c r="E130" s="1"/>
      <c r="F130" s="9"/>
    </row>
    <row r="131" spans="1:6" x14ac:dyDescent="0.25">
      <c r="A131" s="8" t="s">
        <v>4345</v>
      </c>
      <c r="B131" s="1" t="s">
        <v>4346</v>
      </c>
      <c r="C131" s="1" t="s">
        <v>2618</v>
      </c>
      <c r="D131" s="1"/>
      <c r="E131" s="1"/>
      <c r="F131" s="9"/>
    </row>
    <row r="132" spans="1:6" x14ac:dyDescent="0.25">
      <c r="A132" s="8" t="s">
        <v>4347</v>
      </c>
      <c r="B132" s="1" t="s">
        <v>4348</v>
      </c>
      <c r="C132" s="1" t="s">
        <v>27</v>
      </c>
      <c r="D132" s="1"/>
      <c r="E132" s="1"/>
      <c r="F132" s="9"/>
    </row>
    <row r="133" spans="1:6" x14ac:dyDescent="0.25">
      <c r="A133" s="8" t="s">
        <v>4349</v>
      </c>
      <c r="B133" s="1" t="s">
        <v>4350</v>
      </c>
      <c r="C133" s="1" t="s">
        <v>27</v>
      </c>
      <c r="D133" s="1"/>
      <c r="E133" s="1"/>
      <c r="F133" s="9"/>
    </row>
    <row r="134" spans="1:6" x14ac:dyDescent="0.25">
      <c r="A134" s="8" t="s">
        <v>4351</v>
      </c>
      <c r="B134" s="1" t="s">
        <v>4352</v>
      </c>
      <c r="C134" s="1" t="s">
        <v>7</v>
      </c>
      <c r="D134" s="1"/>
      <c r="E134" s="1"/>
      <c r="F134" s="9"/>
    </row>
    <row r="135" spans="1:6" x14ac:dyDescent="0.25">
      <c r="A135" s="8" t="s">
        <v>4353</v>
      </c>
      <c r="B135" s="1" t="s">
        <v>4354</v>
      </c>
      <c r="C135" s="1" t="s">
        <v>27</v>
      </c>
      <c r="D135" s="1"/>
      <c r="E135" s="1"/>
      <c r="F135" s="9"/>
    </row>
    <row r="136" spans="1:6" x14ac:dyDescent="0.25">
      <c r="A136" s="8" t="s">
        <v>4355</v>
      </c>
      <c r="B136" s="1" t="s">
        <v>4356</v>
      </c>
      <c r="C136" s="1" t="s">
        <v>7</v>
      </c>
      <c r="D136" s="1"/>
      <c r="E136" s="1"/>
      <c r="F136" s="9"/>
    </row>
    <row r="137" spans="1:6" x14ac:dyDescent="0.25">
      <c r="A137" s="8" t="s">
        <v>4357</v>
      </c>
      <c r="B137" s="1" t="s">
        <v>4358</v>
      </c>
      <c r="C137" s="1" t="s">
        <v>7</v>
      </c>
      <c r="D137" s="1"/>
      <c r="E137" s="1"/>
      <c r="F137" s="9"/>
    </row>
    <row r="138" spans="1:6" x14ac:dyDescent="0.25">
      <c r="A138" s="8" t="s">
        <v>4359</v>
      </c>
      <c r="B138" s="1" t="s">
        <v>4360</v>
      </c>
      <c r="C138" s="1" t="s">
        <v>7</v>
      </c>
      <c r="D138" s="1"/>
      <c r="E138" s="1"/>
      <c r="F138" s="9"/>
    </row>
    <row r="139" spans="1:6" x14ac:dyDescent="0.25">
      <c r="A139" s="8" t="s">
        <v>4361</v>
      </c>
      <c r="B139" s="1" t="s">
        <v>4362</v>
      </c>
      <c r="C139" s="1" t="s">
        <v>7</v>
      </c>
      <c r="D139" s="1"/>
      <c r="E139" s="1"/>
      <c r="F139" s="9"/>
    </row>
    <row r="140" spans="1:6" x14ac:dyDescent="0.25">
      <c r="A140" s="8" t="s">
        <v>4363</v>
      </c>
      <c r="B140" s="1" t="s">
        <v>4364</v>
      </c>
      <c r="C140" s="1" t="s">
        <v>7</v>
      </c>
      <c r="D140" s="1"/>
      <c r="E140" s="1"/>
      <c r="F140" s="9"/>
    </row>
    <row r="141" spans="1:6" x14ac:dyDescent="0.25">
      <c r="A141" s="8" t="s">
        <v>4365</v>
      </c>
      <c r="B141" s="1" t="s">
        <v>4366</v>
      </c>
      <c r="C141" s="1" t="s">
        <v>7</v>
      </c>
      <c r="D141" s="1"/>
      <c r="E141" s="1"/>
      <c r="F141" s="9"/>
    </row>
    <row r="142" spans="1:6" x14ac:dyDescent="0.25">
      <c r="A142" s="8" t="s">
        <v>4367</v>
      </c>
      <c r="B142" s="1" t="s">
        <v>4368</v>
      </c>
      <c r="C142" s="1" t="s">
        <v>7</v>
      </c>
      <c r="D142" s="1"/>
      <c r="E142" s="1"/>
      <c r="F142" s="9"/>
    </row>
    <row r="143" spans="1:6" x14ac:dyDescent="0.25">
      <c r="A143" s="8" t="s">
        <v>4369</v>
      </c>
      <c r="B143" s="1" t="s">
        <v>4370</v>
      </c>
      <c r="C143" s="1" t="s">
        <v>7</v>
      </c>
      <c r="D143" s="1"/>
      <c r="E143" s="1"/>
      <c r="F143" s="9"/>
    </row>
    <row r="144" spans="1:6" x14ac:dyDescent="0.25">
      <c r="A144" s="8" t="s">
        <v>4371</v>
      </c>
      <c r="B144" s="1" t="s">
        <v>4372</v>
      </c>
      <c r="C144" s="1" t="s">
        <v>27</v>
      </c>
      <c r="D144" s="1"/>
      <c r="E144" s="1"/>
      <c r="F144" s="9"/>
    </row>
    <row r="145" spans="1:6" x14ac:dyDescent="0.25">
      <c r="A145" s="8" t="s">
        <v>4373</v>
      </c>
      <c r="B145" s="1" t="s">
        <v>4374</v>
      </c>
      <c r="C145" s="1" t="s">
        <v>7</v>
      </c>
      <c r="D145" s="1"/>
      <c r="E145" s="1"/>
      <c r="F145" s="9"/>
    </row>
    <row r="146" spans="1:6" x14ac:dyDescent="0.25">
      <c r="A146" s="8" t="s">
        <v>4375</v>
      </c>
      <c r="B146" s="1" t="s">
        <v>4376</v>
      </c>
      <c r="C146" s="1" t="s">
        <v>4</v>
      </c>
      <c r="D146" s="1"/>
      <c r="E146" s="1"/>
      <c r="F146" s="9"/>
    </row>
    <row r="147" spans="1:6" x14ac:dyDescent="0.25">
      <c r="A147" s="8" t="s">
        <v>4375</v>
      </c>
      <c r="B147" s="1" t="s">
        <v>4376</v>
      </c>
      <c r="C147" s="1" t="s">
        <v>2618</v>
      </c>
      <c r="D147" s="1"/>
      <c r="E147" s="1"/>
      <c r="F147" s="9"/>
    </row>
    <row r="148" spans="1:6" x14ac:dyDescent="0.25">
      <c r="A148" s="8" t="s">
        <v>4377</v>
      </c>
      <c r="B148" s="1" t="s">
        <v>4378</v>
      </c>
      <c r="C148" s="1" t="s">
        <v>7</v>
      </c>
      <c r="D148" s="1"/>
      <c r="E148" s="1"/>
      <c r="F148" s="9"/>
    </row>
    <row r="149" spans="1:6" x14ac:dyDescent="0.25">
      <c r="A149" s="8" t="s">
        <v>4379</v>
      </c>
      <c r="B149" s="1" t="s">
        <v>4380</v>
      </c>
      <c r="C149" s="1" t="s">
        <v>27</v>
      </c>
      <c r="D149" s="1"/>
      <c r="E149" s="1"/>
      <c r="F149" s="9"/>
    </row>
    <row r="150" spans="1:6" x14ac:dyDescent="0.25">
      <c r="A150" s="8" t="s">
        <v>4381</v>
      </c>
      <c r="B150" s="1" t="s">
        <v>4382</v>
      </c>
      <c r="C150" s="1" t="s">
        <v>7</v>
      </c>
      <c r="D150" s="1"/>
      <c r="E150" s="1"/>
      <c r="F150" s="9"/>
    </row>
    <row r="151" spans="1:6" x14ac:dyDescent="0.25">
      <c r="A151" s="8" t="s">
        <v>4383</v>
      </c>
      <c r="B151" s="1" t="s">
        <v>4384</v>
      </c>
      <c r="C151" s="1" t="s">
        <v>1</v>
      </c>
      <c r="D151" s="1"/>
      <c r="E151" s="1"/>
      <c r="F151" s="9"/>
    </row>
    <row r="152" spans="1:6" x14ac:dyDescent="0.25">
      <c r="A152" s="8" t="s">
        <v>4383</v>
      </c>
      <c r="B152" s="1" t="s">
        <v>4384</v>
      </c>
      <c r="C152" s="1" t="s">
        <v>4139</v>
      </c>
      <c r="D152" s="1"/>
      <c r="E152" s="1"/>
      <c r="F152" s="9"/>
    </row>
    <row r="153" spans="1:6" x14ac:dyDescent="0.25">
      <c r="A153" s="8" t="s">
        <v>4385</v>
      </c>
      <c r="B153" s="1" t="s">
        <v>4386</v>
      </c>
      <c r="C153" s="1" t="s">
        <v>1</v>
      </c>
      <c r="D153" s="1"/>
      <c r="E153" s="1"/>
      <c r="F153" s="9"/>
    </row>
    <row r="154" spans="1:6" x14ac:dyDescent="0.25">
      <c r="A154" s="8" t="s">
        <v>4387</v>
      </c>
      <c r="B154" s="1" t="s">
        <v>4388</v>
      </c>
      <c r="C154" s="1" t="s">
        <v>4</v>
      </c>
      <c r="D154" s="1"/>
      <c r="E154" s="1"/>
      <c r="F154" s="9"/>
    </row>
    <row r="155" spans="1:6" x14ac:dyDescent="0.25">
      <c r="A155" s="8" t="s">
        <v>4387</v>
      </c>
      <c r="B155" s="1" t="s">
        <v>4388</v>
      </c>
      <c r="C155" s="1" t="s">
        <v>2618</v>
      </c>
      <c r="D155" s="1"/>
      <c r="E155" s="1"/>
      <c r="F155" s="9"/>
    </row>
    <row r="156" spans="1:6" x14ac:dyDescent="0.25">
      <c r="A156" s="8" t="s">
        <v>4389</v>
      </c>
      <c r="B156" s="1" t="s">
        <v>4390</v>
      </c>
      <c r="C156" s="1" t="s">
        <v>4</v>
      </c>
      <c r="D156" s="1"/>
      <c r="E156" s="1"/>
      <c r="F156" s="9"/>
    </row>
    <row r="157" spans="1:6" x14ac:dyDescent="0.25">
      <c r="A157" s="8" t="s">
        <v>4389</v>
      </c>
      <c r="B157" s="1" t="s">
        <v>4390</v>
      </c>
      <c r="C157" s="1" t="s">
        <v>2618</v>
      </c>
      <c r="D157" s="1"/>
      <c r="E157" s="1"/>
      <c r="F157" s="9"/>
    </row>
    <row r="158" spans="1:6" x14ac:dyDescent="0.25">
      <c r="A158" s="8" t="s">
        <v>4391</v>
      </c>
      <c r="B158" s="1" t="s">
        <v>4392</v>
      </c>
      <c r="C158" s="1" t="s">
        <v>27</v>
      </c>
      <c r="D158" s="1"/>
      <c r="E158" s="1"/>
      <c r="F158" s="9"/>
    </row>
    <row r="159" spans="1:6" x14ac:dyDescent="0.25">
      <c r="A159" s="8" t="s">
        <v>4393</v>
      </c>
      <c r="B159" s="1" t="s">
        <v>4394</v>
      </c>
      <c r="C159" s="1" t="s">
        <v>1</v>
      </c>
      <c r="D159" s="1"/>
      <c r="E159" s="1"/>
      <c r="F159" s="9"/>
    </row>
    <row r="160" spans="1:6" x14ac:dyDescent="0.25">
      <c r="A160" s="8" t="s">
        <v>4395</v>
      </c>
      <c r="B160" s="1" t="s">
        <v>4396</v>
      </c>
      <c r="C160" s="1" t="s">
        <v>7</v>
      </c>
      <c r="D160" s="1"/>
      <c r="E160" s="1"/>
      <c r="F160" s="9"/>
    </row>
    <row r="161" spans="1:6" x14ac:dyDescent="0.25">
      <c r="A161" s="8" t="s">
        <v>4397</v>
      </c>
      <c r="B161" s="1" t="s">
        <v>4398</v>
      </c>
      <c r="C161" s="1" t="s">
        <v>27</v>
      </c>
      <c r="D161" s="1"/>
      <c r="E161" s="1"/>
      <c r="F161" s="9"/>
    </row>
    <row r="162" spans="1:6" x14ac:dyDescent="0.25">
      <c r="A162" s="8" t="s">
        <v>4399</v>
      </c>
      <c r="B162" s="1" t="s">
        <v>4400</v>
      </c>
      <c r="C162" s="1" t="s">
        <v>1</v>
      </c>
      <c r="D162" s="1"/>
      <c r="E162" s="1"/>
      <c r="F162" s="9"/>
    </row>
    <row r="163" spans="1:6" x14ac:dyDescent="0.25">
      <c r="A163" s="8" t="s">
        <v>4401</v>
      </c>
      <c r="B163" s="1" t="s">
        <v>4402</v>
      </c>
      <c r="C163" s="1" t="s">
        <v>7</v>
      </c>
      <c r="D163" s="1"/>
      <c r="E163" s="1"/>
      <c r="F163" s="9"/>
    </row>
    <row r="164" spans="1:6" x14ac:dyDescent="0.25">
      <c r="A164" s="8" t="s">
        <v>4403</v>
      </c>
      <c r="B164" s="1" t="s">
        <v>4404</v>
      </c>
      <c r="C164" s="1" t="s">
        <v>7</v>
      </c>
      <c r="D164" s="1"/>
      <c r="E164" s="1"/>
      <c r="F164" s="9"/>
    </row>
    <row r="165" spans="1:6" x14ac:dyDescent="0.25">
      <c r="A165" s="8" t="s">
        <v>4405</v>
      </c>
      <c r="B165" s="1" t="s">
        <v>4406</v>
      </c>
      <c r="C165" s="1" t="s">
        <v>27</v>
      </c>
      <c r="D165" s="1"/>
      <c r="E165" s="1"/>
      <c r="F165" s="9"/>
    </row>
    <row r="166" spans="1:6" x14ac:dyDescent="0.25">
      <c r="A166" s="8" t="s">
        <v>4407</v>
      </c>
      <c r="B166" s="1" t="s">
        <v>4408</v>
      </c>
      <c r="C166" s="1" t="s">
        <v>27</v>
      </c>
      <c r="D166" s="1"/>
      <c r="E166" s="1"/>
      <c r="F166" s="9"/>
    </row>
    <row r="167" spans="1:6" x14ac:dyDescent="0.25">
      <c r="A167" s="8" t="s">
        <v>4409</v>
      </c>
      <c r="B167" s="1" t="s">
        <v>4410</v>
      </c>
      <c r="C167" s="1" t="s">
        <v>7</v>
      </c>
      <c r="D167" s="1"/>
      <c r="E167" s="1"/>
      <c r="F167" s="9"/>
    </row>
    <row r="168" spans="1:6" x14ac:dyDescent="0.25">
      <c r="A168" s="8" t="s">
        <v>4411</v>
      </c>
      <c r="B168" s="1" t="s">
        <v>4412</v>
      </c>
      <c r="C168" s="1" t="s">
        <v>7</v>
      </c>
      <c r="D168" s="1"/>
      <c r="E168" s="1"/>
      <c r="F168" s="9"/>
    </row>
    <row r="169" spans="1:6" x14ac:dyDescent="0.25">
      <c r="A169" s="8" t="s">
        <v>4413</v>
      </c>
      <c r="B169" s="1" t="s">
        <v>4414</v>
      </c>
      <c r="C169" s="1" t="s">
        <v>7</v>
      </c>
      <c r="D169" s="1"/>
      <c r="E169" s="1"/>
      <c r="F169" s="9"/>
    </row>
    <row r="170" spans="1:6" x14ac:dyDescent="0.25">
      <c r="A170" s="8" t="s">
        <v>4415</v>
      </c>
      <c r="B170" s="1" t="s">
        <v>4416</v>
      </c>
      <c r="C170" s="1" t="s">
        <v>7</v>
      </c>
      <c r="D170" s="1"/>
      <c r="E170" s="1"/>
      <c r="F170" s="9"/>
    </row>
    <row r="171" spans="1:6" x14ac:dyDescent="0.25">
      <c r="A171" s="8" t="s">
        <v>4417</v>
      </c>
      <c r="B171" s="1" t="s">
        <v>4418</v>
      </c>
      <c r="C171" s="1" t="s">
        <v>7</v>
      </c>
      <c r="D171" s="1"/>
      <c r="E171" s="1"/>
      <c r="F171" s="9"/>
    </row>
    <row r="172" spans="1:6" x14ac:dyDescent="0.25">
      <c r="A172" s="8" t="s">
        <v>4419</v>
      </c>
      <c r="B172" s="1" t="s">
        <v>4420</v>
      </c>
      <c r="C172" s="1" t="s">
        <v>27</v>
      </c>
      <c r="D172" s="1"/>
      <c r="E172" s="1"/>
      <c r="F172" s="9"/>
    </row>
    <row r="173" spans="1:6" x14ac:dyDescent="0.25">
      <c r="A173" s="8" t="s">
        <v>4421</v>
      </c>
      <c r="B173" s="1" t="s">
        <v>4422</v>
      </c>
      <c r="C173" s="1" t="s">
        <v>7</v>
      </c>
      <c r="D173" s="1"/>
      <c r="E173" s="1"/>
      <c r="F173" s="9"/>
    </row>
    <row r="174" spans="1:6" x14ac:dyDescent="0.25">
      <c r="A174" s="8" t="s">
        <v>4423</v>
      </c>
      <c r="B174" s="1" t="s">
        <v>4424</v>
      </c>
      <c r="C174" s="1" t="s">
        <v>7</v>
      </c>
      <c r="D174" s="1"/>
      <c r="E174" s="1"/>
      <c r="F174" s="9"/>
    </row>
    <row r="175" spans="1:6" x14ac:dyDescent="0.25">
      <c r="A175" s="8" t="s">
        <v>4425</v>
      </c>
      <c r="B175" s="1" t="s">
        <v>4426</v>
      </c>
      <c r="C175" s="1" t="s">
        <v>27</v>
      </c>
      <c r="D175" s="1"/>
      <c r="E175" s="1"/>
      <c r="F175" s="9"/>
    </row>
    <row r="176" spans="1:6" x14ac:dyDescent="0.25">
      <c r="A176" s="8" t="s">
        <v>4427</v>
      </c>
      <c r="B176" s="1" t="s">
        <v>4428</v>
      </c>
      <c r="C176" s="1" t="s">
        <v>27</v>
      </c>
      <c r="D176" s="1"/>
      <c r="E176" s="1"/>
      <c r="F176" s="9"/>
    </row>
    <row r="177" spans="1:6" x14ac:dyDescent="0.25">
      <c r="A177" s="8" t="s">
        <v>4429</v>
      </c>
      <c r="B177" s="1" t="s">
        <v>4430</v>
      </c>
      <c r="C177" s="1" t="s">
        <v>7</v>
      </c>
      <c r="D177" s="1"/>
      <c r="E177" s="1"/>
      <c r="F177" s="9"/>
    </row>
    <row r="178" spans="1:6" x14ac:dyDescent="0.25">
      <c r="A178" s="8" t="s">
        <v>4431</v>
      </c>
      <c r="B178" s="1" t="s">
        <v>4432</v>
      </c>
      <c r="C178" s="1" t="s">
        <v>7</v>
      </c>
      <c r="D178" s="1"/>
      <c r="E178" s="1"/>
      <c r="F178" s="9"/>
    </row>
    <row r="179" spans="1:6" x14ac:dyDescent="0.25">
      <c r="A179" s="8" t="s">
        <v>4433</v>
      </c>
      <c r="B179" s="1" t="s">
        <v>4434</v>
      </c>
      <c r="C179" s="1" t="s">
        <v>14</v>
      </c>
      <c r="D179" s="1"/>
      <c r="E179" s="1"/>
      <c r="F179" s="9"/>
    </row>
    <row r="180" spans="1:6" x14ac:dyDescent="0.25">
      <c r="A180" s="8" t="s">
        <v>4433</v>
      </c>
      <c r="B180" s="1" t="s">
        <v>4434</v>
      </c>
      <c r="C180" s="1" t="s">
        <v>2618</v>
      </c>
      <c r="D180" s="1"/>
      <c r="E180" s="1"/>
      <c r="F180" s="9"/>
    </row>
    <row r="181" spans="1:6" x14ac:dyDescent="0.25">
      <c r="A181" s="8" t="s">
        <v>4435</v>
      </c>
      <c r="B181" s="1" t="s">
        <v>4436</v>
      </c>
      <c r="C181" s="1" t="s">
        <v>7</v>
      </c>
      <c r="D181" s="1"/>
      <c r="E181" s="1"/>
      <c r="F181" s="9"/>
    </row>
    <row r="182" spans="1:6" x14ac:dyDescent="0.25">
      <c r="A182" s="8" t="s">
        <v>4437</v>
      </c>
      <c r="B182" s="1" t="s">
        <v>4438</v>
      </c>
      <c r="C182" s="1" t="s">
        <v>7</v>
      </c>
      <c r="D182" s="1"/>
      <c r="E182" s="1"/>
      <c r="F182" s="9"/>
    </row>
    <row r="183" spans="1:6" x14ac:dyDescent="0.25">
      <c r="A183" s="8" t="s">
        <v>4439</v>
      </c>
      <c r="B183" s="1" t="s">
        <v>4440</v>
      </c>
      <c r="C183" s="1" t="s">
        <v>7</v>
      </c>
      <c r="D183" s="1"/>
      <c r="E183" s="1"/>
      <c r="F183" s="9"/>
    </row>
    <row r="184" spans="1:6" x14ac:dyDescent="0.25">
      <c r="A184" s="8" t="s">
        <v>4441</v>
      </c>
      <c r="B184" s="1" t="s">
        <v>4442</v>
      </c>
      <c r="C184" s="1" t="s">
        <v>7</v>
      </c>
      <c r="D184" s="1"/>
      <c r="E184" s="1"/>
      <c r="F184" s="9"/>
    </row>
    <row r="185" spans="1:6" x14ac:dyDescent="0.25">
      <c r="A185" s="8" t="s">
        <v>4443</v>
      </c>
      <c r="B185" s="1" t="s">
        <v>4444</v>
      </c>
      <c r="C185" s="1" t="s">
        <v>7</v>
      </c>
      <c r="D185" s="1"/>
      <c r="E185" s="1"/>
      <c r="F185" s="9"/>
    </row>
    <row r="186" spans="1:6" x14ac:dyDescent="0.25">
      <c r="A186" s="8" t="s">
        <v>4445</v>
      </c>
      <c r="B186" s="1" t="s">
        <v>4446</v>
      </c>
      <c r="C186" s="1" t="s">
        <v>14</v>
      </c>
      <c r="D186" s="1"/>
      <c r="E186" s="1"/>
      <c r="F186" s="9"/>
    </row>
    <row r="187" spans="1:6" x14ac:dyDescent="0.25">
      <c r="A187" s="8" t="s">
        <v>4445</v>
      </c>
      <c r="B187" s="1" t="s">
        <v>4446</v>
      </c>
      <c r="C187" s="1" t="s">
        <v>2618</v>
      </c>
      <c r="D187" s="1"/>
      <c r="E187" s="1"/>
      <c r="F187" s="9"/>
    </row>
    <row r="188" spans="1:6" x14ac:dyDescent="0.25">
      <c r="A188" s="8" t="s">
        <v>4447</v>
      </c>
      <c r="B188" s="1" t="s">
        <v>4448</v>
      </c>
      <c r="C188" s="1" t="s">
        <v>7</v>
      </c>
      <c r="D188" s="1"/>
      <c r="E188" s="1"/>
      <c r="F188" s="9"/>
    </row>
    <row r="189" spans="1:6" x14ac:dyDescent="0.25">
      <c r="A189" s="8" t="s">
        <v>4449</v>
      </c>
      <c r="B189" s="1" t="s">
        <v>4450</v>
      </c>
      <c r="C189" s="1" t="s">
        <v>7</v>
      </c>
      <c r="D189" s="1"/>
      <c r="E189" s="1"/>
      <c r="F189" s="9"/>
    </row>
    <row r="190" spans="1:6" x14ac:dyDescent="0.25">
      <c r="A190" s="8" t="s">
        <v>4451</v>
      </c>
      <c r="B190" s="1" t="s">
        <v>4452</v>
      </c>
      <c r="C190" s="1" t="s">
        <v>7</v>
      </c>
      <c r="D190" s="1"/>
      <c r="E190" s="1"/>
      <c r="F190" s="9"/>
    </row>
    <row r="191" spans="1:6" x14ac:dyDescent="0.25">
      <c r="A191" s="8" t="s">
        <v>4453</v>
      </c>
      <c r="B191" s="1" t="s">
        <v>4454</v>
      </c>
      <c r="C191" s="1" t="s">
        <v>7</v>
      </c>
      <c r="D191" s="1"/>
      <c r="E191" s="1"/>
      <c r="F191" s="9"/>
    </row>
    <row r="192" spans="1:6" x14ac:dyDescent="0.25">
      <c r="A192" s="8" t="s">
        <v>4455</v>
      </c>
      <c r="B192" s="1" t="s">
        <v>4456</v>
      </c>
      <c r="C192" s="1" t="s">
        <v>7</v>
      </c>
      <c r="D192" s="1"/>
      <c r="E192" s="1"/>
      <c r="F192" s="9"/>
    </row>
    <row r="193" spans="1:6" x14ac:dyDescent="0.25">
      <c r="A193" s="8" t="s">
        <v>4457</v>
      </c>
      <c r="B193" s="1" t="s">
        <v>4458</v>
      </c>
      <c r="C193" s="1" t="s">
        <v>7</v>
      </c>
      <c r="D193" s="1"/>
      <c r="E193" s="1"/>
      <c r="F193" s="9"/>
    </row>
    <row r="194" spans="1:6" x14ac:dyDescent="0.25">
      <c r="A194" s="8" t="s">
        <v>4459</v>
      </c>
      <c r="B194" s="1" t="s">
        <v>4460</v>
      </c>
      <c r="C194" s="1" t="s">
        <v>7</v>
      </c>
      <c r="D194" s="1"/>
      <c r="E194" s="1"/>
      <c r="F194" s="9"/>
    </row>
    <row r="195" spans="1:6" x14ac:dyDescent="0.25">
      <c r="A195" s="8" t="s">
        <v>4461</v>
      </c>
      <c r="B195" s="1" t="s">
        <v>4462</v>
      </c>
      <c r="C195" s="1" t="s">
        <v>14</v>
      </c>
      <c r="D195" s="1"/>
      <c r="E195" s="1"/>
      <c r="F195" s="9"/>
    </row>
    <row r="196" spans="1:6" x14ac:dyDescent="0.25">
      <c r="A196" s="8" t="s">
        <v>4461</v>
      </c>
      <c r="B196" s="1" t="s">
        <v>4462</v>
      </c>
      <c r="C196" s="1" t="s">
        <v>2618</v>
      </c>
      <c r="D196" s="1"/>
      <c r="E196" s="1"/>
      <c r="F196" s="9"/>
    </row>
    <row r="197" spans="1:6" x14ac:dyDescent="0.25">
      <c r="A197" s="8" t="s">
        <v>4463</v>
      </c>
      <c r="B197" s="1" t="s">
        <v>4464</v>
      </c>
      <c r="C197" s="1" t="s">
        <v>27</v>
      </c>
      <c r="D197" s="1"/>
      <c r="E197" s="1"/>
      <c r="F197" s="9"/>
    </row>
    <row r="198" spans="1:6" x14ac:dyDescent="0.25">
      <c r="A198" s="8" t="s">
        <v>4465</v>
      </c>
      <c r="B198" s="1" t="s">
        <v>4466</v>
      </c>
      <c r="C198" s="1" t="s">
        <v>7</v>
      </c>
      <c r="D198" s="1"/>
      <c r="E198" s="1"/>
      <c r="F198" s="9"/>
    </row>
    <row r="199" spans="1:6" x14ac:dyDescent="0.25">
      <c r="A199" s="8" t="s">
        <v>4467</v>
      </c>
      <c r="B199" s="1" t="s">
        <v>4468</v>
      </c>
      <c r="C199" s="1" t="s">
        <v>7</v>
      </c>
      <c r="D199" s="1"/>
      <c r="E199" s="1"/>
      <c r="F199" s="9"/>
    </row>
    <row r="200" spans="1:6" x14ac:dyDescent="0.25">
      <c r="A200" s="8" t="s">
        <v>4469</v>
      </c>
      <c r="B200" s="1" t="s">
        <v>4470</v>
      </c>
      <c r="C200" s="1" t="s">
        <v>7</v>
      </c>
      <c r="D200" s="1"/>
      <c r="E200" s="1"/>
      <c r="F200" s="9"/>
    </row>
    <row r="201" spans="1:6" x14ac:dyDescent="0.25">
      <c r="A201" s="8" t="s">
        <v>4471</v>
      </c>
      <c r="B201" s="1" t="s">
        <v>4472</v>
      </c>
      <c r="C201" s="1" t="s">
        <v>7</v>
      </c>
      <c r="D201" s="1"/>
      <c r="E201" s="1"/>
      <c r="F201" s="9"/>
    </row>
    <row r="202" spans="1:6" x14ac:dyDescent="0.25">
      <c r="A202" s="8" t="s">
        <v>4473</v>
      </c>
      <c r="B202" s="1" t="s">
        <v>4474</v>
      </c>
      <c r="C202" s="1" t="s">
        <v>14</v>
      </c>
      <c r="D202" s="1"/>
      <c r="E202" s="1"/>
      <c r="F202" s="9"/>
    </row>
    <row r="203" spans="1:6" x14ac:dyDescent="0.25">
      <c r="A203" s="8" t="s">
        <v>4473</v>
      </c>
      <c r="B203" s="1" t="s">
        <v>4474</v>
      </c>
      <c r="C203" s="1" t="s">
        <v>2618</v>
      </c>
      <c r="D203" s="1"/>
      <c r="E203" s="1"/>
      <c r="F203" s="9"/>
    </row>
    <row r="204" spans="1:6" x14ac:dyDescent="0.25">
      <c r="A204" s="8" t="s">
        <v>4475</v>
      </c>
      <c r="B204" s="1" t="s">
        <v>4476</v>
      </c>
      <c r="C204" s="1" t="s">
        <v>4</v>
      </c>
      <c r="D204" s="1"/>
      <c r="E204" s="1"/>
      <c r="F204" s="9"/>
    </row>
    <row r="205" spans="1:6" x14ac:dyDescent="0.25">
      <c r="A205" s="8" t="s">
        <v>4475</v>
      </c>
      <c r="B205" s="1" t="s">
        <v>4476</v>
      </c>
      <c r="C205" s="1" t="s">
        <v>2618</v>
      </c>
      <c r="D205" s="1"/>
      <c r="E205" s="1"/>
      <c r="F205" s="9"/>
    </row>
    <row r="206" spans="1:6" x14ac:dyDescent="0.25">
      <c r="A206" s="8" t="s">
        <v>4477</v>
      </c>
      <c r="B206" s="1" t="s">
        <v>4478</v>
      </c>
      <c r="C206" s="1" t="s">
        <v>14</v>
      </c>
      <c r="D206" s="1"/>
      <c r="E206" s="1"/>
      <c r="F206" s="9"/>
    </row>
    <row r="207" spans="1:6" x14ac:dyDescent="0.25">
      <c r="A207" s="8" t="s">
        <v>4477</v>
      </c>
      <c r="B207" s="1" t="s">
        <v>4478</v>
      </c>
      <c r="C207" s="1" t="s">
        <v>2618</v>
      </c>
      <c r="D207" s="1"/>
      <c r="E207" s="1"/>
      <c r="F207" s="9"/>
    </row>
    <row r="208" spans="1:6" x14ac:dyDescent="0.25">
      <c r="A208" s="8" t="s">
        <v>4479</v>
      </c>
      <c r="B208" s="1" t="s">
        <v>4480</v>
      </c>
      <c r="C208" s="1" t="s">
        <v>1</v>
      </c>
      <c r="D208" s="1"/>
      <c r="E208" s="1"/>
      <c r="F208" s="9"/>
    </row>
    <row r="209" spans="1:6" x14ac:dyDescent="0.25">
      <c r="A209" s="8" t="s">
        <v>4481</v>
      </c>
      <c r="B209" s="1" t="s">
        <v>4482</v>
      </c>
      <c r="C209" s="1" t="s">
        <v>1</v>
      </c>
      <c r="D209" s="1"/>
      <c r="E209" s="1"/>
      <c r="F209" s="9"/>
    </row>
    <row r="210" spans="1:6" x14ac:dyDescent="0.25">
      <c r="A210" s="8" t="s">
        <v>4483</v>
      </c>
      <c r="B210" s="1" t="s">
        <v>4484</v>
      </c>
      <c r="C210" s="1" t="s">
        <v>1</v>
      </c>
      <c r="D210" s="1"/>
      <c r="E210" s="1"/>
      <c r="F210" s="9"/>
    </row>
    <row r="211" spans="1:6" x14ac:dyDescent="0.25">
      <c r="A211" s="8" t="s">
        <v>4485</v>
      </c>
      <c r="B211" s="1" t="s">
        <v>4486</v>
      </c>
      <c r="C211" s="1" t="s">
        <v>1</v>
      </c>
      <c r="D211" s="1"/>
      <c r="E211" s="1"/>
      <c r="F211" s="9"/>
    </row>
    <row r="212" spans="1:6" x14ac:dyDescent="0.25">
      <c r="A212" s="8" t="s">
        <v>4487</v>
      </c>
      <c r="B212" s="1" t="s">
        <v>4488</v>
      </c>
      <c r="C212" s="1" t="s">
        <v>1</v>
      </c>
      <c r="D212" s="1"/>
      <c r="E212" s="1"/>
      <c r="F212" s="9"/>
    </row>
    <row r="213" spans="1:6" x14ac:dyDescent="0.25">
      <c r="A213" s="8" t="s">
        <v>4489</v>
      </c>
      <c r="B213" s="1" t="s">
        <v>4490</v>
      </c>
      <c r="C213" s="1" t="s">
        <v>4</v>
      </c>
      <c r="D213" s="1"/>
      <c r="E213" s="1"/>
      <c r="F213" s="9"/>
    </row>
    <row r="214" spans="1:6" x14ac:dyDescent="0.25">
      <c r="A214" s="8" t="s">
        <v>4489</v>
      </c>
      <c r="B214" s="1" t="s">
        <v>4490</v>
      </c>
      <c r="C214" s="1" t="s">
        <v>2618</v>
      </c>
      <c r="D214" s="1"/>
      <c r="E214" s="1"/>
      <c r="F214" s="9"/>
    </row>
    <row r="215" spans="1:6" x14ac:dyDescent="0.25">
      <c r="A215" s="8" t="s">
        <v>4491</v>
      </c>
      <c r="B215" s="1" t="s">
        <v>4492</v>
      </c>
      <c r="C215" s="1" t="s">
        <v>1</v>
      </c>
      <c r="D215" s="1"/>
      <c r="E215" s="1"/>
      <c r="F215" s="9"/>
    </row>
    <row r="216" spans="1:6" x14ac:dyDescent="0.25">
      <c r="A216" s="8" t="s">
        <v>4493</v>
      </c>
      <c r="B216" s="1" t="s">
        <v>4494</v>
      </c>
      <c r="C216" s="1" t="s">
        <v>1</v>
      </c>
      <c r="D216" s="1"/>
      <c r="E216" s="1"/>
      <c r="F216" s="9"/>
    </row>
    <row r="217" spans="1:6" x14ac:dyDescent="0.25">
      <c r="A217" s="8" t="s">
        <v>4495</v>
      </c>
      <c r="B217" s="1" t="s">
        <v>4496</v>
      </c>
      <c r="C217" s="1" t="s">
        <v>1</v>
      </c>
      <c r="D217" s="1"/>
      <c r="E217" s="1"/>
      <c r="F217" s="9"/>
    </row>
    <row r="218" spans="1:6" x14ac:dyDescent="0.25">
      <c r="A218" s="8" t="s">
        <v>4497</v>
      </c>
      <c r="B218" s="1" t="s">
        <v>4498</v>
      </c>
      <c r="C218" s="1" t="s">
        <v>1</v>
      </c>
      <c r="D218" s="1"/>
      <c r="E218" s="1"/>
      <c r="F218" s="9"/>
    </row>
    <row r="219" spans="1:6" x14ac:dyDescent="0.25">
      <c r="A219" s="8" t="s">
        <v>4499</v>
      </c>
      <c r="B219" s="1" t="s">
        <v>4500</v>
      </c>
      <c r="C219" s="1" t="s">
        <v>1</v>
      </c>
      <c r="D219" s="1"/>
      <c r="E219" s="1"/>
      <c r="F219" s="9"/>
    </row>
    <row r="220" spans="1:6" x14ac:dyDescent="0.25">
      <c r="A220" s="8" t="s">
        <v>4501</v>
      </c>
      <c r="B220" s="1" t="s">
        <v>4502</v>
      </c>
      <c r="C220" s="1" t="s">
        <v>14</v>
      </c>
      <c r="D220" s="1" t="s">
        <v>10649</v>
      </c>
      <c r="E220" s="1"/>
      <c r="F220" s="9"/>
    </row>
    <row r="221" spans="1:6" x14ac:dyDescent="0.25">
      <c r="A221" s="8" t="s">
        <v>4503</v>
      </c>
      <c r="B221" s="1" t="s">
        <v>4504</v>
      </c>
      <c r="C221" s="1" t="s">
        <v>14</v>
      </c>
      <c r="D221" s="1" t="s">
        <v>10649</v>
      </c>
      <c r="E221" s="1"/>
      <c r="F221" s="9"/>
    </row>
    <row r="222" spans="1:6" ht="15.75" thickBot="1" x14ac:dyDescent="0.3">
      <c r="A222" s="10" t="s">
        <v>4505</v>
      </c>
      <c r="B222" s="11" t="s">
        <v>4312</v>
      </c>
      <c r="C222" s="11" t="s">
        <v>14</v>
      </c>
      <c r="D222" s="11" t="s">
        <v>10649</v>
      </c>
      <c r="E222" s="11"/>
      <c r="F222" s="12"/>
    </row>
    <row r="223" spans="1:6" x14ac:dyDescent="0.25">
      <c r="A223" s="13" t="s">
        <v>4506</v>
      </c>
      <c r="B223" s="2" t="s">
        <v>4507</v>
      </c>
      <c r="C223" s="2" t="s">
        <v>1</v>
      </c>
      <c r="D223" s="2"/>
      <c r="E223" s="2"/>
      <c r="F223" s="14"/>
    </row>
    <row r="224" spans="1:6" x14ac:dyDescent="0.25">
      <c r="A224" s="8" t="s">
        <v>4508</v>
      </c>
      <c r="B224" s="1" t="s">
        <v>4509</v>
      </c>
      <c r="C224" s="1" t="s">
        <v>7</v>
      </c>
      <c r="D224" s="1"/>
      <c r="E224" s="1"/>
      <c r="F224" s="9"/>
    </row>
    <row r="225" spans="1:6" x14ac:dyDescent="0.25">
      <c r="A225" s="8" t="s">
        <v>4510</v>
      </c>
      <c r="B225" s="1" t="s">
        <v>4511</v>
      </c>
      <c r="C225" s="1" t="s">
        <v>7</v>
      </c>
      <c r="D225" s="1"/>
      <c r="E225" s="1"/>
      <c r="F225" s="9"/>
    </row>
    <row r="226" spans="1:6" x14ac:dyDescent="0.25">
      <c r="A226" s="8" t="s">
        <v>4512</v>
      </c>
      <c r="B226" s="1" t="s">
        <v>4513</v>
      </c>
      <c r="C226" s="1" t="s">
        <v>1</v>
      </c>
      <c r="D226" s="1"/>
      <c r="E226" s="1"/>
      <c r="F226" s="9"/>
    </row>
    <row r="227" spans="1:6" x14ac:dyDescent="0.25">
      <c r="A227" s="8" t="s">
        <v>4514</v>
      </c>
      <c r="B227" s="1" t="s">
        <v>4515</v>
      </c>
      <c r="C227" s="1" t="s">
        <v>7</v>
      </c>
      <c r="D227" s="1"/>
      <c r="E227" s="1"/>
      <c r="F227" s="9"/>
    </row>
    <row r="228" spans="1:6" x14ac:dyDescent="0.25">
      <c r="A228" s="8" t="s">
        <v>4516</v>
      </c>
      <c r="B228" s="1" t="s">
        <v>4517</v>
      </c>
      <c r="C228" s="1" t="s">
        <v>7</v>
      </c>
      <c r="D228" s="1"/>
      <c r="E228" s="1"/>
      <c r="F228" s="9"/>
    </row>
    <row r="229" spans="1:6" x14ac:dyDescent="0.25">
      <c r="A229" s="8" t="s">
        <v>4518</v>
      </c>
      <c r="B229" s="1" t="s">
        <v>4519</v>
      </c>
      <c r="C229" s="1" t="s">
        <v>14</v>
      </c>
      <c r="D229" s="1"/>
      <c r="E229" s="1"/>
      <c r="F229" s="9"/>
    </row>
    <row r="230" spans="1:6" x14ac:dyDescent="0.25">
      <c r="A230" s="8" t="s">
        <v>4520</v>
      </c>
      <c r="B230" s="1" t="s">
        <v>4521</v>
      </c>
      <c r="C230" s="1" t="s">
        <v>4</v>
      </c>
      <c r="D230" s="1"/>
      <c r="E230" s="1"/>
      <c r="F230" s="9"/>
    </row>
    <row r="231" spans="1:6" x14ac:dyDescent="0.25">
      <c r="A231" s="8" t="s">
        <v>4520</v>
      </c>
      <c r="B231" s="1" t="s">
        <v>4521</v>
      </c>
      <c r="C231" s="1" t="s">
        <v>2618</v>
      </c>
      <c r="D231" s="1"/>
      <c r="E231" s="1"/>
      <c r="F231" s="9"/>
    </row>
    <row r="232" spans="1:6" x14ac:dyDescent="0.25">
      <c r="A232" s="8" t="s">
        <v>4522</v>
      </c>
      <c r="B232" s="1" t="s">
        <v>4523</v>
      </c>
      <c r="C232" s="1" t="s">
        <v>1</v>
      </c>
      <c r="D232" s="1"/>
      <c r="E232" s="1"/>
      <c r="F232" s="9"/>
    </row>
    <row r="233" spans="1:6" x14ac:dyDescent="0.25">
      <c r="A233" s="8" t="s">
        <v>4524</v>
      </c>
      <c r="B233" s="1" t="s">
        <v>4525</v>
      </c>
      <c r="C233" s="1" t="s">
        <v>7</v>
      </c>
      <c r="D233" s="1"/>
      <c r="E233" s="1"/>
      <c r="F233" s="9"/>
    </row>
    <row r="234" spans="1:6" x14ac:dyDescent="0.25">
      <c r="A234" s="8" t="s">
        <v>4526</v>
      </c>
      <c r="B234" s="1" t="s">
        <v>4527</v>
      </c>
      <c r="C234" s="1" t="s">
        <v>14</v>
      </c>
      <c r="D234" s="1"/>
      <c r="E234" s="1"/>
      <c r="F234" s="9"/>
    </row>
    <row r="235" spans="1:6" x14ac:dyDescent="0.25">
      <c r="A235" s="8" t="s">
        <v>4528</v>
      </c>
      <c r="B235" s="1" t="s">
        <v>4529</v>
      </c>
      <c r="C235" s="1" t="s">
        <v>7</v>
      </c>
      <c r="D235" s="1"/>
      <c r="E235" s="1"/>
      <c r="F235" s="9"/>
    </row>
    <row r="236" spans="1:6" x14ac:dyDescent="0.25">
      <c r="A236" s="8" t="s">
        <v>4530</v>
      </c>
      <c r="B236" s="1" t="s">
        <v>4531</v>
      </c>
      <c r="C236" s="1" t="s">
        <v>14</v>
      </c>
      <c r="D236" s="1"/>
      <c r="E236" s="1"/>
      <c r="F236" s="9"/>
    </row>
    <row r="237" spans="1:6" x14ac:dyDescent="0.25">
      <c r="A237" s="8" t="s">
        <v>4532</v>
      </c>
      <c r="B237" s="1" t="s">
        <v>4533</v>
      </c>
      <c r="C237" s="1" t="s">
        <v>7</v>
      </c>
      <c r="D237" s="1"/>
      <c r="E237" s="1"/>
      <c r="F237" s="9"/>
    </row>
    <row r="238" spans="1:6" x14ac:dyDescent="0.25">
      <c r="A238" s="8" t="s">
        <v>4534</v>
      </c>
      <c r="B238" s="1" t="s">
        <v>4535</v>
      </c>
      <c r="C238" s="1" t="s">
        <v>7</v>
      </c>
      <c r="D238" s="1"/>
      <c r="E238" s="1"/>
      <c r="F238" s="9"/>
    </row>
    <row r="239" spans="1:6" x14ac:dyDescent="0.25">
      <c r="A239" s="8" t="s">
        <v>4536</v>
      </c>
      <c r="B239" s="1" t="s">
        <v>4537</v>
      </c>
      <c r="C239" s="1" t="s">
        <v>7</v>
      </c>
      <c r="D239" s="1"/>
      <c r="E239" s="1"/>
      <c r="F239" s="9"/>
    </row>
    <row r="240" spans="1:6" x14ac:dyDescent="0.25">
      <c r="A240" s="8" t="s">
        <v>4538</v>
      </c>
      <c r="B240" s="1" t="s">
        <v>4539</v>
      </c>
      <c r="C240" s="1" t="s">
        <v>4</v>
      </c>
      <c r="D240" s="1"/>
      <c r="E240" s="1"/>
      <c r="F240" s="9"/>
    </row>
    <row r="241" spans="1:6" x14ac:dyDescent="0.25">
      <c r="A241" s="8" t="s">
        <v>4538</v>
      </c>
      <c r="B241" s="1" t="s">
        <v>4539</v>
      </c>
      <c r="C241" s="1" t="s">
        <v>2618</v>
      </c>
      <c r="D241" s="1"/>
      <c r="E241" s="1"/>
      <c r="F241" s="9"/>
    </row>
    <row r="242" spans="1:6" x14ac:dyDescent="0.25">
      <c r="A242" s="8" t="s">
        <v>4540</v>
      </c>
      <c r="B242" s="1" t="s">
        <v>4541</v>
      </c>
      <c r="C242" s="1" t="s">
        <v>1</v>
      </c>
      <c r="D242" s="1"/>
      <c r="E242" s="1"/>
      <c r="F242" s="9"/>
    </row>
    <row r="243" spans="1:6" x14ac:dyDescent="0.25">
      <c r="A243" s="8" t="s">
        <v>4542</v>
      </c>
      <c r="B243" s="1" t="s">
        <v>4543</v>
      </c>
      <c r="C243" s="1" t="s">
        <v>4</v>
      </c>
      <c r="D243" s="1"/>
      <c r="E243" s="1"/>
      <c r="F243" s="9"/>
    </row>
    <row r="244" spans="1:6" x14ac:dyDescent="0.25">
      <c r="A244" s="8" t="s">
        <v>4542</v>
      </c>
      <c r="B244" s="1" t="s">
        <v>4543</v>
      </c>
      <c r="C244" s="1" t="s">
        <v>2618</v>
      </c>
      <c r="D244" s="1"/>
      <c r="E244" s="1"/>
      <c r="F244" s="9"/>
    </row>
    <row r="245" spans="1:6" x14ac:dyDescent="0.25">
      <c r="A245" s="8" t="s">
        <v>4544</v>
      </c>
      <c r="B245" s="1" t="s">
        <v>4545</v>
      </c>
      <c r="C245" s="1" t="s">
        <v>1</v>
      </c>
      <c r="D245" s="1"/>
      <c r="E245" s="1"/>
      <c r="F245" s="9"/>
    </row>
    <row r="246" spans="1:6" x14ac:dyDescent="0.25">
      <c r="A246" s="8" t="s">
        <v>4546</v>
      </c>
      <c r="B246" s="1" t="s">
        <v>4547</v>
      </c>
      <c r="C246" s="1" t="s">
        <v>7</v>
      </c>
      <c r="D246" s="1"/>
      <c r="E246" s="1"/>
      <c r="F246" s="9"/>
    </row>
    <row r="247" spans="1:6" x14ac:dyDescent="0.25">
      <c r="A247" s="8" t="s">
        <v>4548</v>
      </c>
      <c r="B247" s="1" t="s">
        <v>4549</v>
      </c>
      <c r="C247" s="1" t="s">
        <v>14</v>
      </c>
      <c r="D247" s="1"/>
      <c r="E247" s="1"/>
      <c r="F247" s="9"/>
    </row>
    <row r="248" spans="1:6" x14ac:dyDescent="0.25">
      <c r="A248" s="8" t="s">
        <v>4550</v>
      </c>
      <c r="B248" s="1" t="s">
        <v>4551</v>
      </c>
      <c r="C248" s="1" t="s">
        <v>14</v>
      </c>
      <c r="D248" s="1"/>
      <c r="E248" s="1"/>
      <c r="F248" s="9"/>
    </row>
    <row r="249" spans="1:6" x14ac:dyDescent="0.25">
      <c r="A249" s="8" t="s">
        <v>4552</v>
      </c>
      <c r="B249" s="1" t="s">
        <v>4553</v>
      </c>
      <c r="C249" s="1" t="s">
        <v>7</v>
      </c>
      <c r="D249" s="1"/>
      <c r="E249" s="1"/>
      <c r="F249" s="9"/>
    </row>
    <row r="250" spans="1:6" x14ac:dyDescent="0.25">
      <c r="A250" s="8" t="s">
        <v>4554</v>
      </c>
      <c r="B250" s="1" t="s">
        <v>4555</v>
      </c>
      <c r="C250" s="1" t="s">
        <v>27</v>
      </c>
      <c r="D250" s="1"/>
      <c r="E250" s="1"/>
      <c r="F250" s="9"/>
    </row>
    <row r="251" spans="1:6" x14ac:dyDescent="0.25">
      <c r="A251" s="8" t="s">
        <v>4556</v>
      </c>
      <c r="B251" s="1" t="s">
        <v>4557</v>
      </c>
      <c r="C251" s="1" t="s">
        <v>7</v>
      </c>
      <c r="D251" s="1"/>
      <c r="E251" s="1"/>
      <c r="F251" s="9"/>
    </row>
    <row r="252" spans="1:6" x14ac:dyDescent="0.25">
      <c r="A252" s="8" t="s">
        <v>4558</v>
      </c>
      <c r="B252" s="1" t="s">
        <v>4559</v>
      </c>
      <c r="C252" s="1" t="s">
        <v>27</v>
      </c>
      <c r="D252" s="1"/>
      <c r="E252" s="1"/>
      <c r="F252" s="9"/>
    </row>
    <row r="253" spans="1:6" x14ac:dyDescent="0.25">
      <c r="A253" s="8" t="s">
        <v>4560</v>
      </c>
      <c r="B253" s="1" t="s">
        <v>4561</v>
      </c>
      <c r="C253" s="1" t="s">
        <v>27</v>
      </c>
      <c r="D253" s="1"/>
      <c r="E253" s="1"/>
      <c r="F253" s="9"/>
    </row>
    <row r="254" spans="1:6" x14ac:dyDescent="0.25">
      <c r="A254" s="8" t="s">
        <v>4562</v>
      </c>
      <c r="B254" s="1" t="s">
        <v>4563</v>
      </c>
      <c r="C254" s="1" t="s">
        <v>7</v>
      </c>
      <c r="D254" s="1"/>
      <c r="E254" s="1"/>
      <c r="F254" s="9"/>
    </row>
    <row r="255" spans="1:6" x14ac:dyDescent="0.25">
      <c r="A255" s="8" t="s">
        <v>4564</v>
      </c>
      <c r="B255" s="1" t="s">
        <v>4565</v>
      </c>
      <c r="C255" s="1" t="s">
        <v>7</v>
      </c>
      <c r="D255" s="1"/>
      <c r="E255" s="1"/>
      <c r="F255" s="9"/>
    </row>
    <row r="256" spans="1:6" x14ac:dyDescent="0.25">
      <c r="A256" s="8" t="s">
        <v>4566</v>
      </c>
      <c r="B256" s="1" t="s">
        <v>4567</v>
      </c>
      <c r="C256" s="1" t="s">
        <v>14</v>
      </c>
      <c r="D256" s="1"/>
      <c r="E256" s="1"/>
      <c r="F256" s="9"/>
    </row>
    <row r="257" spans="1:6" x14ac:dyDescent="0.25">
      <c r="A257" s="8" t="s">
        <v>4568</v>
      </c>
      <c r="B257" s="1" t="s">
        <v>4569</v>
      </c>
      <c r="C257" s="1" t="s">
        <v>7</v>
      </c>
      <c r="D257" s="1"/>
      <c r="E257" s="1"/>
      <c r="F257" s="9"/>
    </row>
    <row r="258" spans="1:6" x14ac:dyDescent="0.25">
      <c r="A258" s="8" t="s">
        <v>4570</v>
      </c>
      <c r="B258" s="1" t="s">
        <v>4571</v>
      </c>
      <c r="C258" s="1" t="s">
        <v>7</v>
      </c>
      <c r="D258" s="1"/>
      <c r="E258" s="1"/>
      <c r="F258" s="9"/>
    </row>
    <row r="259" spans="1:6" x14ac:dyDescent="0.25">
      <c r="A259" s="8" t="s">
        <v>4572</v>
      </c>
      <c r="B259" s="1" t="s">
        <v>4573</v>
      </c>
      <c r="C259" s="1" t="s">
        <v>7</v>
      </c>
      <c r="D259" s="1"/>
      <c r="E259" s="1"/>
      <c r="F259" s="9"/>
    </row>
    <row r="260" spans="1:6" x14ac:dyDescent="0.25">
      <c r="A260" s="8" t="s">
        <v>4574</v>
      </c>
      <c r="B260" s="1" t="s">
        <v>4575</v>
      </c>
      <c r="C260" s="1" t="s">
        <v>4</v>
      </c>
      <c r="D260" s="1"/>
      <c r="E260" s="1"/>
      <c r="F260" s="9"/>
    </row>
    <row r="261" spans="1:6" x14ac:dyDescent="0.25">
      <c r="A261" s="8" t="s">
        <v>4574</v>
      </c>
      <c r="B261" s="1" t="s">
        <v>4575</v>
      </c>
      <c r="C261" s="1" t="s">
        <v>2618</v>
      </c>
      <c r="D261" s="1"/>
      <c r="E261" s="1"/>
      <c r="F261" s="9"/>
    </row>
    <row r="262" spans="1:6" x14ac:dyDescent="0.25">
      <c r="A262" s="8" t="s">
        <v>4576</v>
      </c>
      <c r="B262" s="1" t="s">
        <v>4577</v>
      </c>
      <c r="C262" s="1" t="s">
        <v>7</v>
      </c>
      <c r="D262" s="1"/>
      <c r="E262" s="1"/>
      <c r="F262" s="9"/>
    </row>
    <row r="263" spans="1:6" x14ac:dyDescent="0.25">
      <c r="A263" s="8" t="s">
        <v>4578</v>
      </c>
      <c r="B263" s="1" t="s">
        <v>4579</v>
      </c>
      <c r="C263" s="1" t="s">
        <v>7</v>
      </c>
      <c r="D263" s="1"/>
      <c r="E263" s="1"/>
      <c r="F263" s="9"/>
    </row>
    <row r="264" spans="1:6" x14ac:dyDescent="0.25">
      <c r="A264" s="8" t="s">
        <v>4580</v>
      </c>
      <c r="B264" s="1" t="s">
        <v>4581</v>
      </c>
      <c r="C264" s="1" t="s">
        <v>7</v>
      </c>
      <c r="D264" s="1"/>
      <c r="E264" s="1"/>
      <c r="F264" s="9"/>
    </row>
    <row r="265" spans="1:6" x14ac:dyDescent="0.25">
      <c r="A265" s="8" t="s">
        <v>4582</v>
      </c>
      <c r="B265" s="1" t="s">
        <v>4583</v>
      </c>
      <c r="C265" s="1" t="s">
        <v>7</v>
      </c>
      <c r="D265" s="1"/>
      <c r="E265" s="1"/>
      <c r="F265" s="9"/>
    </row>
    <row r="266" spans="1:6" x14ac:dyDescent="0.25">
      <c r="A266" s="8" t="s">
        <v>4584</v>
      </c>
      <c r="B266" s="1" t="s">
        <v>4585</v>
      </c>
      <c r="C266" s="1" t="s">
        <v>7</v>
      </c>
      <c r="D266" s="1"/>
      <c r="E266" s="1"/>
      <c r="F266" s="9"/>
    </row>
    <row r="267" spans="1:6" x14ac:dyDescent="0.25">
      <c r="A267" s="8" t="s">
        <v>4586</v>
      </c>
      <c r="B267" s="1" t="s">
        <v>4587</v>
      </c>
      <c r="C267" s="1" t="s">
        <v>7</v>
      </c>
      <c r="D267" s="1"/>
      <c r="E267" s="1"/>
      <c r="F267" s="9"/>
    </row>
    <row r="268" spans="1:6" x14ac:dyDescent="0.25">
      <c r="A268" s="8" t="s">
        <v>4588</v>
      </c>
      <c r="B268" s="1" t="s">
        <v>4589</v>
      </c>
      <c r="C268" s="1" t="s">
        <v>7</v>
      </c>
      <c r="D268" s="1"/>
      <c r="E268" s="1"/>
      <c r="F268" s="9"/>
    </row>
    <row r="269" spans="1:6" x14ac:dyDescent="0.25">
      <c r="A269" s="8" t="s">
        <v>4590</v>
      </c>
      <c r="B269" s="1" t="s">
        <v>4591</v>
      </c>
      <c r="C269" s="1" t="s">
        <v>7</v>
      </c>
      <c r="D269" s="1"/>
      <c r="E269" s="1"/>
      <c r="F269" s="9"/>
    </row>
    <row r="270" spans="1:6" x14ac:dyDescent="0.25">
      <c r="A270" s="8" t="s">
        <v>4592</v>
      </c>
      <c r="B270" s="1" t="s">
        <v>4593</v>
      </c>
      <c r="C270" s="1" t="s">
        <v>14</v>
      </c>
      <c r="D270" s="1"/>
      <c r="E270" s="1"/>
      <c r="F270" s="9"/>
    </row>
    <row r="271" spans="1:6" x14ac:dyDescent="0.25">
      <c r="A271" s="8" t="s">
        <v>4594</v>
      </c>
      <c r="B271" s="1" t="s">
        <v>4595</v>
      </c>
      <c r="C271" s="1" t="s">
        <v>1</v>
      </c>
      <c r="D271" s="1"/>
      <c r="E271" s="1"/>
      <c r="F271" s="9"/>
    </row>
    <row r="272" spans="1:6" x14ac:dyDescent="0.25">
      <c r="A272" s="8" t="s">
        <v>4594</v>
      </c>
      <c r="B272" s="1" t="s">
        <v>4595</v>
      </c>
      <c r="C272" s="1" t="s">
        <v>4139</v>
      </c>
      <c r="D272" s="1"/>
      <c r="E272" s="1"/>
      <c r="F272" s="9"/>
    </row>
    <row r="273" spans="1:6" x14ac:dyDescent="0.25">
      <c r="A273" s="8" t="s">
        <v>4596</v>
      </c>
      <c r="B273" s="1" t="s">
        <v>4597</v>
      </c>
      <c r="C273" s="1" t="s">
        <v>7</v>
      </c>
      <c r="D273" s="1"/>
      <c r="E273" s="1"/>
      <c r="F273" s="9"/>
    </row>
    <row r="274" spans="1:6" x14ac:dyDescent="0.25">
      <c r="A274" s="8" t="s">
        <v>4598</v>
      </c>
      <c r="B274" s="1" t="s">
        <v>4599</v>
      </c>
      <c r="C274" s="1" t="s">
        <v>27</v>
      </c>
      <c r="D274" s="1"/>
      <c r="E274" s="1"/>
      <c r="F274" s="9"/>
    </row>
    <row r="275" spans="1:6" x14ac:dyDescent="0.25">
      <c r="A275" s="8" t="s">
        <v>4600</v>
      </c>
      <c r="B275" s="1" t="s">
        <v>4601</v>
      </c>
      <c r="C275" s="1" t="s">
        <v>7</v>
      </c>
      <c r="D275" s="1"/>
      <c r="E275" s="1"/>
      <c r="F275" s="9"/>
    </row>
    <row r="276" spans="1:6" x14ac:dyDescent="0.25">
      <c r="A276" s="8" t="s">
        <v>4602</v>
      </c>
      <c r="B276" s="1" t="s">
        <v>4603</v>
      </c>
      <c r="C276" s="1" t="s">
        <v>7</v>
      </c>
      <c r="D276" s="1"/>
      <c r="E276" s="1"/>
      <c r="F276" s="9"/>
    </row>
    <row r="277" spans="1:6" x14ac:dyDescent="0.25">
      <c r="A277" s="8" t="s">
        <v>4604</v>
      </c>
      <c r="B277" s="1" t="s">
        <v>4605</v>
      </c>
      <c r="C277" s="1" t="s">
        <v>7</v>
      </c>
      <c r="D277" s="1"/>
      <c r="E277" s="1"/>
      <c r="F277" s="9"/>
    </row>
    <row r="278" spans="1:6" x14ac:dyDescent="0.25">
      <c r="A278" s="8" t="s">
        <v>4606</v>
      </c>
      <c r="B278" s="1" t="s">
        <v>4607</v>
      </c>
      <c r="C278" s="1" t="s">
        <v>7</v>
      </c>
      <c r="D278" s="1"/>
      <c r="E278" s="1"/>
      <c r="F278" s="9"/>
    </row>
    <row r="279" spans="1:6" x14ac:dyDescent="0.25">
      <c r="A279" s="8" t="s">
        <v>4608</v>
      </c>
      <c r="B279" s="1" t="s">
        <v>4609</v>
      </c>
      <c r="C279" s="1" t="s">
        <v>7</v>
      </c>
      <c r="D279" s="1"/>
      <c r="E279" s="1"/>
      <c r="F279" s="9"/>
    </row>
    <row r="280" spans="1:6" x14ac:dyDescent="0.25">
      <c r="A280" s="8" t="s">
        <v>4610</v>
      </c>
      <c r="B280" s="1" t="s">
        <v>4611</v>
      </c>
      <c r="C280" s="1" t="s">
        <v>7</v>
      </c>
      <c r="D280" s="1"/>
      <c r="E280" s="1"/>
      <c r="F280" s="9"/>
    </row>
    <row r="281" spans="1:6" x14ac:dyDescent="0.25">
      <c r="A281" s="8" t="s">
        <v>4612</v>
      </c>
      <c r="B281" s="1" t="s">
        <v>4613</v>
      </c>
      <c r="C281" s="1" t="s">
        <v>4</v>
      </c>
      <c r="D281" s="1"/>
      <c r="E281" s="1"/>
      <c r="F281" s="9"/>
    </row>
    <row r="282" spans="1:6" x14ac:dyDescent="0.25">
      <c r="A282" s="8" t="s">
        <v>4612</v>
      </c>
      <c r="B282" s="1" t="s">
        <v>4613</v>
      </c>
      <c r="C282" s="1" t="s">
        <v>2618</v>
      </c>
      <c r="D282" s="1"/>
      <c r="E282" s="1"/>
      <c r="F282" s="9"/>
    </row>
    <row r="283" spans="1:6" x14ac:dyDescent="0.25">
      <c r="A283" s="8" t="s">
        <v>4614</v>
      </c>
      <c r="B283" s="1" t="s">
        <v>4615</v>
      </c>
      <c r="C283" s="1" t="s">
        <v>14</v>
      </c>
      <c r="D283" s="1"/>
      <c r="E283" s="1"/>
      <c r="F283" s="9"/>
    </row>
    <row r="284" spans="1:6" x14ac:dyDescent="0.25">
      <c r="A284" s="8" t="s">
        <v>4616</v>
      </c>
      <c r="B284" s="1" t="s">
        <v>4617</v>
      </c>
      <c r="C284" s="1" t="s">
        <v>27</v>
      </c>
      <c r="D284" s="1"/>
      <c r="E284" s="1"/>
      <c r="F284" s="9"/>
    </row>
    <row r="285" spans="1:6" x14ac:dyDescent="0.25">
      <c r="A285" s="8" t="s">
        <v>4618</v>
      </c>
      <c r="B285" s="1" t="s">
        <v>4619</v>
      </c>
      <c r="C285" s="1" t="s">
        <v>7</v>
      </c>
      <c r="D285" s="1"/>
      <c r="E285" s="1"/>
      <c r="F285" s="9"/>
    </row>
    <row r="286" spans="1:6" x14ac:dyDescent="0.25">
      <c r="A286" s="8" t="s">
        <v>4620</v>
      </c>
      <c r="B286" s="1" t="s">
        <v>4621</v>
      </c>
      <c r="C286" s="1" t="s">
        <v>7</v>
      </c>
      <c r="D286" s="1"/>
      <c r="E286" s="1"/>
      <c r="F286" s="9"/>
    </row>
    <row r="287" spans="1:6" x14ac:dyDescent="0.25">
      <c r="A287" s="8" t="s">
        <v>4622</v>
      </c>
      <c r="B287" s="1" t="s">
        <v>4623</v>
      </c>
      <c r="C287" s="1" t="s">
        <v>7</v>
      </c>
      <c r="D287" s="1"/>
      <c r="E287" s="1"/>
      <c r="F287" s="9"/>
    </row>
    <row r="288" spans="1:6" x14ac:dyDescent="0.25">
      <c r="A288" s="8" t="s">
        <v>4624</v>
      </c>
      <c r="B288" s="1" t="s">
        <v>4625</v>
      </c>
      <c r="C288" s="1" t="s">
        <v>27</v>
      </c>
      <c r="D288" s="1"/>
      <c r="E288" s="1"/>
      <c r="F288" s="9"/>
    </row>
    <row r="289" spans="1:6" x14ac:dyDescent="0.25">
      <c r="A289" s="8" t="s">
        <v>4626</v>
      </c>
      <c r="B289" s="1" t="s">
        <v>4627</v>
      </c>
      <c r="C289" s="1" t="s">
        <v>7</v>
      </c>
      <c r="D289" s="1"/>
      <c r="E289" s="1"/>
      <c r="F289" s="9"/>
    </row>
    <row r="290" spans="1:6" x14ac:dyDescent="0.25">
      <c r="A290" s="8" t="s">
        <v>4628</v>
      </c>
      <c r="B290" s="1" t="s">
        <v>4629</v>
      </c>
      <c r="C290" s="1" t="s">
        <v>7</v>
      </c>
      <c r="D290" s="1"/>
      <c r="E290" s="1"/>
      <c r="F290" s="9"/>
    </row>
    <row r="291" spans="1:6" x14ac:dyDescent="0.25">
      <c r="A291" s="8" t="s">
        <v>4630</v>
      </c>
      <c r="B291" s="1" t="s">
        <v>4631</v>
      </c>
      <c r="C291" s="1" t="s">
        <v>7</v>
      </c>
      <c r="D291" s="1"/>
      <c r="E291" s="1"/>
      <c r="F291" s="9"/>
    </row>
    <row r="292" spans="1:6" x14ac:dyDescent="0.25">
      <c r="A292" s="8" t="s">
        <v>4632</v>
      </c>
      <c r="B292" s="1" t="s">
        <v>4633</v>
      </c>
      <c r="C292" s="1" t="s">
        <v>7</v>
      </c>
      <c r="D292" s="1"/>
      <c r="E292" s="1"/>
      <c r="F292" s="9"/>
    </row>
    <row r="293" spans="1:6" x14ac:dyDescent="0.25">
      <c r="A293" s="8" t="s">
        <v>4634</v>
      </c>
      <c r="B293" s="1" t="s">
        <v>4635</v>
      </c>
      <c r="C293" s="1" t="s">
        <v>27</v>
      </c>
      <c r="D293" s="1"/>
      <c r="E293" s="1"/>
      <c r="F293" s="9"/>
    </row>
    <row r="294" spans="1:6" x14ac:dyDescent="0.25">
      <c r="A294" s="8" t="s">
        <v>4636</v>
      </c>
      <c r="B294" s="1" t="s">
        <v>4637</v>
      </c>
      <c r="C294" s="1" t="s">
        <v>7</v>
      </c>
      <c r="D294" s="1"/>
      <c r="E294" s="1"/>
      <c r="F294" s="9"/>
    </row>
    <row r="295" spans="1:6" x14ac:dyDescent="0.25">
      <c r="A295" s="8" t="s">
        <v>4638</v>
      </c>
      <c r="B295" s="1" t="s">
        <v>4639</v>
      </c>
      <c r="C295" s="1" t="s">
        <v>27</v>
      </c>
      <c r="D295" s="1"/>
      <c r="E295" s="1"/>
      <c r="F295" s="9"/>
    </row>
    <row r="296" spans="1:6" x14ac:dyDescent="0.25">
      <c r="A296" s="8" t="s">
        <v>4640</v>
      </c>
      <c r="B296" s="1" t="s">
        <v>4641</v>
      </c>
      <c r="C296" s="1" t="s">
        <v>7</v>
      </c>
      <c r="D296" s="1"/>
      <c r="E296" s="1"/>
      <c r="F296" s="9"/>
    </row>
    <row r="297" spans="1:6" x14ac:dyDescent="0.25">
      <c r="A297" s="8" t="s">
        <v>4642</v>
      </c>
      <c r="B297" s="1" t="s">
        <v>4643</v>
      </c>
      <c r="C297" s="1" t="s">
        <v>7</v>
      </c>
      <c r="D297" s="1"/>
      <c r="E297" s="1"/>
      <c r="F297" s="9"/>
    </row>
    <row r="298" spans="1:6" x14ac:dyDescent="0.25">
      <c r="A298" s="8" t="s">
        <v>4644</v>
      </c>
      <c r="B298" s="1" t="s">
        <v>4645</v>
      </c>
      <c r="C298" s="1" t="s">
        <v>7</v>
      </c>
      <c r="D298" s="1"/>
      <c r="E298" s="1"/>
      <c r="F298" s="9"/>
    </row>
    <row r="299" spans="1:6" x14ac:dyDescent="0.25">
      <c r="A299" s="8" t="s">
        <v>4646</v>
      </c>
      <c r="B299" s="1" t="s">
        <v>4647</v>
      </c>
      <c r="C299" s="1" t="s">
        <v>27</v>
      </c>
      <c r="D299" s="1"/>
      <c r="E299" s="1"/>
      <c r="F299" s="9"/>
    </row>
    <row r="300" spans="1:6" x14ac:dyDescent="0.25">
      <c r="A300" s="8" t="s">
        <v>4648</v>
      </c>
      <c r="B300" s="1" t="s">
        <v>4649</v>
      </c>
      <c r="C300" s="1" t="s">
        <v>27</v>
      </c>
      <c r="D300" s="1"/>
      <c r="E300" s="1"/>
      <c r="F300" s="9"/>
    </row>
    <row r="301" spans="1:6" x14ac:dyDescent="0.25">
      <c r="A301" s="8" t="s">
        <v>4650</v>
      </c>
      <c r="B301" s="1" t="s">
        <v>4651</v>
      </c>
      <c r="C301" s="1" t="s">
        <v>14</v>
      </c>
      <c r="D301" s="1"/>
      <c r="E301" s="1"/>
      <c r="F301" s="9"/>
    </row>
    <row r="302" spans="1:6" x14ac:dyDescent="0.25">
      <c r="A302" s="8" t="s">
        <v>4652</v>
      </c>
      <c r="B302" s="1" t="s">
        <v>4653</v>
      </c>
      <c r="C302" s="1" t="s">
        <v>7</v>
      </c>
      <c r="D302" s="1"/>
      <c r="E302" s="1"/>
      <c r="F302" s="9"/>
    </row>
    <row r="303" spans="1:6" x14ac:dyDescent="0.25">
      <c r="A303" s="8" t="s">
        <v>4654</v>
      </c>
      <c r="B303" s="1" t="s">
        <v>4655</v>
      </c>
      <c r="C303" s="1" t="s">
        <v>4</v>
      </c>
      <c r="D303" s="1"/>
      <c r="E303" s="1"/>
      <c r="F303" s="9"/>
    </row>
    <row r="304" spans="1:6" x14ac:dyDescent="0.25">
      <c r="A304" s="8" t="s">
        <v>4654</v>
      </c>
      <c r="B304" s="1" t="s">
        <v>4655</v>
      </c>
      <c r="C304" s="1" t="s">
        <v>2618</v>
      </c>
      <c r="D304" s="1"/>
      <c r="E304" s="1"/>
      <c r="F304" s="9"/>
    </row>
    <row r="305" spans="1:6" x14ac:dyDescent="0.25">
      <c r="A305" s="8" t="s">
        <v>4656</v>
      </c>
      <c r="B305" s="1" t="s">
        <v>4657</v>
      </c>
      <c r="C305" s="1" t="s">
        <v>7</v>
      </c>
      <c r="D305" s="1"/>
      <c r="E305" s="1"/>
      <c r="F305" s="9"/>
    </row>
    <row r="306" spans="1:6" x14ac:dyDescent="0.25">
      <c r="A306" s="8" t="s">
        <v>4658</v>
      </c>
      <c r="B306" s="1" t="s">
        <v>4659</v>
      </c>
      <c r="C306" s="1" t="s">
        <v>7</v>
      </c>
      <c r="D306" s="1"/>
      <c r="E306" s="1"/>
      <c r="F306" s="9"/>
    </row>
    <row r="307" spans="1:6" x14ac:dyDescent="0.25">
      <c r="A307" s="8" t="s">
        <v>4660</v>
      </c>
      <c r="B307" s="1" t="s">
        <v>4661</v>
      </c>
      <c r="C307" s="1" t="s">
        <v>27</v>
      </c>
      <c r="D307" s="1"/>
      <c r="E307" s="1"/>
      <c r="F307" s="9"/>
    </row>
    <row r="308" spans="1:6" x14ac:dyDescent="0.25">
      <c r="A308" s="8" t="s">
        <v>4662</v>
      </c>
      <c r="B308" s="1" t="s">
        <v>4663</v>
      </c>
      <c r="C308" s="1" t="s">
        <v>27</v>
      </c>
      <c r="D308" s="1"/>
      <c r="E308" s="1"/>
      <c r="F308" s="9"/>
    </row>
    <row r="309" spans="1:6" x14ac:dyDescent="0.25">
      <c r="A309" s="8" t="s">
        <v>4664</v>
      </c>
      <c r="B309" s="1" t="s">
        <v>4665</v>
      </c>
      <c r="C309" s="1" t="s">
        <v>7</v>
      </c>
      <c r="D309" s="1"/>
      <c r="E309" s="1"/>
      <c r="F309" s="9"/>
    </row>
    <row r="310" spans="1:6" x14ac:dyDescent="0.25">
      <c r="A310" s="8" t="s">
        <v>4666</v>
      </c>
      <c r="B310" s="1" t="s">
        <v>4667</v>
      </c>
      <c r="C310" s="1" t="s">
        <v>7</v>
      </c>
      <c r="D310" s="1"/>
      <c r="E310" s="1"/>
      <c r="F310" s="9"/>
    </row>
    <row r="311" spans="1:6" x14ac:dyDescent="0.25">
      <c r="A311" s="8" t="s">
        <v>4668</v>
      </c>
      <c r="B311" s="1" t="s">
        <v>4669</v>
      </c>
      <c r="C311" s="1" t="s">
        <v>1</v>
      </c>
      <c r="D311" s="1"/>
      <c r="E311" s="1"/>
      <c r="F311" s="9"/>
    </row>
    <row r="312" spans="1:6" x14ac:dyDescent="0.25">
      <c r="A312" s="8" t="s">
        <v>4670</v>
      </c>
      <c r="B312" s="1" t="s">
        <v>4671</v>
      </c>
      <c r="C312" s="1" t="s">
        <v>4</v>
      </c>
      <c r="D312" s="1"/>
      <c r="E312" s="1"/>
      <c r="F312" s="9"/>
    </row>
    <row r="313" spans="1:6" x14ac:dyDescent="0.25">
      <c r="A313" s="8" t="s">
        <v>4670</v>
      </c>
      <c r="B313" s="1" t="s">
        <v>4671</v>
      </c>
      <c r="C313" s="1" t="s">
        <v>2618</v>
      </c>
      <c r="D313" s="1"/>
      <c r="E313" s="1"/>
      <c r="F313" s="9"/>
    </row>
    <row r="314" spans="1:6" x14ac:dyDescent="0.25">
      <c r="A314" s="8" t="s">
        <v>4672</v>
      </c>
      <c r="B314" s="1" t="s">
        <v>4673</v>
      </c>
      <c r="C314" s="1" t="s">
        <v>27</v>
      </c>
      <c r="D314" s="1"/>
      <c r="E314" s="1"/>
      <c r="F314" s="9"/>
    </row>
    <row r="315" spans="1:6" x14ac:dyDescent="0.25">
      <c r="A315" s="8" t="s">
        <v>4674</v>
      </c>
      <c r="B315" s="1" t="s">
        <v>4675</v>
      </c>
      <c r="C315" s="1" t="s">
        <v>4</v>
      </c>
      <c r="D315" s="1"/>
      <c r="E315" s="1"/>
      <c r="F315" s="9"/>
    </row>
    <row r="316" spans="1:6" x14ac:dyDescent="0.25">
      <c r="A316" s="8" t="s">
        <v>4674</v>
      </c>
      <c r="B316" s="1" t="s">
        <v>4675</v>
      </c>
      <c r="C316" s="1" t="s">
        <v>2618</v>
      </c>
      <c r="D316" s="1"/>
      <c r="E316" s="1"/>
      <c r="F316" s="9"/>
    </row>
    <row r="317" spans="1:6" x14ac:dyDescent="0.25">
      <c r="A317" s="8" t="s">
        <v>4676</v>
      </c>
      <c r="B317" s="1" t="s">
        <v>4677</v>
      </c>
      <c r="C317" s="1" t="s">
        <v>27</v>
      </c>
      <c r="D317" s="1"/>
      <c r="E317" s="1"/>
      <c r="F317" s="9"/>
    </row>
    <row r="318" spans="1:6" x14ac:dyDescent="0.25">
      <c r="A318" s="8" t="s">
        <v>4678</v>
      </c>
      <c r="B318" s="1" t="s">
        <v>4679</v>
      </c>
      <c r="C318" s="1" t="s">
        <v>14</v>
      </c>
      <c r="D318" s="1"/>
      <c r="E318" s="1"/>
      <c r="F318" s="9"/>
    </row>
    <row r="319" spans="1:6" x14ac:dyDescent="0.25">
      <c r="A319" s="8" t="s">
        <v>4680</v>
      </c>
      <c r="B319" s="1" t="s">
        <v>4681</v>
      </c>
      <c r="C319" s="1" t="s">
        <v>14</v>
      </c>
      <c r="D319" s="1"/>
      <c r="E319" s="1"/>
      <c r="F319" s="9"/>
    </row>
    <row r="320" spans="1:6" x14ac:dyDescent="0.25">
      <c r="A320" s="8" t="s">
        <v>4682</v>
      </c>
      <c r="B320" s="1" t="s">
        <v>4683</v>
      </c>
      <c r="C320" s="1" t="s">
        <v>27</v>
      </c>
      <c r="D320" s="1"/>
      <c r="E320" s="1"/>
      <c r="F320" s="9"/>
    </row>
    <row r="321" spans="1:6" x14ac:dyDescent="0.25">
      <c r="A321" s="8" t="s">
        <v>4684</v>
      </c>
      <c r="B321" s="1" t="s">
        <v>4685</v>
      </c>
      <c r="C321" s="1" t="s">
        <v>27</v>
      </c>
      <c r="D321" s="1"/>
      <c r="E321" s="1"/>
      <c r="F321" s="9"/>
    </row>
    <row r="322" spans="1:6" x14ac:dyDescent="0.25">
      <c r="A322" s="8" t="s">
        <v>4686</v>
      </c>
      <c r="B322" s="1" t="s">
        <v>4687</v>
      </c>
      <c r="C322" s="1" t="s">
        <v>4</v>
      </c>
      <c r="D322" s="1"/>
      <c r="E322" s="1"/>
      <c r="F322" s="9"/>
    </row>
    <row r="323" spans="1:6" x14ac:dyDescent="0.25">
      <c r="A323" s="8" t="s">
        <v>4686</v>
      </c>
      <c r="B323" s="1" t="s">
        <v>4687</v>
      </c>
      <c r="C323" s="1" t="s">
        <v>2618</v>
      </c>
      <c r="D323" s="1"/>
      <c r="E323" s="1"/>
      <c r="F323" s="9"/>
    </row>
    <row r="324" spans="1:6" x14ac:dyDescent="0.25">
      <c r="A324" s="8" t="s">
        <v>4688</v>
      </c>
      <c r="B324" s="1" t="s">
        <v>4689</v>
      </c>
      <c r="C324" s="1" t="s">
        <v>27</v>
      </c>
      <c r="D324" s="1"/>
      <c r="E324" s="1"/>
      <c r="F324" s="9"/>
    </row>
    <row r="325" spans="1:6" x14ac:dyDescent="0.25">
      <c r="A325" s="8" t="s">
        <v>4690</v>
      </c>
      <c r="B325" s="1" t="s">
        <v>4691</v>
      </c>
      <c r="C325" s="1" t="s">
        <v>27</v>
      </c>
      <c r="D325" s="1"/>
      <c r="E325" s="1"/>
      <c r="F325" s="9"/>
    </row>
    <row r="326" spans="1:6" x14ac:dyDescent="0.25">
      <c r="A326" s="8" t="s">
        <v>4692</v>
      </c>
      <c r="B326" s="1" t="s">
        <v>4693</v>
      </c>
      <c r="C326" s="1" t="s">
        <v>27</v>
      </c>
      <c r="D326" s="1"/>
      <c r="E326" s="1"/>
      <c r="F326" s="9"/>
    </row>
    <row r="327" spans="1:6" x14ac:dyDescent="0.25">
      <c r="A327" s="8" t="s">
        <v>4694</v>
      </c>
      <c r="B327" s="1" t="s">
        <v>4695</v>
      </c>
      <c r="C327" s="1" t="s">
        <v>4</v>
      </c>
      <c r="D327" s="1"/>
      <c r="E327" s="1"/>
      <c r="F327" s="9"/>
    </row>
    <row r="328" spans="1:6" x14ac:dyDescent="0.25">
      <c r="A328" s="8" t="s">
        <v>4694</v>
      </c>
      <c r="B328" s="1" t="s">
        <v>4695</v>
      </c>
      <c r="C328" s="1" t="s">
        <v>2618</v>
      </c>
      <c r="D328" s="1"/>
      <c r="E328" s="1"/>
      <c r="F328" s="9"/>
    </row>
    <row r="329" spans="1:6" x14ac:dyDescent="0.25">
      <c r="A329" s="8" t="s">
        <v>4696</v>
      </c>
      <c r="B329" s="1" t="s">
        <v>4697</v>
      </c>
      <c r="C329" s="1" t="s">
        <v>14</v>
      </c>
      <c r="D329" s="1"/>
      <c r="E329" s="1"/>
      <c r="F329" s="9"/>
    </row>
    <row r="330" spans="1:6" x14ac:dyDescent="0.25">
      <c r="A330" s="8" t="s">
        <v>4698</v>
      </c>
      <c r="B330" s="1" t="s">
        <v>4699</v>
      </c>
      <c r="C330" s="1" t="s">
        <v>27</v>
      </c>
      <c r="D330" s="1"/>
      <c r="E330" s="1"/>
      <c r="F330" s="9"/>
    </row>
    <row r="331" spans="1:6" x14ac:dyDescent="0.25">
      <c r="A331" s="8" t="s">
        <v>4700</v>
      </c>
      <c r="B331" s="1" t="s">
        <v>4701</v>
      </c>
      <c r="C331" s="1" t="s">
        <v>1</v>
      </c>
      <c r="D331" s="1"/>
      <c r="E331" s="1"/>
      <c r="F331" s="9"/>
    </row>
    <row r="332" spans="1:6" x14ac:dyDescent="0.25">
      <c r="A332" s="8" t="s">
        <v>4702</v>
      </c>
      <c r="B332" s="1" t="s">
        <v>4703</v>
      </c>
      <c r="C332" s="1" t="s">
        <v>1</v>
      </c>
      <c r="D332" s="1"/>
      <c r="E332" s="1"/>
      <c r="F332" s="9"/>
    </row>
    <row r="333" spans="1:6" x14ac:dyDescent="0.25">
      <c r="A333" s="8" t="s">
        <v>4704</v>
      </c>
      <c r="B333" s="1" t="s">
        <v>4705</v>
      </c>
      <c r="C333" s="1" t="s">
        <v>1</v>
      </c>
      <c r="D333" s="1"/>
      <c r="E333" s="1"/>
      <c r="F333" s="9"/>
    </row>
    <row r="334" spans="1:6" x14ac:dyDescent="0.25">
      <c r="A334" s="8" t="s">
        <v>4706</v>
      </c>
      <c r="B334" s="1" t="s">
        <v>4707</v>
      </c>
      <c r="C334" s="1" t="s">
        <v>14</v>
      </c>
      <c r="D334" s="1" t="s">
        <v>10649</v>
      </c>
      <c r="E334" s="1"/>
      <c r="F334" s="9"/>
    </row>
    <row r="335" spans="1:6" x14ac:dyDescent="0.25">
      <c r="A335" s="8" t="s">
        <v>4708</v>
      </c>
      <c r="B335" s="1" t="s">
        <v>4709</v>
      </c>
      <c r="C335" s="1" t="s">
        <v>14</v>
      </c>
      <c r="D335" s="1" t="s">
        <v>10649</v>
      </c>
      <c r="E335" s="1"/>
      <c r="F335" s="9"/>
    </row>
    <row r="336" spans="1:6" ht="15.75" thickBot="1" x14ac:dyDescent="0.3">
      <c r="A336" s="10" t="s">
        <v>4710</v>
      </c>
      <c r="B336" s="11" t="s">
        <v>4507</v>
      </c>
      <c r="C336" s="11" t="s">
        <v>14</v>
      </c>
      <c r="D336" s="11" t="s">
        <v>10649</v>
      </c>
      <c r="E336" s="11"/>
      <c r="F336" s="12"/>
    </row>
    <row r="337" spans="1:6" x14ac:dyDescent="0.25">
      <c r="A337" s="13" t="s">
        <v>4711</v>
      </c>
      <c r="B337" s="2" t="s">
        <v>4712</v>
      </c>
      <c r="C337" s="2" t="s">
        <v>1</v>
      </c>
      <c r="D337" s="2"/>
      <c r="E337" s="2"/>
      <c r="F337" s="14"/>
    </row>
    <row r="338" spans="1:6" x14ac:dyDescent="0.25">
      <c r="A338" s="8" t="s">
        <v>4713</v>
      </c>
      <c r="B338" s="1" t="s">
        <v>4714</v>
      </c>
      <c r="C338" s="1" t="s">
        <v>1</v>
      </c>
      <c r="D338" s="1"/>
      <c r="E338" s="1"/>
      <c r="F338" s="9"/>
    </row>
    <row r="339" spans="1:6" x14ac:dyDescent="0.25">
      <c r="A339" s="8" t="s">
        <v>4713</v>
      </c>
      <c r="B339" s="1" t="s">
        <v>4714</v>
      </c>
      <c r="C339" s="1" t="s">
        <v>4139</v>
      </c>
      <c r="D339" s="1"/>
      <c r="E339" s="1"/>
      <c r="F339" s="9"/>
    </row>
    <row r="340" spans="1:6" x14ac:dyDescent="0.25">
      <c r="A340" s="8" t="s">
        <v>4715</v>
      </c>
      <c r="B340" s="1" t="s">
        <v>4716</v>
      </c>
      <c r="C340" s="1" t="s">
        <v>7</v>
      </c>
      <c r="D340" s="1"/>
      <c r="E340" s="1"/>
      <c r="F340" s="9"/>
    </row>
    <row r="341" spans="1:6" x14ac:dyDescent="0.25">
      <c r="A341" s="8" t="s">
        <v>4717</v>
      </c>
      <c r="B341" s="1" t="s">
        <v>4718</v>
      </c>
      <c r="C341" s="1" t="s">
        <v>7</v>
      </c>
      <c r="D341" s="1"/>
      <c r="E341" s="1"/>
      <c r="F341" s="9"/>
    </row>
    <row r="342" spans="1:6" x14ac:dyDescent="0.25">
      <c r="A342" s="8" t="s">
        <v>4719</v>
      </c>
      <c r="B342" s="1" t="s">
        <v>4720</v>
      </c>
      <c r="C342" s="1" t="s">
        <v>7</v>
      </c>
      <c r="D342" s="1"/>
      <c r="E342" s="1"/>
      <c r="F342" s="9"/>
    </row>
    <row r="343" spans="1:6" x14ac:dyDescent="0.25">
      <c r="A343" s="8" t="s">
        <v>4721</v>
      </c>
      <c r="B343" s="1" t="s">
        <v>4722</v>
      </c>
      <c r="C343" s="1" t="s">
        <v>7</v>
      </c>
      <c r="D343" s="1"/>
      <c r="E343" s="1"/>
      <c r="F343" s="9"/>
    </row>
    <row r="344" spans="1:6" x14ac:dyDescent="0.25">
      <c r="A344" s="8" t="s">
        <v>4723</v>
      </c>
      <c r="B344" s="1" t="s">
        <v>4724</v>
      </c>
      <c r="C344" s="1" t="s">
        <v>27</v>
      </c>
      <c r="D344" s="1"/>
      <c r="E344" s="1"/>
      <c r="F344" s="9"/>
    </row>
    <row r="345" spans="1:6" x14ac:dyDescent="0.25">
      <c r="A345" s="8" t="s">
        <v>4725</v>
      </c>
      <c r="B345" s="1" t="s">
        <v>4726</v>
      </c>
      <c r="C345" s="1" t="s">
        <v>14</v>
      </c>
      <c r="D345" s="1"/>
      <c r="E345" s="1"/>
      <c r="F345" s="9"/>
    </row>
    <row r="346" spans="1:6" x14ac:dyDescent="0.25">
      <c r="A346" s="8" t="s">
        <v>4727</v>
      </c>
      <c r="B346" s="1" t="s">
        <v>4728</v>
      </c>
      <c r="C346" s="1" t="s">
        <v>7</v>
      </c>
      <c r="D346" s="1"/>
      <c r="E346" s="1"/>
      <c r="F346" s="9"/>
    </row>
    <row r="347" spans="1:6" x14ac:dyDescent="0.25">
      <c r="A347" s="8" t="s">
        <v>4729</v>
      </c>
      <c r="B347" s="1" t="s">
        <v>4730</v>
      </c>
      <c r="C347" s="1" t="s">
        <v>7</v>
      </c>
      <c r="D347" s="1"/>
      <c r="E347" s="1"/>
      <c r="F347" s="9"/>
    </row>
    <row r="348" spans="1:6" x14ac:dyDescent="0.25">
      <c r="A348" s="8" t="s">
        <v>4731</v>
      </c>
      <c r="B348" s="1" t="s">
        <v>4732</v>
      </c>
      <c r="C348" s="1" t="s">
        <v>7</v>
      </c>
      <c r="D348" s="1"/>
      <c r="E348" s="1"/>
      <c r="F348" s="9"/>
    </row>
    <row r="349" spans="1:6" x14ac:dyDescent="0.25">
      <c r="A349" s="8" t="s">
        <v>4733</v>
      </c>
      <c r="B349" s="1" t="s">
        <v>4734</v>
      </c>
      <c r="C349" s="1" t="s">
        <v>7</v>
      </c>
      <c r="D349" s="1"/>
      <c r="E349" s="1"/>
      <c r="F349" s="9"/>
    </row>
    <row r="350" spans="1:6" x14ac:dyDescent="0.25">
      <c r="A350" s="8" t="s">
        <v>4735</v>
      </c>
      <c r="B350" s="1" t="s">
        <v>4736</v>
      </c>
      <c r="C350" s="1" t="s">
        <v>7</v>
      </c>
      <c r="D350" s="1"/>
      <c r="E350" s="1"/>
      <c r="F350" s="9"/>
    </row>
    <row r="351" spans="1:6" x14ac:dyDescent="0.25">
      <c r="A351" s="8" t="s">
        <v>4737</v>
      </c>
      <c r="B351" s="1" t="s">
        <v>4738</v>
      </c>
      <c r="C351" s="1" t="s">
        <v>7</v>
      </c>
      <c r="D351" s="1"/>
      <c r="E351" s="1"/>
      <c r="F351" s="9"/>
    </row>
    <row r="352" spans="1:6" x14ac:dyDescent="0.25">
      <c r="A352" s="8" t="s">
        <v>4739</v>
      </c>
      <c r="B352" s="1" t="s">
        <v>4740</v>
      </c>
      <c r="C352" s="1" t="s">
        <v>27</v>
      </c>
      <c r="D352" s="1"/>
      <c r="E352" s="1"/>
      <c r="F352" s="9"/>
    </row>
    <row r="353" spans="1:6" x14ac:dyDescent="0.25">
      <c r="A353" s="8" t="s">
        <v>4741</v>
      </c>
      <c r="B353" s="1" t="s">
        <v>4742</v>
      </c>
      <c r="C353" s="1" t="s">
        <v>7</v>
      </c>
      <c r="D353" s="1"/>
      <c r="E353" s="1"/>
      <c r="F353" s="9"/>
    </row>
    <row r="354" spans="1:6" x14ac:dyDescent="0.25">
      <c r="A354" s="8" t="s">
        <v>4743</v>
      </c>
      <c r="B354" s="1" t="s">
        <v>4744</v>
      </c>
      <c r="C354" s="1" t="s">
        <v>4</v>
      </c>
      <c r="D354" s="1"/>
      <c r="E354" s="1"/>
      <c r="F354" s="9"/>
    </row>
    <row r="355" spans="1:6" x14ac:dyDescent="0.25">
      <c r="A355" s="8" t="s">
        <v>4743</v>
      </c>
      <c r="B355" s="1" t="s">
        <v>4744</v>
      </c>
      <c r="C355" s="1" t="s">
        <v>2618</v>
      </c>
      <c r="D355" s="1"/>
      <c r="E355" s="1"/>
      <c r="F355" s="9"/>
    </row>
    <row r="356" spans="1:6" x14ac:dyDescent="0.25">
      <c r="A356" s="8" t="s">
        <v>4745</v>
      </c>
      <c r="B356" s="1" t="s">
        <v>4746</v>
      </c>
      <c r="C356" s="1" t="s">
        <v>1</v>
      </c>
      <c r="D356" s="1"/>
      <c r="E356" s="1"/>
      <c r="F356" s="9"/>
    </row>
    <row r="357" spans="1:6" x14ac:dyDescent="0.25">
      <c r="A357" s="8" t="s">
        <v>4747</v>
      </c>
      <c r="B357" s="1" t="s">
        <v>4748</v>
      </c>
      <c r="C357" s="1" t="s">
        <v>7</v>
      </c>
      <c r="D357" s="1"/>
      <c r="E357" s="1"/>
      <c r="F357" s="9"/>
    </row>
    <row r="358" spans="1:6" x14ac:dyDescent="0.25">
      <c r="A358" s="8" t="s">
        <v>4749</v>
      </c>
      <c r="B358" s="1" t="s">
        <v>4750</v>
      </c>
      <c r="C358" s="1" t="s">
        <v>4</v>
      </c>
      <c r="D358" s="1"/>
      <c r="E358" s="1"/>
      <c r="F358" s="9"/>
    </row>
    <row r="359" spans="1:6" x14ac:dyDescent="0.25">
      <c r="A359" s="8" t="s">
        <v>4749</v>
      </c>
      <c r="B359" s="1" t="s">
        <v>4750</v>
      </c>
      <c r="C359" s="1" t="s">
        <v>2618</v>
      </c>
      <c r="D359" s="1"/>
      <c r="E359" s="1"/>
      <c r="F359" s="9"/>
    </row>
    <row r="360" spans="1:6" x14ac:dyDescent="0.25">
      <c r="A360" s="8" t="s">
        <v>4751</v>
      </c>
      <c r="B360" s="1" t="s">
        <v>4752</v>
      </c>
      <c r="C360" s="1" t="s">
        <v>7</v>
      </c>
      <c r="D360" s="1"/>
      <c r="E360" s="1"/>
      <c r="F360" s="9"/>
    </row>
    <row r="361" spans="1:6" x14ac:dyDescent="0.25">
      <c r="A361" s="8" t="s">
        <v>4753</v>
      </c>
      <c r="B361" s="1" t="s">
        <v>4754</v>
      </c>
      <c r="C361" s="1" t="s">
        <v>27</v>
      </c>
      <c r="D361" s="1"/>
      <c r="E361" s="1"/>
      <c r="F361" s="9"/>
    </row>
    <row r="362" spans="1:6" x14ac:dyDescent="0.25">
      <c r="A362" s="8" t="s">
        <v>4755</v>
      </c>
      <c r="B362" s="1" t="s">
        <v>4756</v>
      </c>
      <c r="C362" s="1" t="s">
        <v>14</v>
      </c>
      <c r="D362" s="1"/>
      <c r="E362" s="1"/>
      <c r="F362" s="9"/>
    </row>
    <row r="363" spans="1:6" x14ac:dyDescent="0.25">
      <c r="A363" s="8" t="s">
        <v>4757</v>
      </c>
      <c r="B363" s="1" t="s">
        <v>4758</v>
      </c>
      <c r="C363" s="1" t="s">
        <v>14</v>
      </c>
      <c r="D363" s="1"/>
      <c r="E363" s="1"/>
      <c r="F363" s="9"/>
    </row>
    <row r="364" spans="1:6" x14ac:dyDescent="0.25">
      <c r="A364" s="8" t="s">
        <v>4759</v>
      </c>
      <c r="B364" s="1" t="s">
        <v>4760</v>
      </c>
      <c r="C364" s="1" t="s">
        <v>4</v>
      </c>
      <c r="D364" s="1"/>
      <c r="E364" s="1"/>
      <c r="F364" s="9"/>
    </row>
    <row r="365" spans="1:6" x14ac:dyDescent="0.25">
      <c r="A365" s="8" t="s">
        <v>4759</v>
      </c>
      <c r="B365" s="1" t="s">
        <v>4760</v>
      </c>
      <c r="C365" s="1" t="s">
        <v>2618</v>
      </c>
      <c r="D365" s="1"/>
      <c r="E365" s="1"/>
      <c r="F365" s="9"/>
    </row>
    <row r="366" spans="1:6" x14ac:dyDescent="0.25">
      <c r="A366" s="8" t="s">
        <v>4761</v>
      </c>
      <c r="B366" s="1" t="s">
        <v>4762</v>
      </c>
      <c r="C366" s="1" t="s">
        <v>7</v>
      </c>
      <c r="D366" s="1"/>
      <c r="E366" s="1"/>
      <c r="F366" s="9"/>
    </row>
    <row r="367" spans="1:6" x14ac:dyDescent="0.25">
      <c r="A367" s="8" t="s">
        <v>4763</v>
      </c>
      <c r="B367" s="1" t="s">
        <v>4764</v>
      </c>
      <c r="C367" s="1" t="s">
        <v>1</v>
      </c>
      <c r="D367" s="1"/>
      <c r="E367" s="1"/>
      <c r="F367" s="9"/>
    </row>
    <row r="368" spans="1:6" x14ac:dyDescent="0.25">
      <c r="A368" s="8" t="s">
        <v>4765</v>
      </c>
      <c r="B368" s="1" t="s">
        <v>4766</v>
      </c>
      <c r="C368" s="1" t="s">
        <v>27</v>
      </c>
      <c r="D368" s="1"/>
      <c r="E368" s="1"/>
      <c r="F368" s="9"/>
    </row>
    <row r="369" spans="1:6" x14ac:dyDescent="0.25">
      <c r="A369" s="8" t="s">
        <v>4767</v>
      </c>
      <c r="B369" s="1" t="s">
        <v>4768</v>
      </c>
      <c r="C369" s="1" t="s">
        <v>27</v>
      </c>
      <c r="D369" s="1"/>
      <c r="E369" s="1"/>
      <c r="F369" s="9"/>
    </row>
    <row r="370" spans="1:6" x14ac:dyDescent="0.25">
      <c r="A370" s="8" t="s">
        <v>4769</v>
      </c>
      <c r="B370" s="1" t="s">
        <v>4770</v>
      </c>
      <c r="C370" s="1" t="s">
        <v>7</v>
      </c>
      <c r="D370" s="1"/>
      <c r="E370" s="1"/>
      <c r="F370" s="9"/>
    </row>
    <row r="371" spans="1:6" x14ac:dyDescent="0.25">
      <c r="A371" s="8" t="s">
        <v>4771</v>
      </c>
      <c r="B371" s="1" t="s">
        <v>4772</v>
      </c>
      <c r="C371" s="1" t="s">
        <v>7</v>
      </c>
      <c r="D371" s="1"/>
      <c r="E371" s="1"/>
      <c r="F371" s="9"/>
    </row>
    <row r="372" spans="1:6" x14ac:dyDescent="0.25">
      <c r="A372" s="8" t="s">
        <v>4773</v>
      </c>
      <c r="B372" s="1" t="s">
        <v>4774</v>
      </c>
      <c r="C372" s="1" t="s">
        <v>27</v>
      </c>
      <c r="D372" s="1"/>
      <c r="E372" s="1"/>
      <c r="F372" s="9"/>
    </row>
    <row r="373" spans="1:6" x14ac:dyDescent="0.25">
      <c r="A373" s="8" t="s">
        <v>4775</v>
      </c>
      <c r="B373" s="1" t="s">
        <v>4776</v>
      </c>
      <c r="C373" s="1" t="s">
        <v>7</v>
      </c>
      <c r="D373" s="1"/>
      <c r="E373" s="1"/>
      <c r="F373" s="9"/>
    </row>
    <row r="374" spans="1:6" x14ac:dyDescent="0.25">
      <c r="A374" s="8" t="s">
        <v>4777</v>
      </c>
      <c r="B374" s="1" t="s">
        <v>4778</v>
      </c>
      <c r="C374" s="1" t="s">
        <v>7</v>
      </c>
      <c r="D374" s="1"/>
      <c r="E374" s="1"/>
      <c r="F374" s="9"/>
    </row>
    <row r="375" spans="1:6" x14ac:dyDescent="0.25">
      <c r="A375" s="8" t="s">
        <v>4779</v>
      </c>
      <c r="B375" s="1" t="s">
        <v>4780</v>
      </c>
      <c r="C375" s="1" t="s">
        <v>7</v>
      </c>
      <c r="D375" s="1"/>
      <c r="E375" s="1"/>
      <c r="F375" s="9"/>
    </row>
    <row r="376" spans="1:6" x14ac:dyDescent="0.25">
      <c r="A376" s="8" t="s">
        <v>4781</v>
      </c>
      <c r="B376" s="1" t="s">
        <v>4782</v>
      </c>
      <c r="C376" s="1" t="s">
        <v>27</v>
      </c>
      <c r="D376" s="1"/>
      <c r="E376" s="1"/>
      <c r="F376" s="9"/>
    </row>
    <row r="377" spans="1:6" x14ac:dyDescent="0.25">
      <c r="A377" s="8" t="s">
        <v>4783</v>
      </c>
      <c r="B377" s="1" t="s">
        <v>4784</v>
      </c>
      <c r="C377" s="1" t="s">
        <v>27</v>
      </c>
      <c r="D377" s="1"/>
      <c r="E377" s="1"/>
      <c r="F377" s="9"/>
    </row>
    <row r="378" spans="1:6" x14ac:dyDescent="0.25">
      <c r="A378" s="8" t="s">
        <v>4785</v>
      </c>
      <c r="B378" s="1" t="s">
        <v>4786</v>
      </c>
      <c r="C378" s="1" t="s">
        <v>14</v>
      </c>
      <c r="D378" s="1"/>
      <c r="E378" s="1"/>
      <c r="F378" s="9"/>
    </row>
    <row r="379" spans="1:6" x14ac:dyDescent="0.25">
      <c r="A379" s="8" t="s">
        <v>4787</v>
      </c>
      <c r="B379" s="1" t="s">
        <v>4788</v>
      </c>
      <c r="C379" s="1" t="s">
        <v>7</v>
      </c>
      <c r="D379" s="1"/>
      <c r="E379" s="1"/>
      <c r="F379" s="9"/>
    </row>
    <row r="380" spans="1:6" x14ac:dyDescent="0.25">
      <c r="A380" s="8" t="s">
        <v>4789</v>
      </c>
      <c r="B380" s="1" t="s">
        <v>4790</v>
      </c>
      <c r="C380" s="1" t="s">
        <v>27</v>
      </c>
      <c r="D380" s="1"/>
      <c r="E380" s="1"/>
      <c r="F380" s="9"/>
    </row>
    <row r="381" spans="1:6" x14ac:dyDescent="0.25">
      <c r="A381" s="8" t="s">
        <v>4791</v>
      </c>
      <c r="B381" s="1" t="s">
        <v>4792</v>
      </c>
      <c r="C381" s="1" t="s">
        <v>7</v>
      </c>
      <c r="D381" s="1"/>
      <c r="E381" s="1"/>
      <c r="F381" s="9"/>
    </row>
    <row r="382" spans="1:6" x14ac:dyDescent="0.25">
      <c r="A382" s="8" t="s">
        <v>4793</v>
      </c>
      <c r="B382" s="1" t="s">
        <v>4794</v>
      </c>
      <c r="C382" s="1" t="s">
        <v>4</v>
      </c>
      <c r="D382" s="1"/>
      <c r="E382" s="1"/>
      <c r="F382" s="9"/>
    </row>
    <row r="383" spans="1:6" x14ac:dyDescent="0.25">
      <c r="A383" s="8" t="s">
        <v>4793</v>
      </c>
      <c r="B383" s="1" t="s">
        <v>4794</v>
      </c>
      <c r="C383" s="1" t="s">
        <v>2618</v>
      </c>
      <c r="D383" s="1"/>
      <c r="E383" s="1"/>
      <c r="F383" s="9"/>
    </row>
    <row r="384" spans="1:6" x14ac:dyDescent="0.25">
      <c r="A384" s="8" t="s">
        <v>4795</v>
      </c>
      <c r="B384" s="1" t="s">
        <v>4796</v>
      </c>
      <c r="C384" s="1" t="s">
        <v>4</v>
      </c>
      <c r="D384" s="1"/>
      <c r="E384" s="1"/>
      <c r="F384" s="9"/>
    </row>
    <row r="385" spans="1:6" x14ac:dyDescent="0.25">
      <c r="A385" s="8" t="s">
        <v>4795</v>
      </c>
      <c r="B385" s="1" t="s">
        <v>4796</v>
      </c>
      <c r="C385" s="1" t="s">
        <v>2618</v>
      </c>
      <c r="D385" s="1"/>
      <c r="E385" s="1"/>
      <c r="F385" s="9"/>
    </row>
    <row r="386" spans="1:6" x14ac:dyDescent="0.25">
      <c r="A386" s="8" t="s">
        <v>4797</v>
      </c>
      <c r="B386" s="1" t="s">
        <v>4798</v>
      </c>
      <c r="C386" s="1" t="s">
        <v>4</v>
      </c>
      <c r="D386" s="1"/>
      <c r="E386" s="1"/>
      <c r="F386" s="9"/>
    </row>
    <row r="387" spans="1:6" x14ac:dyDescent="0.25">
      <c r="A387" s="8" t="s">
        <v>4797</v>
      </c>
      <c r="B387" s="1" t="s">
        <v>4798</v>
      </c>
      <c r="C387" s="1" t="s">
        <v>2618</v>
      </c>
      <c r="D387" s="1"/>
      <c r="E387" s="1"/>
      <c r="F387" s="9"/>
    </row>
    <row r="388" spans="1:6" x14ac:dyDescent="0.25">
      <c r="A388" s="8" t="s">
        <v>4799</v>
      </c>
      <c r="B388" s="1" t="s">
        <v>4800</v>
      </c>
      <c r="C388" s="1" t="s">
        <v>14</v>
      </c>
      <c r="D388" s="1"/>
      <c r="E388" s="1"/>
      <c r="F388" s="9"/>
    </row>
    <row r="389" spans="1:6" x14ac:dyDescent="0.25">
      <c r="A389" s="8" t="s">
        <v>4801</v>
      </c>
      <c r="B389" s="1" t="s">
        <v>4802</v>
      </c>
      <c r="C389" s="1" t="s">
        <v>7</v>
      </c>
      <c r="D389" s="1"/>
      <c r="E389" s="1"/>
      <c r="F389" s="9"/>
    </row>
    <row r="390" spans="1:6" x14ac:dyDescent="0.25">
      <c r="A390" s="8" t="s">
        <v>4803</v>
      </c>
      <c r="B390" s="1" t="s">
        <v>4804</v>
      </c>
      <c r="C390" s="1" t="s">
        <v>7</v>
      </c>
      <c r="D390" s="1"/>
      <c r="E390" s="1"/>
      <c r="F390" s="9"/>
    </row>
    <row r="391" spans="1:6" x14ac:dyDescent="0.25">
      <c r="A391" s="8" t="s">
        <v>4805</v>
      </c>
      <c r="B391" s="1" t="s">
        <v>4806</v>
      </c>
      <c r="C391" s="1" t="s">
        <v>7</v>
      </c>
      <c r="D391" s="1"/>
      <c r="E391" s="1"/>
      <c r="F391" s="9"/>
    </row>
    <row r="392" spans="1:6" x14ac:dyDescent="0.25">
      <c r="A392" s="8" t="s">
        <v>4807</v>
      </c>
      <c r="B392" s="1" t="s">
        <v>4808</v>
      </c>
      <c r="C392" s="1" t="s">
        <v>7</v>
      </c>
      <c r="D392" s="1"/>
      <c r="E392" s="1"/>
      <c r="F392" s="9"/>
    </row>
    <row r="393" spans="1:6" x14ac:dyDescent="0.25">
      <c r="A393" s="8" t="s">
        <v>4809</v>
      </c>
      <c r="B393" s="1" t="s">
        <v>4810</v>
      </c>
      <c r="C393" s="1" t="s">
        <v>7</v>
      </c>
      <c r="D393" s="1"/>
      <c r="E393" s="1"/>
      <c r="F393" s="9"/>
    </row>
    <row r="394" spans="1:6" x14ac:dyDescent="0.25">
      <c r="A394" s="8" t="s">
        <v>4811</v>
      </c>
      <c r="B394" s="1" t="s">
        <v>4812</v>
      </c>
      <c r="C394" s="1" t="s">
        <v>7</v>
      </c>
      <c r="D394" s="1"/>
      <c r="E394" s="1"/>
      <c r="F394" s="9"/>
    </row>
    <row r="395" spans="1:6" x14ac:dyDescent="0.25">
      <c r="A395" s="8" t="s">
        <v>4813</v>
      </c>
      <c r="B395" s="1" t="s">
        <v>4814</v>
      </c>
      <c r="C395" s="1" t="s">
        <v>27</v>
      </c>
      <c r="D395" s="1"/>
      <c r="E395" s="1"/>
      <c r="F395" s="9"/>
    </row>
    <row r="396" spans="1:6" x14ac:dyDescent="0.25">
      <c r="A396" s="8" t="s">
        <v>4815</v>
      </c>
      <c r="B396" s="1" t="s">
        <v>4816</v>
      </c>
      <c r="C396" s="1" t="s">
        <v>4</v>
      </c>
      <c r="D396" s="1"/>
      <c r="E396" s="1"/>
      <c r="F396" s="9"/>
    </row>
    <row r="397" spans="1:6" x14ac:dyDescent="0.25">
      <c r="A397" s="8" t="s">
        <v>4815</v>
      </c>
      <c r="B397" s="1" t="s">
        <v>4816</v>
      </c>
      <c r="C397" s="1" t="s">
        <v>2618</v>
      </c>
      <c r="D397" s="1"/>
      <c r="E397" s="1"/>
      <c r="F397" s="9"/>
    </row>
    <row r="398" spans="1:6" x14ac:dyDescent="0.25">
      <c r="A398" s="8" t="s">
        <v>4817</v>
      </c>
      <c r="B398" s="1" t="s">
        <v>4818</v>
      </c>
      <c r="C398" s="1" t="s">
        <v>7</v>
      </c>
      <c r="D398" s="1"/>
      <c r="E398" s="1"/>
      <c r="F398" s="9"/>
    </row>
    <row r="399" spans="1:6" x14ac:dyDescent="0.25">
      <c r="A399" s="8" t="s">
        <v>4819</v>
      </c>
      <c r="B399" s="1" t="s">
        <v>4820</v>
      </c>
      <c r="C399" s="1" t="s">
        <v>7</v>
      </c>
      <c r="D399" s="1"/>
      <c r="E399" s="1"/>
      <c r="F399" s="9"/>
    </row>
    <row r="400" spans="1:6" x14ac:dyDescent="0.25">
      <c r="A400" s="8" t="s">
        <v>4821</v>
      </c>
      <c r="B400" s="1" t="s">
        <v>4822</v>
      </c>
      <c r="C400" s="1" t="s">
        <v>7</v>
      </c>
      <c r="D400" s="1"/>
      <c r="E400" s="1"/>
      <c r="F400" s="9"/>
    </row>
    <row r="401" spans="1:6" x14ac:dyDescent="0.25">
      <c r="A401" s="8" t="s">
        <v>4823</v>
      </c>
      <c r="B401" s="1" t="s">
        <v>4824</v>
      </c>
      <c r="C401" s="1" t="s">
        <v>7</v>
      </c>
      <c r="D401" s="1"/>
      <c r="E401" s="1"/>
      <c r="F401" s="9"/>
    </row>
    <row r="402" spans="1:6" x14ac:dyDescent="0.25">
      <c r="A402" s="8" t="s">
        <v>4825</v>
      </c>
      <c r="B402" s="1" t="s">
        <v>4826</v>
      </c>
      <c r="C402" s="1" t="s">
        <v>14</v>
      </c>
      <c r="D402" s="1"/>
      <c r="E402" s="1"/>
      <c r="F402" s="9"/>
    </row>
    <row r="403" spans="1:6" x14ac:dyDescent="0.25">
      <c r="A403" s="8" t="s">
        <v>4827</v>
      </c>
      <c r="B403" s="1" t="s">
        <v>4828</v>
      </c>
      <c r="C403" s="1" t="s">
        <v>7</v>
      </c>
      <c r="D403" s="1"/>
      <c r="E403" s="1"/>
      <c r="F403" s="9"/>
    </row>
    <row r="404" spans="1:6" x14ac:dyDescent="0.25">
      <c r="A404" s="8" t="s">
        <v>4829</v>
      </c>
      <c r="B404" s="1" t="s">
        <v>4830</v>
      </c>
      <c r="C404" s="1" t="s">
        <v>7</v>
      </c>
      <c r="D404" s="1"/>
      <c r="E404" s="1"/>
      <c r="F404" s="9"/>
    </row>
    <row r="405" spans="1:6" x14ac:dyDescent="0.25">
      <c r="A405" s="8" t="s">
        <v>4831</v>
      </c>
      <c r="B405" s="1" t="s">
        <v>4832</v>
      </c>
      <c r="C405" s="1" t="s">
        <v>27</v>
      </c>
      <c r="D405" s="1"/>
      <c r="E405" s="1"/>
      <c r="F405" s="9"/>
    </row>
    <row r="406" spans="1:6" x14ac:dyDescent="0.25">
      <c r="A406" s="8" t="s">
        <v>4833</v>
      </c>
      <c r="B406" s="1" t="s">
        <v>4834</v>
      </c>
      <c r="C406" s="1" t="s">
        <v>27</v>
      </c>
      <c r="D406" s="1"/>
      <c r="E406" s="1"/>
      <c r="F406" s="9"/>
    </row>
    <row r="407" spans="1:6" x14ac:dyDescent="0.25">
      <c r="A407" s="8" t="s">
        <v>4835</v>
      </c>
      <c r="B407" s="1" t="s">
        <v>4836</v>
      </c>
      <c r="C407" s="1" t="s">
        <v>7</v>
      </c>
      <c r="D407" s="1"/>
      <c r="E407" s="1"/>
      <c r="F407" s="9"/>
    </row>
    <row r="408" spans="1:6" x14ac:dyDescent="0.25">
      <c r="A408" s="8" t="s">
        <v>4837</v>
      </c>
      <c r="B408" s="1" t="s">
        <v>4838</v>
      </c>
      <c r="C408" s="1" t="s">
        <v>7</v>
      </c>
      <c r="D408" s="1"/>
      <c r="E408" s="1"/>
      <c r="F408" s="9"/>
    </row>
    <row r="409" spans="1:6" x14ac:dyDescent="0.25">
      <c r="A409" s="8" t="s">
        <v>4839</v>
      </c>
      <c r="B409" s="1" t="s">
        <v>4840</v>
      </c>
      <c r="C409" s="1" t="s">
        <v>27</v>
      </c>
      <c r="D409" s="1"/>
      <c r="E409" s="1"/>
      <c r="F409" s="9"/>
    </row>
    <row r="410" spans="1:6" x14ac:dyDescent="0.25">
      <c r="A410" s="8" t="s">
        <v>4841</v>
      </c>
      <c r="B410" s="1" t="s">
        <v>4842</v>
      </c>
      <c r="C410" s="1" t="s">
        <v>7</v>
      </c>
      <c r="D410" s="1"/>
      <c r="E410" s="1"/>
      <c r="F410" s="9"/>
    </row>
    <row r="411" spans="1:6" x14ac:dyDescent="0.25">
      <c r="A411" s="8" t="s">
        <v>4843</v>
      </c>
      <c r="B411" s="1" t="s">
        <v>4844</v>
      </c>
      <c r="C411" s="1" t="s">
        <v>7</v>
      </c>
      <c r="D411" s="1"/>
      <c r="E411" s="1"/>
      <c r="F411" s="9"/>
    </row>
    <row r="412" spans="1:6" x14ac:dyDescent="0.25">
      <c r="A412" s="8" t="s">
        <v>4845</v>
      </c>
      <c r="B412" s="1" t="s">
        <v>4846</v>
      </c>
      <c r="C412" s="1" t="s">
        <v>7</v>
      </c>
      <c r="D412" s="1"/>
      <c r="E412" s="1"/>
      <c r="F412" s="9"/>
    </row>
    <row r="413" spans="1:6" x14ac:dyDescent="0.25">
      <c r="A413" s="8" t="s">
        <v>4847</v>
      </c>
      <c r="B413" s="1" t="s">
        <v>4848</v>
      </c>
      <c r="C413" s="1" t="s">
        <v>7</v>
      </c>
      <c r="D413" s="1"/>
      <c r="E413" s="1"/>
      <c r="F413" s="9"/>
    </row>
    <row r="414" spans="1:6" x14ac:dyDescent="0.25">
      <c r="A414" s="8" t="s">
        <v>4849</v>
      </c>
      <c r="B414" s="1" t="s">
        <v>4850</v>
      </c>
      <c r="C414" s="1" t="s">
        <v>7</v>
      </c>
      <c r="D414" s="1"/>
      <c r="E414" s="1"/>
      <c r="F414" s="9"/>
    </row>
    <row r="415" spans="1:6" x14ac:dyDescent="0.25">
      <c r="A415" s="8" t="s">
        <v>4851</v>
      </c>
      <c r="B415" s="1" t="s">
        <v>4852</v>
      </c>
      <c r="C415" s="1" t="s">
        <v>7</v>
      </c>
      <c r="D415" s="1"/>
      <c r="E415" s="1"/>
      <c r="F415" s="9"/>
    </row>
    <row r="416" spans="1:6" x14ac:dyDescent="0.25">
      <c r="A416" s="8" t="s">
        <v>4853</v>
      </c>
      <c r="B416" s="1" t="s">
        <v>4854</v>
      </c>
      <c r="C416" s="1" t="s">
        <v>27</v>
      </c>
      <c r="D416" s="1"/>
      <c r="E416" s="1"/>
      <c r="F416" s="9"/>
    </row>
    <row r="417" spans="1:6" x14ac:dyDescent="0.25">
      <c r="A417" s="8" t="s">
        <v>4855</v>
      </c>
      <c r="B417" s="1" t="s">
        <v>4856</v>
      </c>
      <c r="C417" s="1" t="s">
        <v>27</v>
      </c>
      <c r="D417" s="1"/>
      <c r="E417" s="1"/>
      <c r="F417" s="9"/>
    </row>
    <row r="418" spans="1:6" x14ac:dyDescent="0.25">
      <c r="A418" s="8" t="s">
        <v>4857</v>
      </c>
      <c r="B418" s="1" t="s">
        <v>4858</v>
      </c>
      <c r="C418" s="1" t="s">
        <v>27</v>
      </c>
      <c r="D418" s="1"/>
      <c r="E418" s="1"/>
      <c r="F418" s="9"/>
    </row>
    <row r="419" spans="1:6" x14ac:dyDescent="0.25">
      <c r="A419" s="8" t="s">
        <v>4859</v>
      </c>
      <c r="B419" s="1" t="s">
        <v>4860</v>
      </c>
      <c r="C419" s="1" t="s">
        <v>7</v>
      </c>
      <c r="D419" s="1"/>
      <c r="E419" s="1"/>
      <c r="F419" s="9"/>
    </row>
    <row r="420" spans="1:6" x14ac:dyDescent="0.25">
      <c r="A420" s="8" t="s">
        <v>4861</v>
      </c>
      <c r="B420" s="1" t="s">
        <v>4862</v>
      </c>
      <c r="C420" s="1" t="s">
        <v>7</v>
      </c>
      <c r="D420" s="1"/>
      <c r="E420" s="1"/>
      <c r="F420" s="9"/>
    </row>
    <row r="421" spans="1:6" x14ac:dyDescent="0.25">
      <c r="A421" s="8" t="s">
        <v>4863</v>
      </c>
      <c r="B421" s="1" t="s">
        <v>4864</v>
      </c>
      <c r="C421" s="1" t="s">
        <v>7</v>
      </c>
      <c r="D421" s="1"/>
      <c r="E421" s="1"/>
      <c r="F421" s="9"/>
    </row>
    <row r="422" spans="1:6" x14ac:dyDescent="0.25">
      <c r="A422" s="8" t="s">
        <v>4865</v>
      </c>
      <c r="B422" s="1" t="s">
        <v>4866</v>
      </c>
      <c r="C422" s="1" t="s">
        <v>7</v>
      </c>
      <c r="D422" s="1"/>
      <c r="E422" s="1"/>
      <c r="F422" s="9"/>
    </row>
    <row r="423" spans="1:6" x14ac:dyDescent="0.25">
      <c r="A423" s="8" t="s">
        <v>4867</v>
      </c>
      <c r="B423" s="1" t="s">
        <v>4868</v>
      </c>
      <c r="C423" s="1" t="s">
        <v>7</v>
      </c>
      <c r="D423" s="1"/>
      <c r="E423" s="1"/>
      <c r="F423" s="9"/>
    </row>
    <row r="424" spans="1:6" x14ac:dyDescent="0.25">
      <c r="A424" s="8" t="s">
        <v>4869</v>
      </c>
      <c r="B424" s="1" t="s">
        <v>4870</v>
      </c>
      <c r="C424" s="1" t="s">
        <v>7</v>
      </c>
      <c r="D424" s="1"/>
      <c r="E424" s="1"/>
      <c r="F424" s="9"/>
    </row>
    <row r="425" spans="1:6" x14ac:dyDescent="0.25">
      <c r="A425" s="8" t="s">
        <v>4871</v>
      </c>
      <c r="B425" s="1" t="s">
        <v>4872</v>
      </c>
      <c r="C425" s="1" t="s">
        <v>7</v>
      </c>
      <c r="D425" s="1"/>
      <c r="E425" s="1"/>
      <c r="F425" s="9"/>
    </row>
    <row r="426" spans="1:6" x14ac:dyDescent="0.25">
      <c r="A426" s="8" t="s">
        <v>4873</v>
      </c>
      <c r="B426" s="1" t="s">
        <v>4874</v>
      </c>
      <c r="C426" s="1" t="s">
        <v>14</v>
      </c>
      <c r="D426" s="1"/>
      <c r="E426" s="1"/>
      <c r="F426" s="9"/>
    </row>
    <row r="427" spans="1:6" x14ac:dyDescent="0.25">
      <c r="A427" s="8" t="s">
        <v>4875</v>
      </c>
      <c r="B427" s="1" t="s">
        <v>4876</v>
      </c>
      <c r="C427" s="1" t="s">
        <v>1</v>
      </c>
      <c r="D427" s="1"/>
      <c r="E427" s="1"/>
      <c r="F427" s="9"/>
    </row>
    <row r="428" spans="1:6" x14ac:dyDescent="0.25">
      <c r="A428" s="8" t="s">
        <v>4877</v>
      </c>
      <c r="B428" s="1" t="s">
        <v>4878</v>
      </c>
      <c r="C428" s="1" t="s">
        <v>1</v>
      </c>
      <c r="D428" s="1"/>
      <c r="E428" s="1"/>
      <c r="F428" s="9"/>
    </row>
    <row r="429" spans="1:6" x14ac:dyDescent="0.25">
      <c r="A429" s="8" t="s">
        <v>4879</v>
      </c>
      <c r="B429" s="1" t="s">
        <v>4880</v>
      </c>
      <c r="C429" s="1" t="s">
        <v>14</v>
      </c>
      <c r="D429" s="1"/>
      <c r="E429" s="1"/>
      <c r="F429" s="9"/>
    </row>
    <row r="430" spans="1:6" x14ac:dyDescent="0.25">
      <c r="A430" s="8" t="s">
        <v>4881</v>
      </c>
      <c r="B430" s="1" t="s">
        <v>4882</v>
      </c>
      <c r="C430" s="1" t="s">
        <v>27</v>
      </c>
      <c r="D430" s="1"/>
      <c r="E430" s="1"/>
      <c r="F430" s="9"/>
    </row>
    <row r="431" spans="1:6" x14ac:dyDescent="0.25">
      <c r="A431" s="8" t="s">
        <v>4883</v>
      </c>
      <c r="B431" s="1" t="s">
        <v>4884</v>
      </c>
      <c r="C431" s="1" t="s">
        <v>27</v>
      </c>
      <c r="D431" s="1"/>
      <c r="E431" s="1"/>
      <c r="F431" s="9"/>
    </row>
    <row r="432" spans="1:6" x14ac:dyDescent="0.25">
      <c r="A432" s="8" t="s">
        <v>4885</v>
      </c>
      <c r="B432" s="1" t="s">
        <v>4886</v>
      </c>
      <c r="C432" s="1" t="s">
        <v>27</v>
      </c>
      <c r="D432" s="1"/>
      <c r="E432" s="1"/>
      <c r="F432" s="9"/>
    </row>
    <row r="433" spans="1:6" x14ac:dyDescent="0.25">
      <c r="A433" s="8" t="s">
        <v>4887</v>
      </c>
      <c r="B433" s="1" t="s">
        <v>4888</v>
      </c>
      <c r="C433" s="1" t="s">
        <v>4</v>
      </c>
      <c r="D433" s="1"/>
      <c r="E433" s="1"/>
      <c r="F433" s="9"/>
    </row>
    <row r="434" spans="1:6" x14ac:dyDescent="0.25">
      <c r="A434" s="8" t="s">
        <v>4887</v>
      </c>
      <c r="B434" s="1" t="s">
        <v>4888</v>
      </c>
      <c r="C434" s="1" t="s">
        <v>2618</v>
      </c>
      <c r="D434" s="1"/>
      <c r="E434" s="1"/>
      <c r="F434" s="9"/>
    </row>
    <row r="435" spans="1:6" x14ac:dyDescent="0.25">
      <c r="A435" s="8" t="s">
        <v>4889</v>
      </c>
      <c r="B435" s="1" t="s">
        <v>4890</v>
      </c>
      <c r="C435" s="1" t="s">
        <v>14</v>
      </c>
      <c r="D435" s="1"/>
      <c r="E435" s="1"/>
      <c r="F435" s="9"/>
    </row>
    <row r="436" spans="1:6" x14ac:dyDescent="0.25">
      <c r="A436" s="8" t="s">
        <v>4891</v>
      </c>
      <c r="B436" s="1" t="s">
        <v>4892</v>
      </c>
      <c r="C436" s="1" t="s">
        <v>1</v>
      </c>
      <c r="D436" s="1"/>
      <c r="E436" s="1"/>
      <c r="F436" s="9"/>
    </row>
    <row r="437" spans="1:6" x14ac:dyDescent="0.25">
      <c r="A437" s="8" t="s">
        <v>4893</v>
      </c>
      <c r="B437" s="1" t="s">
        <v>4894</v>
      </c>
      <c r="C437" s="1" t="s">
        <v>14</v>
      </c>
      <c r="D437" s="1"/>
      <c r="E437" s="1"/>
      <c r="F437" s="9"/>
    </row>
    <row r="438" spans="1:6" x14ac:dyDescent="0.25">
      <c r="A438" s="8" t="s">
        <v>4895</v>
      </c>
      <c r="B438" s="1" t="s">
        <v>4896</v>
      </c>
      <c r="C438" s="1" t="s">
        <v>1</v>
      </c>
      <c r="D438" s="1"/>
      <c r="E438" s="1"/>
      <c r="F438" s="9"/>
    </row>
    <row r="439" spans="1:6" x14ac:dyDescent="0.25">
      <c r="A439" s="8" t="s">
        <v>4897</v>
      </c>
      <c r="B439" s="1" t="s">
        <v>4898</v>
      </c>
      <c r="C439" s="1" t="s">
        <v>14</v>
      </c>
      <c r="D439" s="1"/>
      <c r="E439" s="1"/>
      <c r="F439" s="9"/>
    </row>
    <row r="440" spans="1:6" x14ac:dyDescent="0.25">
      <c r="A440" s="8" t="s">
        <v>4899</v>
      </c>
      <c r="B440" s="1" t="s">
        <v>4900</v>
      </c>
      <c r="C440" s="1" t="s">
        <v>27</v>
      </c>
      <c r="D440" s="1"/>
      <c r="E440" s="1"/>
      <c r="F440" s="9"/>
    </row>
    <row r="441" spans="1:6" x14ac:dyDescent="0.25">
      <c r="A441" s="8" t="s">
        <v>4901</v>
      </c>
      <c r="B441" s="1" t="s">
        <v>4902</v>
      </c>
      <c r="C441" s="1" t="s">
        <v>14</v>
      </c>
      <c r="D441" s="1"/>
      <c r="E441" s="1"/>
      <c r="F441" s="9"/>
    </row>
    <row r="442" spans="1:6" x14ac:dyDescent="0.25">
      <c r="A442" s="8" t="s">
        <v>4903</v>
      </c>
      <c r="B442" s="1" t="s">
        <v>4904</v>
      </c>
      <c r="C442" s="1" t="s">
        <v>4</v>
      </c>
      <c r="D442" s="1"/>
      <c r="E442" s="1"/>
      <c r="F442" s="9"/>
    </row>
    <row r="443" spans="1:6" x14ac:dyDescent="0.25">
      <c r="A443" s="8" t="s">
        <v>4903</v>
      </c>
      <c r="B443" s="1" t="s">
        <v>4904</v>
      </c>
      <c r="C443" s="1" t="s">
        <v>2618</v>
      </c>
      <c r="D443" s="1"/>
      <c r="E443" s="1"/>
      <c r="F443" s="9"/>
    </row>
    <row r="444" spans="1:6" x14ac:dyDescent="0.25">
      <c r="A444" s="8" t="s">
        <v>4905</v>
      </c>
      <c r="B444" s="1" t="s">
        <v>4906</v>
      </c>
      <c r="C444" s="1" t="s">
        <v>4</v>
      </c>
      <c r="D444" s="1"/>
      <c r="E444" s="1"/>
      <c r="F444" s="9"/>
    </row>
    <row r="445" spans="1:6" x14ac:dyDescent="0.25">
      <c r="A445" s="8" t="s">
        <v>4905</v>
      </c>
      <c r="B445" s="1" t="s">
        <v>4906</v>
      </c>
      <c r="C445" s="1" t="s">
        <v>2618</v>
      </c>
      <c r="D445" s="1"/>
      <c r="E445" s="1"/>
      <c r="F445" s="9"/>
    </row>
    <row r="446" spans="1:6" x14ac:dyDescent="0.25">
      <c r="A446" s="8" t="s">
        <v>4907</v>
      </c>
      <c r="B446" s="1" t="s">
        <v>4908</v>
      </c>
      <c r="C446" s="1" t="s">
        <v>1</v>
      </c>
      <c r="D446" s="1"/>
      <c r="E446" s="1"/>
      <c r="F446" s="9"/>
    </row>
    <row r="447" spans="1:6" x14ac:dyDescent="0.25">
      <c r="A447" s="8" t="s">
        <v>4909</v>
      </c>
      <c r="B447" s="1" t="s">
        <v>4910</v>
      </c>
      <c r="C447" s="1" t="s">
        <v>1</v>
      </c>
      <c r="D447" s="1"/>
      <c r="E447" s="1"/>
      <c r="F447" s="9"/>
    </row>
    <row r="448" spans="1:6" x14ac:dyDescent="0.25">
      <c r="A448" s="8" t="s">
        <v>4911</v>
      </c>
      <c r="B448" s="1" t="s">
        <v>4912</v>
      </c>
      <c r="C448" s="1" t="s">
        <v>14</v>
      </c>
      <c r="D448" s="1" t="s">
        <v>10649</v>
      </c>
      <c r="E448" s="1"/>
      <c r="F448" s="9"/>
    </row>
    <row r="449" spans="1:6" x14ac:dyDescent="0.25">
      <c r="A449" s="8" t="s">
        <v>4913</v>
      </c>
      <c r="B449" s="1" t="s">
        <v>4914</v>
      </c>
      <c r="C449" s="1" t="s">
        <v>14</v>
      </c>
      <c r="D449" s="1" t="s">
        <v>10649</v>
      </c>
      <c r="E449" s="1"/>
      <c r="F449" s="9"/>
    </row>
    <row r="450" spans="1:6" ht="15.75" thickBot="1" x14ac:dyDescent="0.3">
      <c r="A450" s="10" t="s">
        <v>4915</v>
      </c>
      <c r="B450" s="11" t="s">
        <v>4712</v>
      </c>
      <c r="C450" s="11" t="s">
        <v>14</v>
      </c>
      <c r="D450" s="11" t="s">
        <v>10649</v>
      </c>
      <c r="E450" s="11"/>
      <c r="F450" s="12"/>
    </row>
    <row r="451" spans="1:6" x14ac:dyDescent="0.25">
      <c r="A451" s="13" t="s">
        <v>4916</v>
      </c>
      <c r="B451" s="2" t="s">
        <v>4917</v>
      </c>
      <c r="C451" s="2" t="s">
        <v>1</v>
      </c>
      <c r="D451" s="2"/>
      <c r="E451" s="2"/>
      <c r="F451" s="14"/>
    </row>
    <row r="452" spans="1:6" x14ac:dyDescent="0.25">
      <c r="A452" s="8" t="s">
        <v>4918</v>
      </c>
      <c r="B452" s="1" t="s">
        <v>4919</v>
      </c>
      <c r="C452" s="1" t="s">
        <v>7</v>
      </c>
      <c r="D452" s="1"/>
      <c r="E452" s="1"/>
      <c r="F452" s="9"/>
    </row>
    <row r="453" spans="1:6" x14ac:dyDescent="0.25">
      <c r="A453" s="8" t="s">
        <v>4920</v>
      </c>
      <c r="B453" s="1" t="s">
        <v>4921</v>
      </c>
      <c r="C453" s="1" t="s">
        <v>14</v>
      </c>
      <c r="D453" s="1"/>
      <c r="E453" s="1"/>
      <c r="F453" s="9"/>
    </row>
    <row r="454" spans="1:6" x14ac:dyDescent="0.25">
      <c r="A454" s="8" t="s">
        <v>4922</v>
      </c>
      <c r="B454" s="1" t="s">
        <v>4923</v>
      </c>
      <c r="C454" s="1" t="s">
        <v>7</v>
      </c>
      <c r="D454" s="1"/>
      <c r="E454" s="1"/>
      <c r="F454" s="9"/>
    </row>
    <row r="455" spans="1:6" x14ac:dyDescent="0.25">
      <c r="A455" s="8" t="s">
        <v>4924</v>
      </c>
      <c r="B455" s="1" t="s">
        <v>4925</v>
      </c>
      <c r="C455" s="1" t="s">
        <v>7</v>
      </c>
      <c r="D455" s="1"/>
      <c r="E455" s="1"/>
      <c r="F455" s="9"/>
    </row>
    <row r="456" spans="1:6" x14ac:dyDescent="0.25">
      <c r="A456" s="8" t="s">
        <v>4926</v>
      </c>
      <c r="B456" s="1" t="s">
        <v>4927</v>
      </c>
      <c r="C456" s="1" t="s">
        <v>27</v>
      </c>
      <c r="D456" s="1"/>
      <c r="E456" s="1"/>
      <c r="F456" s="9"/>
    </row>
    <row r="457" spans="1:6" x14ac:dyDescent="0.25">
      <c r="A457" s="8" t="s">
        <v>4928</v>
      </c>
      <c r="B457" s="1" t="s">
        <v>4929</v>
      </c>
      <c r="C457" s="1" t="s">
        <v>7</v>
      </c>
      <c r="D457" s="1"/>
      <c r="E457" s="1"/>
      <c r="F457" s="9"/>
    </row>
    <row r="458" spans="1:6" x14ac:dyDescent="0.25">
      <c r="A458" s="8" t="s">
        <v>4930</v>
      </c>
      <c r="B458" s="1" t="s">
        <v>4931</v>
      </c>
      <c r="C458" s="1" t="s">
        <v>7</v>
      </c>
      <c r="D458" s="1"/>
      <c r="E458" s="1"/>
      <c r="F458" s="9"/>
    </row>
    <row r="459" spans="1:6" x14ac:dyDescent="0.25">
      <c r="A459" s="8" t="s">
        <v>4932</v>
      </c>
      <c r="B459" s="1" t="s">
        <v>4933</v>
      </c>
      <c r="C459" s="1" t="s">
        <v>27</v>
      </c>
      <c r="D459" s="1"/>
      <c r="E459" s="1"/>
      <c r="F459" s="9"/>
    </row>
    <row r="460" spans="1:6" x14ac:dyDescent="0.25">
      <c r="A460" s="8" t="s">
        <v>4934</v>
      </c>
      <c r="B460" s="1" t="s">
        <v>4935</v>
      </c>
      <c r="C460" s="1" t="s">
        <v>14</v>
      </c>
      <c r="D460" s="1"/>
      <c r="E460" s="1"/>
      <c r="F460" s="9"/>
    </row>
    <row r="461" spans="1:6" x14ac:dyDescent="0.25">
      <c r="A461" s="8" t="s">
        <v>4936</v>
      </c>
      <c r="B461" s="1" t="s">
        <v>4937</v>
      </c>
      <c r="C461" s="1" t="s">
        <v>27</v>
      </c>
      <c r="D461" s="1"/>
      <c r="E461" s="1"/>
      <c r="F461" s="9"/>
    </row>
    <row r="462" spans="1:6" x14ac:dyDescent="0.25">
      <c r="A462" s="8" t="s">
        <v>4938</v>
      </c>
      <c r="B462" s="1" t="s">
        <v>4939</v>
      </c>
      <c r="C462" s="1" t="s">
        <v>7</v>
      </c>
      <c r="D462" s="1"/>
      <c r="E462" s="1"/>
      <c r="F462" s="9"/>
    </row>
    <row r="463" spans="1:6" x14ac:dyDescent="0.25">
      <c r="A463" s="8" t="s">
        <v>4940</v>
      </c>
      <c r="B463" s="1" t="s">
        <v>4941</v>
      </c>
      <c r="C463" s="1" t="s">
        <v>7</v>
      </c>
      <c r="D463" s="1"/>
      <c r="E463" s="1"/>
      <c r="F463" s="9"/>
    </row>
    <row r="464" spans="1:6" x14ac:dyDescent="0.25">
      <c r="A464" s="8" t="s">
        <v>4942</v>
      </c>
      <c r="B464" s="1" t="s">
        <v>4943</v>
      </c>
      <c r="C464" s="1" t="s">
        <v>27</v>
      </c>
      <c r="D464" s="1"/>
      <c r="E464" s="1"/>
      <c r="F464" s="9"/>
    </row>
    <row r="465" spans="1:6" x14ac:dyDescent="0.25">
      <c r="A465" s="8" t="s">
        <v>4944</v>
      </c>
      <c r="B465" s="1" t="s">
        <v>4945</v>
      </c>
      <c r="C465" s="1" t="s">
        <v>4</v>
      </c>
      <c r="D465" s="1"/>
      <c r="E465" s="1"/>
      <c r="F465" s="9"/>
    </row>
    <row r="466" spans="1:6" x14ac:dyDescent="0.25">
      <c r="A466" s="8" t="s">
        <v>4944</v>
      </c>
      <c r="B466" s="1" t="s">
        <v>4945</v>
      </c>
      <c r="C466" s="1" t="s">
        <v>2618</v>
      </c>
      <c r="D466" s="1"/>
      <c r="E466" s="1"/>
      <c r="F466" s="9"/>
    </row>
    <row r="467" spans="1:6" x14ac:dyDescent="0.25">
      <c r="A467" s="8" t="s">
        <v>4946</v>
      </c>
      <c r="B467" s="1" t="s">
        <v>4947</v>
      </c>
      <c r="C467" s="1" t="s">
        <v>7</v>
      </c>
      <c r="D467" s="1"/>
      <c r="E467" s="1"/>
      <c r="F467" s="9"/>
    </row>
    <row r="468" spans="1:6" x14ac:dyDescent="0.25">
      <c r="A468" s="8" t="s">
        <v>4948</v>
      </c>
      <c r="B468" s="1" t="s">
        <v>4949</v>
      </c>
      <c r="C468" s="1" t="s">
        <v>27</v>
      </c>
      <c r="D468" s="1"/>
      <c r="E468" s="1"/>
      <c r="F468" s="9"/>
    </row>
    <row r="469" spans="1:6" x14ac:dyDescent="0.25">
      <c r="A469" s="8" t="s">
        <v>4950</v>
      </c>
      <c r="B469" s="1" t="s">
        <v>4951</v>
      </c>
      <c r="C469" s="1" t="s">
        <v>7</v>
      </c>
      <c r="D469" s="1"/>
      <c r="E469" s="1"/>
      <c r="F469" s="9"/>
    </row>
    <row r="470" spans="1:6" x14ac:dyDescent="0.25">
      <c r="A470" s="8" t="s">
        <v>4952</v>
      </c>
      <c r="B470" s="1" t="s">
        <v>4953</v>
      </c>
      <c r="C470" s="1" t="s">
        <v>7</v>
      </c>
      <c r="D470" s="1"/>
      <c r="E470" s="1"/>
      <c r="F470" s="9"/>
    </row>
    <row r="471" spans="1:6" x14ac:dyDescent="0.25">
      <c r="A471" s="8" t="s">
        <v>4954</v>
      </c>
      <c r="B471" s="1" t="s">
        <v>4955</v>
      </c>
      <c r="C471" s="1" t="s">
        <v>7</v>
      </c>
      <c r="D471" s="1"/>
      <c r="E471" s="1"/>
      <c r="F471" s="9"/>
    </row>
    <row r="472" spans="1:6" x14ac:dyDescent="0.25">
      <c r="A472" s="8" t="s">
        <v>4956</v>
      </c>
      <c r="B472" s="1" t="s">
        <v>4957</v>
      </c>
      <c r="C472" s="1" t="s">
        <v>7</v>
      </c>
      <c r="D472" s="1"/>
      <c r="E472" s="1"/>
      <c r="F472" s="9"/>
    </row>
    <row r="473" spans="1:6" x14ac:dyDescent="0.25">
      <c r="A473" s="8" t="s">
        <v>4958</v>
      </c>
      <c r="B473" s="1" t="s">
        <v>4959</v>
      </c>
      <c r="C473" s="1" t="s">
        <v>7</v>
      </c>
      <c r="D473" s="1"/>
      <c r="E473" s="1"/>
      <c r="F473" s="9"/>
    </row>
    <row r="474" spans="1:6" x14ac:dyDescent="0.25">
      <c r="A474" s="8" t="s">
        <v>4960</v>
      </c>
      <c r="B474" s="1" t="s">
        <v>4961</v>
      </c>
      <c r="C474" s="1" t="s">
        <v>7</v>
      </c>
      <c r="D474" s="1"/>
      <c r="E474" s="1"/>
      <c r="F474" s="9"/>
    </row>
    <row r="475" spans="1:6" x14ac:dyDescent="0.25">
      <c r="A475" s="8" t="s">
        <v>4962</v>
      </c>
      <c r="B475" s="1" t="s">
        <v>4963</v>
      </c>
      <c r="C475" s="1" t="s">
        <v>7</v>
      </c>
      <c r="D475" s="1"/>
      <c r="E475" s="1"/>
      <c r="F475" s="9"/>
    </row>
    <row r="476" spans="1:6" x14ac:dyDescent="0.25">
      <c r="A476" s="8" t="s">
        <v>4964</v>
      </c>
      <c r="B476" s="1" t="s">
        <v>4965</v>
      </c>
      <c r="C476" s="1" t="s">
        <v>7</v>
      </c>
      <c r="D476" s="1"/>
      <c r="E476" s="1"/>
      <c r="F476" s="9"/>
    </row>
    <row r="477" spans="1:6" x14ac:dyDescent="0.25">
      <c r="A477" s="8" t="s">
        <v>4966</v>
      </c>
      <c r="B477" s="1" t="s">
        <v>4967</v>
      </c>
      <c r="C477" s="1" t="s">
        <v>7</v>
      </c>
      <c r="D477" s="1"/>
      <c r="E477" s="1"/>
      <c r="F477" s="9"/>
    </row>
    <row r="478" spans="1:6" x14ac:dyDescent="0.25">
      <c r="A478" s="8" t="s">
        <v>4968</v>
      </c>
      <c r="B478" s="1" t="s">
        <v>4969</v>
      </c>
      <c r="C478" s="1" t="s">
        <v>7</v>
      </c>
      <c r="D478" s="1"/>
      <c r="E478" s="1"/>
      <c r="F478" s="9"/>
    </row>
    <row r="479" spans="1:6" x14ac:dyDescent="0.25">
      <c r="A479" s="8" t="s">
        <v>4970</v>
      </c>
      <c r="B479" s="1" t="s">
        <v>4971</v>
      </c>
      <c r="C479" s="1" t="s">
        <v>7</v>
      </c>
      <c r="D479" s="1"/>
      <c r="E479" s="1"/>
      <c r="F479" s="9"/>
    </row>
    <row r="480" spans="1:6" x14ac:dyDescent="0.25">
      <c r="A480" s="8" t="s">
        <v>4972</v>
      </c>
      <c r="B480" s="1" t="s">
        <v>4973</v>
      </c>
      <c r="C480" s="1" t="s">
        <v>7</v>
      </c>
      <c r="D480" s="1"/>
      <c r="E480" s="1"/>
      <c r="F480" s="9"/>
    </row>
    <row r="481" spans="1:6" x14ac:dyDescent="0.25">
      <c r="A481" s="8" t="s">
        <v>4974</v>
      </c>
      <c r="B481" s="1" t="s">
        <v>4975</v>
      </c>
      <c r="C481" s="1" t="s">
        <v>14</v>
      </c>
      <c r="D481" s="1"/>
      <c r="E481" s="1"/>
      <c r="F481" s="9"/>
    </row>
    <row r="482" spans="1:6" x14ac:dyDescent="0.25">
      <c r="A482" s="8" t="s">
        <v>4976</v>
      </c>
      <c r="B482" s="1" t="s">
        <v>4977</v>
      </c>
      <c r="C482" s="1" t="s">
        <v>14</v>
      </c>
      <c r="D482" s="1"/>
      <c r="E482" s="1"/>
      <c r="F482" s="9"/>
    </row>
    <row r="483" spans="1:6" x14ac:dyDescent="0.25">
      <c r="A483" s="8" t="s">
        <v>4978</v>
      </c>
      <c r="B483" s="1" t="s">
        <v>4979</v>
      </c>
      <c r="C483" s="1" t="s">
        <v>7</v>
      </c>
      <c r="D483" s="1"/>
      <c r="E483" s="1"/>
      <c r="F483" s="9"/>
    </row>
    <row r="484" spans="1:6" x14ac:dyDescent="0.25">
      <c r="A484" s="8" t="s">
        <v>4980</v>
      </c>
      <c r="B484" s="1" t="s">
        <v>4981</v>
      </c>
      <c r="C484" s="1" t="s">
        <v>7</v>
      </c>
      <c r="D484" s="1"/>
      <c r="E484" s="1"/>
      <c r="F484" s="9"/>
    </row>
    <row r="485" spans="1:6" x14ac:dyDescent="0.25">
      <c r="A485" s="8" t="s">
        <v>4982</v>
      </c>
      <c r="B485" s="1" t="s">
        <v>4983</v>
      </c>
      <c r="C485" s="1" t="s">
        <v>4</v>
      </c>
      <c r="D485" s="1"/>
      <c r="E485" s="1"/>
      <c r="F485" s="9"/>
    </row>
    <row r="486" spans="1:6" x14ac:dyDescent="0.25">
      <c r="A486" s="8" t="s">
        <v>4982</v>
      </c>
      <c r="B486" s="1" t="s">
        <v>4983</v>
      </c>
      <c r="C486" s="1" t="s">
        <v>2618</v>
      </c>
      <c r="D486" s="1"/>
      <c r="E486" s="1"/>
      <c r="F486" s="9"/>
    </row>
    <row r="487" spans="1:6" x14ac:dyDescent="0.25">
      <c r="A487" s="8" t="s">
        <v>4984</v>
      </c>
      <c r="B487" s="1" t="s">
        <v>4985</v>
      </c>
      <c r="C487" s="1" t="s">
        <v>14</v>
      </c>
      <c r="D487" s="1"/>
      <c r="E487" s="1"/>
      <c r="F487" s="9"/>
    </row>
    <row r="488" spans="1:6" x14ac:dyDescent="0.25">
      <c r="A488" s="8" t="s">
        <v>4986</v>
      </c>
      <c r="B488" s="1" t="s">
        <v>4987</v>
      </c>
      <c r="C488" s="1" t="s">
        <v>27</v>
      </c>
      <c r="D488" s="1"/>
      <c r="E488" s="1"/>
      <c r="F488" s="9"/>
    </row>
    <row r="489" spans="1:6" x14ac:dyDescent="0.25">
      <c r="A489" s="8" t="s">
        <v>4988</v>
      </c>
      <c r="B489" s="1" t="s">
        <v>4989</v>
      </c>
      <c r="C489" s="1" t="s">
        <v>7</v>
      </c>
      <c r="D489" s="1"/>
      <c r="E489" s="1"/>
      <c r="F489" s="9"/>
    </row>
    <row r="490" spans="1:6" x14ac:dyDescent="0.25">
      <c r="A490" s="8" t="s">
        <v>4990</v>
      </c>
      <c r="B490" s="1" t="s">
        <v>4991</v>
      </c>
      <c r="C490" s="1" t="s">
        <v>7</v>
      </c>
      <c r="D490" s="1"/>
      <c r="E490" s="1"/>
      <c r="F490" s="9"/>
    </row>
    <row r="491" spans="1:6" x14ac:dyDescent="0.25">
      <c r="A491" s="8" t="s">
        <v>4992</v>
      </c>
      <c r="B491" s="1" t="s">
        <v>4993</v>
      </c>
      <c r="C491" s="1" t="s">
        <v>4</v>
      </c>
      <c r="D491" s="1"/>
      <c r="E491" s="1"/>
      <c r="F491" s="9"/>
    </row>
    <row r="492" spans="1:6" x14ac:dyDescent="0.25">
      <c r="A492" s="8" t="s">
        <v>4992</v>
      </c>
      <c r="B492" s="1" t="s">
        <v>4993</v>
      </c>
      <c r="C492" s="1" t="s">
        <v>2618</v>
      </c>
      <c r="D492" s="1"/>
      <c r="E492" s="1"/>
      <c r="F492" s="9"/>
    </row>
    <row r="493" spans="1:6" x14ac:dyDescent="0.25">
      <c r="A493" s="8" t="s">
        <v>4994</v>
      </c>
      <c r="B493" s="1" t="s">
        <v>4995</v>
      </c>
      <c r="C493" s="1" t="s">
        <v>4</v>
      </c>
      <c r="D493" s="1"/>
      <c r="E493" s="1"/>
      <c r="F493" s="9"/>
    </row>
    <row r="494" spans="1:6" x14ac:dyDescent="0.25">
      <c r="A494" s="8" t="s">
        <v>4994</v>
      </c>
      <c r="B494" s="1" t="s">
        <v>4995</v>
      </c>
      <c r="C494" s="1" t="s">
        <v>2618</v>
      </c>
      <c r="D494" s="1"/>
      <c r="E494" s="1"/>
      <c r="F494" s="9"/>
    </row>
    <row r="495" spans="1:6" x14ac:dyDescent="0.25">
      <c r="A495" s="8" t="s">
        <v>4996</v>
      </c>
      <c r="B495" s="1" t="s">
        <v>4997</v>
      </c>
      <c r="C495" s="1" t="s">
        <v>4</v>
      </c>
      <c r="D495" s="1"/>
      <c r="E495" s="1"/>
      <c r="F495" s="9"/>
    </row>
    <row r="496" spans="1:6" x14ac:dyDescent="0.25">
      <c r="A496" s="8" t="s">
        <v>4996</v>
      </c>
      <c r="B496" s="1" t="s">
        <v>4997</v>
      </c>
      <c r="C496" s="1" t="s">
        <v>4139</v>
      </c>
      <c r="D496" s="1"/>
      <c r="E496" s="1"/>
      <c r="F496" s="9"/>
    </row>
    <row r="497" spans="1:6" x14ac:dyDescent="0.25">
      <c r="A497" s="8" t="s">
        <v>4996</v>
      </c>
      <c r="B497" s="1" t="s">
        <v>4997</v>
      </c>
      <c r="C497" s="1" t="s">
        <v>2618</v>
      </c>
      <c r="D497" s="1"/>
      <c r="E497" s="1"/>
      <c r="F497" s="9"/>
    </row>
    <row r="498" spans="1:6" x14ac:dyDescent="0.25">
      <c r="A498" s="8" t="s">
        <v>4998</v>
      </c>
      <c r="B498" s="1" t="s">
        <v>4999</v>
      </c>
      <c r="C498" s="1" t="s">
        <v>4</v>
      </c>
      <c r="D498" s="1"/>
      <c r="E498" s="1"/>
      <c r="F498" s="9"/>
    </row>
    <row r="499" spans="1:6" x14ac:dyDescent="0.25">
      <c r="A499" s="8" t="s">
        <v>4998</v>
      </c>
      <c r="B499" s="1" t="s">
        <v>4999</v>
      </c>
      <c r="C499" s="1" t="s">
        <v>2618</v>
      </c>
      <c r="D499" s="1"/>
      <c r="E499" s="1"/>
      <c r="F499" s="9"/>
    </row>
    <row r="500" spans="1:6" x14ac:dyDescent="0.25">
      <c r="A500" s="8" t="s">
        <v>5000</v>
      </c>
      <c r="B500" s="1" t="s">
        <v>5001</v>
      </c>
      <c r="C500" s="1" t="s">
        <v>4</v>
      </c>
      <c r="D500" s="1"/>
      <c r="E500" s="1"/>
      <c r="F500" s="9"/>
    </row>
    <row r="501" spans="1:6" x14ac:dyDescent="0.25">
      <c r="A501" s="8" t="s">
        <v>5000</v>
      </c>
      <c r="B501" s="1" t="s">
        <v>5001</v>
      </c>
      <c r="C501" s="1" t="s">
        <v>2618</v>
      </c>
      <c r="D501" s="1"/>
      <c r="E501" s="1"/>
      <c r="F501" s="9"/>
    </row>
    <row r="502" spans="1:6" x14ac:dyDescent="0.25">
      <c r="A502" s="8" t="s">
        <v>5002</v>
      </c>
      <c r="B502" s="1" t="s">
        <v>5003</v>
      </c>
      <c r="C502" s="1" t="s">
        <v>14</v>
      </c>
      <c r="D502" s="1"/>
      <c r="E502" s="1"/>
      <c r="F502" s="9"/>
    </row>
    <row r="503" spans="1:6" x14ac:dyDescent="0.25">
      <c r="A503" s="8" t="s">
        <v>5004</v>
      </c>
      <c r="B503" s="1" t="s">
        <v>5005</v>
      </c>
      <c r="C503" s="1" t="s">
        <v>4</v>
      </c>
      <c r="D503" s="1"/>
      <c r="E503" s="1"/>
      <c r="F503" s="9"/>
    </row>
    <row r="504" spans="1:6" x14ac:dyDescent="0.25">
      <c r="A504" s="8" t="s">
        <v>5004</v>
      </c>
      <c r="B504" s="1" t="s">
        <v>5005</v>
      </c>
      <c r="C504" s="1" t="s">
        <v>2618</v>
      </c>
      <c r="D504" s="1"/>
      <c r="E504" s="1"/>
      <c r="F504" s="9"/>
    </row>
    <row r="505" spans="1:6" x14ac:dyDescent="0.25">
      <c r="A505" s="8" t="s">
        <v>5006</v>
      </c>
      <c r="B505" s="1" t="s">
        <v>5007</v>
      </c>
      <c r="C505" s="1" t="s">
        <v>27</v>
      </c>
      <c r="D505" s="1"/>
      <c r="E505" s="1"/>
      <c r="F505" s="9"/>
    </row>
    <row r="506" spans="1:6" x14ac:dyDescent="0.25">
      <c r="A506" s="8" t="s">
        <v>5008</v>
      </c>
      <c r="B506" s="1" t="s">
        <v>5009</v>
      </c>
      <c r="C506" s="1" t="s">
        <v>7</v>
      </c>
      <c r="D506" s="1"/>
      <c r="E506" s="1"/>
      <c r="F506" s="9"/>
    </row>
    <row r="507" spans="1:6" x14ac:dyDescent="0.25">
      <c r="A507" s="8" t="s">
        <v>5010</v>
      </c>
      <c r="B507" s="1" t="s">
        <v>5011</v>
      </c>
      <c r="C507" s="1" t="s">
        <v>7</v>
      </c>
      <c r="D507" s="1"/>
      <c r="E507" s="1"/>
      <c r="F507" s="9"/>
    </row>
    <row r="508" spans="1:6" x14ac:dyDescent="0.25">
      <c r="A508" s="8" t="s">
        <v>5012</v>
      </c>
      <c r="B508" s="1" t="s">
        <v>5013</v>
      </c>
      <c r="C508" s="1" t="s">
        <v>7</v>
      </c>
      <c r="D508" s="1"/>
      <c r="E508" s="1"/>
      <c r="F508" s="9"/>
    </row>
    <row r="509" spans="1:6" x14ac:dyDescent="0.25">
      <c r="A509" s="8" t="s">
        <v>5014</v>
      </c>
      <c r="B509" s="1" t="s">
        <v>5015</v>
      </c>
      <c r="C509" s="1" t="s">
        <v>27</v>
      </c>
      <c r="D509" s="1"/>
      <c r="E509" s="1"/>
      <c r="F509" s="9"/>
    </row>
    <row r="510" spans="1:6" x14ac:dyDescent="0.25">
      <c r="A510" s="8" t="s">
        <v>5016</v>
      </c>
      <c r="B510" s="1" t="s">
        <v>5017</v>
      </c>
      <c r="C510" s="1" t="s">
        <v>7</v>
      </c>
      <c r="D510" s="1"/>
      <c r="E510" s="1"/>
      <c r="F510" s="9"/>
    </row>
    <row r="511" spans="1:6" x14ac:dyDescent="0.25">
      <c r="A511" s="8" t="s">
        <v>5018</v>
      </c>
      <c r="B511" s="1" t="s">
        <v>5019</v>
      </c>
      <c r="C511" s="1" t="s">
        <v>7</v>
      </c>
      <c r="D511" s="1"/>
      <c r="E511" s="1"/>
      <c r="F511" s="9"/>
    </row>
    <row r="512" spans="1:6" x14ac:dyDescent="0.25">
      <c r="A512" s="8" t="s">
        <v>5020</v>
      </c>
      <c r="B512" s="1" t="s">
        <v>5021</v>
      </c>
      <c r="C512" s="1" t="s">
        <v>7</v>
      </c>
      <c r="D512" s="1"/>
      <c r="E512" s="1"/>
      <c r="F512" s="9"/>
    </row>
    <row r="513" spans="1:6" x14ac:dyDescent="0.25">
      <c r="A513" s="8" t="s">
        <v>5022</v>
      </c>
      <c r="B513" s="1" t="s">
        <v>5023</v>
      </c>
      <c r="C513" s="1" t="s">
        <v>4</v>
      </c>
      <c r="D513" s="1"/>
      <c r="E513" s="1"/>
      <c r="F513" s="9"/>
    </row>
    <row r="514" spans="1:6" x14ac:dyDescent="0.25">
      <c r="A514" s="8" t="s">
        <v>5022</v>
      </c>
      <c r="B514" s="1" t="s">
        <v>5023</v>
      </c>
      <c r="C514" s="1" t="s">
        <v>2618</v>
      </c>
      <c r="D514" s="1"/>
      <c r="E514" s="1"/>
      <c r="F514" s="9"/>
    </row>
    <row r="515" spans="1:6" x14ac:dyDescent="0.25">
      <c r="A515" s="8" t="s">
        <v>5024</v>
      </c>
      <c r="B515" s="1" t="s">
        <v>5025</v>
      </c>
      <c r="C515" s="1" t="s">
        <v>7</v>
      </c>
      <c r="D515" s="1"/>
      <c r="E515" s="1"/>
      <c r="F515" s="9"/>
    </row>
    <row r="516" spans="1:6" x14ac:dyDescent="0.25">
      <c r="A516" s="8" t="s">
        <v>5026</v>
      </c>
      <c r="B516" s="1" t="s">
        <v>5027</v>
      </c>
      <c r="C516" s="1" t="s">
        <v>7</v>
      </c>
      <c r="D516" s="1"/>
      <c r="E516" s="1"/>
      <c r="F516" s="9"/>
    </row>
    <row r="517" spans="1:6" x14ac:dyDescent="0.25">
      <c r="A517" s="8" t="s">
        <v>5028</v>
      </c>
      <c r="B517" s="1" t="s">
        <v>5029</v>
      </c>
      <c r="C517" s="1" t="s">
        <v>7</v>
      </c>
      <c r="D517" s="1"/>
      <c r="E517" s="1"/>
      <c r="F517" s="9"/>
    </row>
    <row r="518" spans="1:6" x14ac:dyDescent="0.25">
      <c r="A518" s="8" t="s">
        <v>5030</v>
      </c>
      <c r="B518" s="1" t="s">
        <v>5031</v>
      </c>
      <c r="C518" s="1" t="s">
        <v>7</v>
      </c>
      <c r="D518" s="1"/>
      <c r="E518" s="1"/>
      <c r="F518" s="9"/>
    </row>
    <row r="519" spans="1:6" x14ac:dyDescent="0.25">
      <c r="A519" s="8" t="s">
        <v>5032</v>
      </c>
      <c r="B519" s="1" t="s">
        <v>5033</v>
      </c>
      <c r="C519" s="1" t="s">
        <v>14</v>
      </c>
      <c r="D519" s="1"/>
      <c r="E519" s="1"/>
      <c r="F519" s="9"/>
    </row>
    <row r="520" spans="1:6" x14ac:dyDescent="0.25">
      <c r="A520" s="8" t="s">
        <v>5034</v>
      </c>
      <c r="B520" s="1" t="s">
        <v>5035</v>
      </c>
      <c r="C520" s="1" t="s">
        <v>14</v>
      </c>
      <c r="D520" s="1"/>
      <c r="E520" s="1"/>
      <c r="F520" s="9"/>
    </row>
    <row r="521" spans="1:6" x14ac:dyDescent="0.25">
      <c r="A521" s="8" t="s">
        <v>5036</v>
      </c>
      <c r="B521" s="1" t="s">
        <v>5037</v>
      </c>
      <c r="C521" s="1" t="s">
        <v>14</v>
      </c>
      <c r="D521" s="1"/>
      <c r="E521" s="1"/>
      <c r="F521" s="9"/>
    </row>
    <row r="522" spans="1:6" x14ac:dyDescent="0.25">
      <c r="A522" s="8" t="s">
        <v>5038</v>
      </c>
      <c r="B522" s="1" t="s">
        <v>5039</v>
      </c>
      <c r="C522" s="1" t="s">
        <v>7</v>
      </c>
      <c r="D522" s="1"/>
      <c r="E522" s="1"/>
      <c r="F522" s="9"/>
    </row>
    <row r="523" spans="1:6" x14ac:dyDescent="0.25">
      <c r="A523" s="8" t="s">
        <v>5040</v>
      </c>
      <c r="B523" s="1" t="s">
        <v>5041</v>
      </c>
      <c r="C523" s="1" t="s">
        <v>7</v>
      </c>
      <c r="D523" s="1"/>
      <c r="E523" s="1"/>
      <c r="F523" s="9"/>
    </row>
    <row r="524" spans="1:6" x14ac:dyDescent="0.25">
      <c r="A524" s="8" t="s">
        <v>5042</v>
      </c>
      <c r="B524" s="1" t="s">
        <v>5043</v>
      </c>
      <c r="C524" s="1" t="s">
        <v>7</v>
      </c>
      <c r="D524" s="1"/>
      <c r="E524" s="1"/>
      <c r="F524" s="9"/>
    </row>
    <row r="525" spans="1:6" x14ac:dyDescent="0.25">
      <c r="A525" s="8" t="s">
        <v>5044</v>
      </c>
      <c r="B525" s="1" t="s">
        <v>5045</v>
      </c>
      <c r="C525" s="1" t="s">
        <v>27</v>
      </c>
      <c r="D525" s="1"/>
      <c r="E525" s="1"/>
      <c r="F525" s="9"/>
    </row>
    <row r="526" spans="1:6" x14ac:dyDescent="0.25">
      <c r="A526" s="8" t="s">
        <v>5046</v>
      </c>
      <c r="B526" s="1" t="s">
        <v>5047</v>
      </c>
      <c r="C526" s="1" t="s">
        <v>27</v>
      </c>
      <c r="D526" s="1"/>
      <c r="E526" s="1"/>
      <c r="F526" s="9"/>
    </row>
    <row r="527" spans="1:6" x14ac:dyDescent="0.25">
      <c r="A527" s="8" t="s">
        <v>5048</v>
      </c>
      <c r="B527" s="1" t="s">
        <v>5049</v>
      </c>
      <c r="C527" s="1" t="s">
        <v>7</v>
      </c>
      <c r="D527" s="1"/>
      <c r="E527" s="1"/>
      <c r="F527" s="9"/>
    </row>
    <row r="528" spans="1:6" x14ac:dyDescent="0.25">
      <c r="A528" s="8" t="s">
        <v>5050</v>
      </c>
      <c r="B528" s="1" t="s">
        <v>5051</v>
      </c>
      <c r="C528" s="1" t="s">
        <v>7</v>
      </c>
      <c r="D528" s="1"/>
      <c r="E528" s="1"/>
      <c r="F528" s="9"/>
    </row>
    <row r="529" spans="1:6" x14ac:dyDescent="0.25">
      <c r="A529" s="8" t="s">
        <v>5052</v>
      </c>
      <c r="B529" s="1" t="s">
        <v>5053</v>
      </c>
      <c r="C529" s="1" t="s">
        <v>7</v>
      </c>
      <c r="D529" s="1"/>
      <c r="E529" s="1"/>
      <c r="F529" s="9"/>
    </row>
    <row r="530" spans="1:6" x14ac:dyDescent="0.25">
      <c r="A530" s="8" t="s">
        <v>5054</v>
      </c>
      <c r="B530" s="1" t="s">
        <v>5055</v>
      </c>
      <c r="C530" s="1" t="s">
        <v>14</v>
      </c>
      <c r="D530" s="1"/>
      <c r="E530" s="1"/>
      <c r="F530" s="9"/>
    </row>
    <row r="531" spans="1:6" x14ac:dyDescent="0.25">
      <c r="A531" s="8" t="s">
        <v>5056</v>
      </c>
      <c r="B531" s="1" t="s">
        <v>5057</v>
      </c>
      <c r="C531" s="1" t="s">
        <v>4</v>
      </c>
      <c r="D531" s="1"/>
      <c r="E531" s="1"/>
      <c r="F531" s="9"/>
    </row>
    <row r="532" spans="1:6" x14ac:dyDescent="0.25">
      <c r="A532" s="8" t="s">
        <v>5056</v>
      </c>
      <c r="B532" s="1" t="s">
        <v>5057</v>
      </c>
      <c r="C532" s="1" t="s">
        <v>2618</v>
      </c>
      <c r="D532" s="1"/>
      <c r="E532" s="1"/>
      <c r="F532" s="9"/>
    </row>
    <row r="533" spans="1:6" x14ac:dyDescent="0.25">
      <c r="A533" s="8" t="s">
        <v>5058</v>
      </c>
      <c r="B533" s="1" t="s">
        <v>5059</v>
      </c>
      <c r="C533" s="1" t="s">
        <v>7</v>
      </c>
      <c r="D533" s="1"/>
      <c r="E533" s="1"/>
      <c r="F533" s="9"/>
    </row>
    <row r="534" spans="1:6" x14ac:dyDescent="0.25">
      <c r="A534" s="8" t="s">
        <v>5060</v>
      </c>
      <c r="B534" s="1" t="s">
        <v>5061</v>
      </c>
      <c r="C534" s="1" t="s">
        <v>7</v>
      </c>
      <c r="D534" s="1"/>
      <c r="E534" s="1"/>
      <c r="F534" s="9"/>
    </row>
    <row r="535" spans="1:6" x14ac:dyDescent="0.25">
      <c r="A535" s="8" t="s">
        <v>5062</v>
      </c>
      <c r="B535" s="1" t="s">
        <v>5063</v>
      </c>
      <c r="C535" s="1" t="s">
        <v>27</v>
      </c>
      <c r="D535" s="1"/>
      <c r="E535" s="1"/>
      <c r="F535" s="9"/>
    </row>
    <row r="536" spans="1:6" x14ac:dyDescent="0.25">
      <c r="A536" s="8" t="s">
        <v>5064</v>
      </c>
      <c r="B536" s="1" t="s">
        <v>5065</v>
      </c>
      <c r="C536" s="1" t="s">
        <v>14</v>
      </c>
      <c r="D536" s="1"/>
      <c r="E536" s="1"/>
      <c r="F536" s="9"/>
    </row>
    <row r="537" spans="1:6" x14ac:dyDescent="0.25">
      <c r="A537" s="8" t="s">
        <v>5066</v>
      </c>
      <c r="B537" s="1" t="s">
        <v>5067</v>
      </c>
      <c r="C537" s="1" t="s">
        <v>7</v>
      </c>
      <c r="D537" s="1"/>
      <c r="E537" s="1"/>
      <c r="F537" s="9"/>
    </row>
    <row r="538" spans="1:6" x14ac:dyDescent="0.25">
      <c r="A538" s="8" t="s">
        <v>5068</v>
      </c>
      <c r="B538" s="1" t="s">
        <v>5069</v>
      </c>
      <c r="C538" s="1" t="s">
        <v>14</v>
      </c>
      <c r="D538" s="1"/>
      <c r="E538" s="1"/>
      <c r="F538" s="9"/>
    </row>
    <row r="539" spans="1:6" x14ac:dyDescent="0.25">
      <c r="A539" s="8" t="s">
        <v>5070</v>
      </c>
      <c r="B539" s="1" t="s">
        <v>5071</v>
      </c>
      <c r="C539" s="1" t="s">
        <v>7</v>
      </c>
      <c r="D539" s="1"/>
      <c r="E539" s="1"/>
      <c r="F539" s="9"/>
    </row>
    <row r="540" spans="1:6" x14ac:dyDescent="0.25">
      <c r="A540" s="8" t="s">
        <v>5072</v>
      </c>
      <c r="B540" s="1" t="s">
        <v>5073</v>
      </c>
      <c r="C540" s="1" t="s">
        <v>7</v>
      </c>
      <c r="D540" s="1"/>
      <c r="E540" s="1"/>
      <c r="F540" s="9"/>
    </row>
    <row r="541" spans="1:6" x14ac:dyDescent="0.25">
      <c r="A541" s="8" t="s">
        <v>5074</v>
      </c>
      <c r="B541" s="1" t="s">
        <v>5075</v>
      </c>
      <c r="C541" s="1" t="s">
        <v>7</v>
      </c>
      <c r="D541" s="1"/>
      <c r="E541" s="1"/>
      <c r="F541" s="9"/>
    </row>
    <row r="542" spans="1:6" x14ac:dyDescent="0.25">
      <c r="A542" s="8" t="s">
        <v>5076</v>
      </c>
      <c r="B542" s="1" t="s">
        <v>5077</v>
      </c>
      <c r="C542" s="1" t="s">
        <v>7</v>
      </c>
      <c r="D542" s="1"/>
      <c r="E542" s="1"/>
      <c r="F542" s="9"/>
    </row>
    <row r="543" spans="1:6" x14ac:dyDescent="0.25">
      <c r="A543" s="8" t="s">
        <v>5078</v>
      </c>
      <c r="B543" s="1" t="s">
        <v>5079</v>
      </c>
      <c r="C543" s="1" t="s">
        <v>14</v>
      </c>
      <c r="D543" s="1"/>
      <c r="E543" s="1"/>
      <c r="F543" s="9"/>
    </row>
    <row r="544" spans="1:6" x14ac:dyDescent="0.25">
      <c r="A544" s="8" t="s">
        <v>5080</v>
      </c>
      <c r="B544" s="1" t="s">
        <v>5081</v>
      </c>
      <c r="C544" s="1" t="s">
        <v>27</v>
      </c>
      <c r="D544" s="1"/>
      <c r="E544" s="1"/>
      <c r="F544" s="9"/>
    </row>
    <row r="545" spans="1:6" x14ac:dyDescent="0.25">
      <c r="A545" s="8" t="s">
        <v>5082</v>
      </c>
      <c r="B545" s="1" t="s">
        <v>5083</v>
      </c>
      <c r="C545" s="1" t="s">
        <v>27</v>
      </c>
      <c r="D545" s="1"/>
      <c r="E545" s="1"/>
      <c r="F545" s="9"/>
    </row>
    <row r="546" spans="1:6" x14ac:dyDescent="0.25">
      <c r="A546" s="8" t="s">
        <v>5084</v>
      </c>
      <c r="B546" s="1" t="s">
        <v>5085</v>
      </c>
      <c r="C546" s="1" t="s">
        <v>27</v>
      </c>
      <c r="D546" s="1"/>
      <c r="E546" s="1"/>
      <c r="F546" s="9"/>
    </row>
    <row r="547" spans="1:6" x14ac:dyDescent="0.25">
      <c r="A547" s="8" t="s">
        <v>5086</v>
      </c>
      <c r="B547" s="1" t="s">
        <v>5087</v>
      </c>
      <c r="C547" s="1" t="s">
        <v>1</v>
      </c>
      <c r="D547" s="1"/>
      <c r="E547" s="1"/>
      <c r="F547" s="9"/>
    </row>
    <row r="548" spans="1:6" x14ac:dyDescent="0.25">
      <c r="A548" s="8" t="s">
        <v>5088</v>
      </c>
      <c r="B548" s="1" t="s">
        <v>5089</v>
      </c>
      <c r="C548" s="1" t="s">
        <v>1</v>
      </c>
      <c r="D548" s="1"/>
      <c r="E548" s="1"/>
      <c r="F548" s="9"/>
    </row>
    <row r="549" spans="1:6" x14ac:dyDescent="0.25">
      <c r="A549" s="8" t="s">
        <v>5090</v>
      </c>
      <c r="B549" s="1" t="s">
        <v>5091</v>
      </c>
      <c r="C549" s="1" t="s">
        <v>27</v>
      </c>
      <c r="D549" s="1"/>
      <c r="E549" s="1"/>
      <c r="F549" s="9"/>
    </row>
    <row r="550" spans="1:6" x14ac:dyDescent="0.25">
      <c r="A550" s="8" t="s">
        <v>5092</v>
      </c>
      <c r="B550" s="1" t="s">
        <v>5093</v>
      </c>
      <c r="C550" s="1" t="s">
        <v>27</v>
      </c>
      <c r="D550" s="1"/>
      <c r="E550" s="1"/>
      <c r="F550" s="9"/>
    </row>
    <row r="551" spans="1:6" x14ac:dyDescent="0.25">
      <c r="A551" s="8" t="s">
        <v>5094</v>
      </c>
      <c r="B551" s="1" t="s">
        <v>5095</v>
      </c>
      <c r="C551" s="1" t="s">
        <v>1</v>
      </c>
      <c r="D551" s="1"/>
      <c r="E551" s="1"/>
      <c r="F551" s="9"/>
    </row>
    <row r="552" spans="1:6" x14ac:dyDescent="0.25">
      <c r="A552" s="8" t="s">
        <v>5096</v>
      </c>
      <c r="B552" s="1" t="s">
        <v>5097</v>
      </c>
      <c r="C552" s="1" t="s">
        <v>27</v>
      </c>
      <c r="D552" s="1"/>
      <c r="E552" s="1"/>
      <c r="F552" s="9"/>
    </row>
    <row r="553" spans="1:6" x14ac:dyDescent="0.25">
      <c r="A553" s="8" t="s">
        <v>5098</v>
      </c>
      <c r="B553" s="1" t="s">
        <v>5099</v>
      </c>
      <c r="C553" s="1" t="s">
        <v>7</v>
      </c>
      <c r="D553" s="1"/>
      <c r="E553" s="1"/>
      <c r="F553" s="9"/>
    </row>
    <row r="554" spans="1:6" x14ac:dyDescent="0.25">
      <c r="A554" s="8" t="s">
        <v>5100</v>
      </c>
      <c r="B554" s="1" t="s">
        <v>5101</v>
      </c>
      <c r="C554" s="1" t="s">
        <v>27</v>
      </c>
      <c r="D554" s="1"/>
      <c r="E554" s="1"/>
      <c r="F554" s="9"/>
    </row>
    <row r="555" spans="1:6" x14ac:dyDescent="0.25">
      <c r="A555" s="8" t="s">
        <v>5102</v>
      </c>
      <c r="B555" s="1" t="s">
        <v>5103</v>
      </c>
      <c r="C555" s="1" t="s">
        <v>27</v>
      </c>
      <c r="D555" s="1"/>
      <c r="E555" s="1"/>
      <c r="F555" s="9"/>
    </row>
    <row r="556" spans="1:6" x14ac:dyDescent="0.25">
      <c r="A556" s="8" t="s">
        <v>5104</v>
      </c>
      <c r="B556" s="1" t="s">
        <v>5105</v>
      </c>
      <c r="C556" s="1" t="s">
        <v>1</v>
      </c>
      <c r="D556" s="1"/>
      <c r="E556" s="1"/>
      <c r="F556" s="9"/>
    </row>
    <row r="557" spans="1:6" x14ac:dyDescent="0.25">
      <c r="A557" s="8" t="s">
        <v>5106</v>
      </c>
      <c r="B557" s="1" t="s">
        <v>5107</v>
      </c>
      <c r="C557" s="1" t="s">
        <v>1</v>
      </c>
      <c r="D557" s="1"/>
      <c r="E557" s="1"/>
      <c r="F557" s="9"/>
    </row>
    <row r="558" spans="1:6" x14ac:dyDescent="0.25">
      <c r="A558" s="8" t="s">
        <v>5108</v>
      </c>
      <c r="B558" s="1" t="s">
        <v>5109</v>
      </c>
      <c r="C558" s="1" t="s">
        <v>27</v>
      </c>
      <c r="D558" s="1"/>
      <c r="E558" s="1"/>
      <c r="F558" s="9"/>
    </row>
    <row r="559" spans="1:6" x14ac:dyDescent="0.25">
      <c r="A559" s="8" t="s">
        <v>5110</v>
      </c>
      <c r="B559" s="1" t="s">
        <v>5111</v>
      </c>
      <c r="C559" s="1" t="s">
        <v>1</v>
      </c>
      <c r="D559" s="1"/>
      <c r="E559" s="1"/>
      <c r="F559" s="9"/>
    </row>
    <row r="560" spans="1:6" x14ac:dyDescent="0.25">
      <c r="A560" s="8" t="s">
        <v>5112</v>
      </c>
      <c r="B560" s="1" t="s">
        <v>5113</v>
      </c>
      <c r="C560" s="1" t="s">
        <v>14</v>
      </c>
      <c r="D560" s="1"/>
      <c r="E560" s="1"/>
      <c r="F560" s="9"/>
    </row>
    <row r="561" spans="1:6" x14ac:dyDescent="0.25">
      <c r="A561" s="8" t="s">
        <v>5114</v>
      </c>
      <c r="B561" s="1" t="s">
        <v>5115</v>
      </c>
      <c r="C561" s="1" t="s">
        <v>1</v>
      </c>
      <c r="D561" s="1"/>
      <c r="E561" s="1"/>
      <c r="F561" s="9"/>
    </row>
    <row r="562" spans="1:6" x14ac:dyDescent="0.25">
      <c r="A562" s="8" t="s">
        <v>5116</v>
      </c>
      <c r="B562" s="1" t="s">
        <v>4119</v>
      </c>
      <c r="C562" s="1" t="s">
        <v>14</v>
      </c>
      <c r="D562" s="1" t="s">
        <v>10649</v>
      </c>
      <c r="E562" s="1"/>
      <c r="F562" s="9"/>
    </row>
    <row r="563" spans="1:6" x14ac:dyDescent="0.25">
      <c r="A563" s="8" t="s">
        <v>5117</v>
      </c>
      <c r="B563" s="1" t="s">
        <v>4400</v>
      </c>
      <c r="C563" s="1" t="s">
        <v>14</v>
      </c>
      <c r="D563" s="1" t="s">
        <v>10649</v>
      </c>
      <c r="E563" s="1"/>
      <c r="F563" s="9"/>
    </row>
    <row r="564" spans="1:6" ht="15.75" thickBot="1" x14ac:dyDescent="0.3">
      <c r="A564" s="10" t="s">
        <v>5118</v>
      </c>
      <c r="B564" s="11" t="s">
        <v>4917</v>
      </c>
      <c r="C564" s="11" t="s">
        <v>14</v>
      </c>
      <c r="D564" s="11" t="s">
        <v>10649</v>
      </c>
      <c r="E564" s="11"/>
      <c r="F564" s="12"/>
    </row>
  </sheetData>
  <autoFilter ref="A1:F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2"/>
  <sheetViews>
    <sheetView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4.7109375" bestFit="1" customWidth="1"/>
    <col min="2" max="2" width="44.85546875" bestFit="1" customWidth="1"/>
    <col min="3" max="3" width="13.28515625" bestFit="1" customWidth="1"/>
    <col min="4" max="4" width="16.28515625" bestFit="1" customWidth="1"/>
    <col min="5" max="5" width="20.42578125" bestFit="1" customWidth="1"/>
    <col min="6" max="6" width="10.85546875" style="27" bestFit="1" customWidth="1"/>
  </cols>
  <sheetData>
    <row r="1" spans="1:8" ht="15.75" thickBot="1" x14ac:dyDescent="0.3">
      <c r="A1" s="4" t="s">
        <v>1180</v>
      </c>
      <c r="B1" s="4" t="s">
        <v>1181</v>
      </c>
      <c r="C1" s="4" t="s">
        <v>1182</v>
      </c>
      <c r="D1" s="4" t="s">
        <v>1183</v>
      </c>
      <c r="E1" s="4" t="s">
        <v>1185</v>
      </c>
      <c r="F1" s="4" t="s">
        <v>1184</v>
      </c>
      <c r="G1" s="24" t="s">
        <v>24179</v>
      </c>
      <c r="H1">
        <f>COUNTA(A:A)-1</f>
        <v>571</v>
      </c>
    </row>
    <row r="2" spans="1:8" x14ac:dyDescent="0.25">
      <c r="A2" s="5" t="s">
        <v>5119</v>
      </c>
      <c r="B2" s="6" t="s">
        <v>5120</v>
      </c>
      <c r="C2" s="6" t="s">
        <v>4</v>
      </c>
      <c r="D2" s="6"/>
      <c r="E2" s="6"/>
      <c r="F2" s="61"/>
    </row>
    <row r="3" spans="1:8" x14ac:dyDescent="0.25">
      <c r="A3" s="8" t="s">
        <v>5119</v>
      </c>
      <c r="B3" s="1" t="s">
        <v>5120</v>
      </c>
      <c r="C3" s="1" t="s">
        <v>2618</v>
      </c>
      <c r="D3" s="1"/>
      <c r="E3" s="1"/>
      <c r="F3" s="62"/>
    </row>
    <row r="4" spans="1:8" x14ac:dyDescent="0.25">
      <c r="A4" s="8" t="s">
        <v>5121</v>
      </c>
      <c r="B4" s="1" t="s">
        <v>5122</v>
      </c>
      <c r="C4" s="1" t="s">
        <v>7</v>
      </c>
      <c r="D4" s="1"/>
      <c r="E4" s="1"/>
      <c r="F4" s="62"/>
    </row>
    <row r="5" spans="1:8" x14ac:dyDescent="0.25">
      <c r="A5" s="8" t="s">
        <v>5123</v>
      </c>
      <c r="B5" s="1" t="s">
        <v>5124</v>
      </c>
      <c r="C5" s="1" t="s">
        <v>27</v>
      </c>
      <c r="D5" s="1"/>
      <c r="E5" s="1"/>
      <c r="F5" s="62"/>
    </row>
    <row r="6" spans="1:8" x14ac:dyDescent="0.25">
      <c r="A6" s="8" t="s">
        <v>5125</v>
      </c>
      <c r="B6" s="1" t="s">
        <v>5126</v>
      </c>
      <c r="C6" s="1" t="s">
        <v>27</v>
      </c>
      <c r="D6" s="1"/>
      <c r="E6" s="1"/>
      <c r="F6" s="62"/>
    </row>
    <row r="7" spans="1:8" x14ac:dyDescent="0.25">
      <c r="A7" s="8" t="s">
        <v>5127</v>
      </c>
      <c r="B7" s="1" t="s">
        <v>5128</v>
      </c>
      <c r="C7" s="1" t="s">
        <v>7</v>
      </c>
      <c r="D7" s="1"/>
      <c r="E7" s="1"/>
      <c r="F7" s="62"/>
    </row>
    <row r="8" spans="1:8" x14ac:dyDescent="0.25">
      <c r="A8" s="8" t="s">
        <v>5129</v>
      </c>
      <c r="B8" s="1" t="s">
        <v>5130</v>
      </c>
      <c r="C8" s="1" t="s">
        <v>7</v>
      </c>
      <c r="D8" s="1"/>
      <c r="E8" s="1"/>
      <c r="F8" s="62"/>
    </row>
    <row r="9" spans="1:8" x14ac:dyDescent="0.25">
      <c r="A9" s="8" t="s">
        <v>5131</v>
      </c>
      <c r="B9" s="1" t="s">
        <v>5132</v>
      </c>
      <c r="C9" s="1" t="s">
        <v>7</v>
      </c>
      <c r="D9" s="1"/>
      <c r="E9" s="1"/>
      <c r="F9" s="62"/>
    </row>
    <row r="10" spans="1:8" x14ac:dyDescent="0.25">
      <c r="A10" s="8" t="s">
        <v>5133</v>
      </c>
      <c r="B10" s="1" t="s">
        <v>5134</v>
      </c>
      <c r="C10" s="1" t="s">
        <v>7</v>
      </c>
      <c r="D10" s="1"/>
      <c r="E10" s="1"/>
      <c r="F10" s="62"/>
    </row>
    <row r="11" spans="1:8" x14ac:dyDescent="0.25">
      <c r="A11" s="8" t="s">
        <v>5135</v>
      </c>
      <c r="B11" s="1" t="s">
        <v>5136</v>
      </c>
      <c r="C11" s="1" t="s">
        <v>7</v>
      </c>
      <c r="D11" s="1"/>
      <c r="E11" s="1"/>
      <c r="F11" s="62"/>
    </row>
    <row r="12" spans="1:8" x14ac:dyDescent="0.25">
      <c r="A12" s="8" t="s">
        <v>5137</v>
      </c>
      <c r="B12" s="1" t="s">
        <v>5138</v>
      </c>
      <c r="C12" s="1" t="s">
        <v>27</v>
      </c>
      <c r="D12" s="1"/>
      <c r="E12" s="1"/>
      <c r="F12" s="62"/>
    </row>
    <row r="13" spans="1:8" x14ac:dyDescent="0.25">
      <c r="A13" s="8" t="s">
        <v>5139</v>
      </c>
      <c r="B13" s="1" t="s">
        <v>5140</v>
      </c>
      <c r="C13" s="1" t="s">
        <v>7</v>
      </c>
      <c r="D13" s="1"/>
      <c r="E13" s="1"/>
      <c r="F13" s="62"/>
    </row>
    <row r="14" spans="1:8" x14ac:dyDescent="0.25">
      <c r="A14" s="8" t="s">
        <v>5141</v>
      </c>
      <c r="B14" s="1" t="s">
        <v>5142</v>
      </c>
      <c r="C14" s="1" t="s">
        <v>27</v>
      </c>
      <c r="D14" s="1"/>
      <c r="E14" s="1"/>
      <c r="F14" s="62"/>
    </row>
    <row r="15" spans="1:8" x14ac:dyDescent="0.25">
      <c r="A15" s="8" t="s">
        <v>5143</v>
      </c>
      <c r="B15" s="1" t="s">
        <v>5144</v>
      </c>
      <c r="C15" s="1" t="s">
        <v>7</v>
      </c>
      <c r="D15" s="1"/>
      <c r="E15" s="1"/>
      <c r="F15" s="62"/>
    </row>
    <row r="16" spans="1:8" x14ac:dyDescent="0.25">
      <c r="A16" s="8" t="s">
        <v>5145</v>
      </c>
      <c r="B16" s="1" t="s">
        <v>5146</v>
      </c>
      <c r="C16" s="1" t="s">
        <v>7</v>
      </c>
      <c r="D16" s="1"/>
      <c r="E16" s="1"/>
      <c r="F16" s="62"/>
    </row>
    <row r="17" spans="1:6" x14ac:dyDescent="0.25">
      <c r="A17" s="8" t="s">
        <v>5147</v>
      </c>
      <c r="B17" s="1" t="s">
        <v>5148</v>
      </c>
      <c r="C17" s="1" t="s">
        <v>7</v>
      </c>
      <c r="D17" s="1"/>
      <c r="E17" s="1"/>
      <c r="F17" s="62"/>
    </row>
    <row r="18" spans="1:6" x14ac:dyDescent="0.25">
      <c r="A18" s="8" t="s">
        <v>5149</v>
      </c>
      <c r="B18" s="1" t="s">
        <v>5150</v>
      </c>
      <c r="C18" s="1" t="s">
        <v>27</v>
      </c>
      <c r="D18" s="1"/>
      <c r="E18" s="1"/>
      <c r="F18" s="62"/>
    </row>
    <row r="19" spans="1:6" x14ac:dyDescent="0.25">
      <c r="A19" s="8" t="s">
        <v>5151</v>
      </c>
      <c r="B19" s="1" t="s">
        <v>5152</v>
      </c>
      <c r="C19" s="1" t="s">
        <v>7</v>
      </c>
      <c r="D19" s="1"/>
      <c r="E19" s="1"/>
      <c r="F19" s="62"/>
    </row>
    <row r="20" spans="1:6" x14ac:dyDescent="0.25">
      <c r="A20" s="8" t="s">
        <v>5153</v>
      </c>
      <c r="B20" s="1" t="s">
        <v>5154</v>
      </c>
      <c r="C20" s="1" t="s">
        <v>27</v>
      </c>
      <c r="D20" s="1"/>
      <c r="E20" s="1"/>
      <c r="F20" s="62"/>
    </row>
    <row r="21" spans="1:6" x14ac:dyDescent="0.25">
      <c r="A21" s="8" t="s">
        <v>5155</v>
      </c>
      <c r="B21" s="1" t="s">
        <v>5156</v>
      </c>
      <c r="C21" s="1" t="s">
        <v>7</v>
      </c>
      <c r="D21" s="1"/>
      <c r="E21" s="1"/>
      <c r="F21" s="62"/>
    </row>
    <row r="22" spans="1:6" x14ac:dyDescent="0.25">
      <c r="A22" s="8" t="s">
        <v>5157</v>
      </c>
      <c r="B22" s="1" t="s">
        <v>5158</v>
      </c>
      <c r="C22" s="1" t="s">
        <v>7</v>
      </c>
      <c r="D22" s="1"/>
      <c r="E22" s="1"/>
      <c r="F22" s="62"/>
    </row>
    <row r="23" spans="1:6" x14ac:dyDescent="0.25">
      <c r="A23" s="8" t="s">
        <v>5159</v>
      </c>
      <c r="B23" s="1" t="s">
        <v>5160</v>
      </c>
      <c r="C23" s="1" t="s">
        <v>7</v>
      </c>
      <c r="D23" s="1"/>
      <c r="E23" s="1"/>
      <c r="F23" s="62"/>
    </row>
    <row r="24" spans="1:6" x14ac:dyDescent="0.25">
      <c r="A24" s="8" t="s">
        <v>5161</v>
      </c>
      <c r="B24" s="1" t="s">
        <v>5162</v>
      </c>
      <c r="C24" s="1" t="s">
        <v>7</v>
      </c>
      <c r="D24" s="1"/>
      <c r="E24" s="1"/>
      <c r="F24" s="62"/>
    </row>
    <row r="25" spans="1:6" x14ac:dyDescent="0.25">
      <c r="A25" s="8" t="s">
        <v>5163</v>
      </c>
      <c r="B25" s="1" t="s">
        <v>5164</v>
      </c>
      <c r="C25" s="1" t="s">
        <v>27</v>
      </c>
      <c r="D25" s="1"/>
      <c r="E25" s="1"/>
      <c r="F25" s="62"/>
    </row>
    <row r="26" spans="1:6" x14ac:dyDescent="0.25">
      <c r="A26" s="8" t="s">
        <v>5165</v>
      </c>
      <c r="B26" s="1" t="s">
        <v>5166</v>
      </c>
      <c r="C26" s="1" t="s">
        <v>7</v>
      </c>
      <c r="D26" s="1"/>
      <c r="E26" s="1"/>
      <c r="F26" s="62"/>
    </row>
    <row r="27" spans="1:6" x14ac:dyDescent="0.25">
      <c r="A27" s="8" t="s">
        <v>5167</v>
      </c>
      <c r="B27" s="1" t="s">
        <v>5168</v>
      </c>
      <c r="C27" s="1" t="s">
        <v>7</v>
      </c>
      <c r="D27" s="1"/>
      <c r="E27" s="1"/>
      <c r="F27" s="62"/>
    </row>
    <row r="28" spans="1:6" x14ac:dyDescent="0.25">
      <c r="A28" s="8" t="s">
        <v>5169</v>
      </c>
      <c r="B28" s="1" t="s">
        <v>5170</v>
      </c>
      <c r="C28" s="1" t="s">
        <v>7</v>
      </c>
      <c r="D28" s="1"/>
      <c r="E28" s="1"/>
      <c r="F28" s="62"/>
    </row>
    <row r="29" spans="1:6" x14ac:dyDescent="0.25">
      <c r="A29" s="8" t="s">
        <v>5171</v>
      </c>
      <c r="B29" s="1" t="s">
        <v>5172</v>
      </c>
      <c r="C29" s="1" t="s">
        <v>7</v>
      </c>
      <c r="D29" s="1"/>
      <c r="E29" s="1"/>
      <c r="F29" s="62"/>
    </row>
    <row r="30" spans="1:6" x14ac:dyDescent="0.25">
      <c r="A30" s="8" t="s">
        <v>5173</v>
      </c>
      <c r="B30" s="1" t="s">
        <v>5174</v>
      </c>
      <c r="C30" s="1" t="s">
        <v>7</v>
      </c>
      <c r="D30" s="1"/>
      <c r="E30" s="1"/>
      <c r="F30" s="62"/>
    </row>
    <row r="31" spans="1:6" x14ac:dyDescent="0.25">
      <c r="A31" s="8" t="s">
        <v>5175</v>
      </c>
      <c r="B31" s="1" t="s">
        <v>5176</v>
      </c>
      <c r="C31" s="1" t="s">
        <v>7</v>
      </c>
      <c r="D31" s="1"/>
      <c r="E31" s="1"/>
      <c r="F31" s="62"/>
    </row>
    <row r="32" spans="1:6" x14ac:dyDescent="0.25">
      <c r="A32" s="8" t="s">
        <v>5177</v>
      </c>
      <c r="B32" s="1" t="s">
        <v>5178</v>
      </c>
      <c r="C32" s="1" t="s">
        <v>4</v>
      </c>
      <c r="D32" s="1"/>
      <c r="E32" s="1"/>
      <c r="F32" s="62"/>
    </row>
    <row r="33" spans="1:6" x14ac:dyDescent="0.25">
      <c r="A33" s="8" t="s">
        <v>5177</v>
      </c>
      <c r="B33" s="1" t="s">
        <v>5178</v>
      </c>
      <c r="C33" s="1" t="s">
        <v>2618</v>
      </c>
      <c r="D33" s="1"/>
      <c r="E33" s="1"/>
      <c r="F33" s="62"/>
    </row>
    <row r="34" spans="1:6" x14ac:dyDescent="0.25">
      <c r="A34" s="8" t="s">
        <v>5179</v>
      </c>
      <c r="B34" s="1" t="s">
        <v>5180</v>
      </c>
      <c r="C34" s="1" t="s">
        <v>7</v>
      </c>
      <c r="D34" s="1"/>
      <c r="E34" s="1"/>
      <c r="F34" s="62"/>
    </row>
    <row r="35" spans="1:6" x14ac:dyDescent="0.25">
      <c r="A35" s="8" t="s">
        <v>5181</v>
      </c>
      <c r="B35" s="1" t="s">
        <v>5182</v>
      </c>
      <c r="C35" s="1" t="s">
        <v>4</v>
      </c>
      <c r="D35" s="1"/>
      <c r="E35" s="1"/>
      <c r="F35" s="62"/>
    </row>
    <row r="36" spans="1:6" x14ac:dyDescent="0.25">
      <c r="A36" s="8" t="s">
        <v>5181</v>
      </c>
      <c r="B36" s="1" t="s">
        <v>5182</v>
      </c>
      <c r="C36" s="1" t="s">
        <v>2618</v>
      </c>
      <c r="D36" s="1"/>
      <c r="E36" s="1"/>
      <c r="F36" s="62"/>
    </row>
    <row r="37" spans="1:6" x14ac:dyDescent="0.25">
      <c r="A37" s="8" t="s">
        <v>5183</v>
      </c>
      <c r="B37" s="1" t="s">
        <v>5184</v>
      </c>
      <c r="C37" s="1" t="s">
        <v>7</v>
      </c>
      <c r="D37" s="1"/>
      <c r="E37" s="1"/>
      <c r="F37" s="62"/>
    </row>
    <row r="38" spans="1:6" x14ac:dyDescent="0.25">
      <c r="A38" s="8" t="s">
        <v>5185</v>
      </c>
      <c r="B38" s="1" t="s">
        <v>5186</v>
      </c>
      <c r="C38" s="1" t="s">
        <v>7</v>
      </c>
      <c r="D38" s="1"/>
      <c r="E38" s="1"/>
      <c r="F38" s="62"/>
    </row>
    <row r="39" spans="1:6" x14ac:dyDescent="0.25">
      <c r="A39" s="8" t="s">
        <v>5187</v>
      </c>
      <c r="B39" s="1" t="s">
        <v>5188</v>
      </c>
      <c r="C39" s="1" t="s">
        <v>14</v>
      </c>
      <c r="D39" s="1"/>
      <c r="E39" s="1"/>
      <c r="F39" s="62"/>
    </row>
    <row r="40" spans="1:6" x14ac:dyDescent="0.25">
      <c r="A40" s="8" t="s">
        <v>5189</v>
      </c>
      <c r="B40" s="1" t="s">
        <v>5190</v>
      </c>
      <c r="C40" s="1" t="s">
        <v>7</v>
      </c>
      <c r="D40" s="1"/>
      <c r="E40" s="1"/>
      <c r="F40" s="62"/>
    </row>
    <row r="41" spans="1:6" x14ac:dyDescent="0.25">
      <c r="A41" s="8" t="s">
        <v>5191</v>
      </c>
      <c r="B41" s="1" t="s">
        <v>5192</v>
      </c>
      <c r="C41" s="1" t="s">
        <v>27</v>
      </c>
      <c r="D41" s="1"/>
      <c r="E41" s="1"/>
      <c r="F41" s="62"/>
    </row>
    <row r="42" spans="1:6" x14ac:dyDescent="0.25">
      <c r="A42" s="8" t="s">
        <v>5193</v>
      </c>
      <c r="B42" s="1" t="s">
        <v>5194</v>
      </c>
      <c r="C42" s="1" t="s">
        <v>7</v>
      </c>
      <c r="D42" s="1"/>
      <c r="E42" s="1"/>
      <c r="F42" s="62"/>
    </row>
    <row r="43" spans="1:6" x14ac:dyDescent="0.25">
      <c r="A43" s="8" t="s">
        <v>5195</v>
      </c>
      <c r="B43" s="1" t="s">
        <v>5196</v>
      </c>
      <c r="C43" s="1" t="s">
        <v>4</v>
      </c>
      <c r="D43" s="1"/>
      <c r="E43" s="1"/>
      <c r="F43" s="62"/>
    </row>
    <row r="44" spans="1:6" x14ac:dyDescent="0.25">
      <c r="A44" s="8" t="s">
        <v>5195</v>
      </c>
      <c r="B44" s="1" t="s">
        <v>5196</v>
      </c>
      <c r="C44" s="1" t="s">
        <v>2618</v>
      </c>
      <c r="D44" s="1"/>
      <c r="E44" s="1"/>
      <c r="F44" s="62"/>
    </row>
    <row r="45" spans="1:6" x14ac:dyDescent="0.25">
      <c r="A45" s="8" t="s">
        <v>5197</v>
      </c>
      <c r="B45" s="1" t="s">
        <v>5198</v>
      </c>
      <c r="C45" s="1" t="s">
        <v>4</v>
      </c>
      <c r="D45" s="1"/>
      <c r="E45" s="1"/>
      <c r="F45" s="62"/>
    </row>
    <row r="46" spans="1:6" x14ac:dyDescent="0.25">
      <c r="A46" s="8" t="s">
        <v>5197</v>
      </c>
      <c r="B46" s="1" t="s">
        <v>5198</v>
      </c>
      <c r="C46" s="1" t="s">
        <v>4139</v>
      </c>
      <c r="D46" s="1"/>
      <c r="E46" s="1"/>
      <c r="F46" s="62"/>
    </row>
    <row r="47" spans="1:6" x14ac:dyDescent="0.25">
      <c r="A47" s="8" t="s">
        <v>5197</v>
      </c>
      <c r="B47" s="1" t="s">
        <v>5198</v>
      </c>
      <c r="C47" s="1" t="s">
        <v>2618</v>
      </c>
      <c r="D47" s="1"/>
      <c r="E47" s="1"/>
      <c r="F47" s="62"/>
    </row>
    <row r="48" spans="1:6" x14ac:dyDescent="0.25">
      <c r="A48" s="8" t="s">
        <v>5199</v>
      </c>
      <c r="B48" s="1" t="s">
        <v>5200</v>
      </c>
      <c r="C48" s="1" t="s">
        <v>27</v>
      </c>
      <c r="D48" s="1"/>
      <c r="E48" s="1"/>
      <c r="F48" s="62"/>
    </row>
    <row r="49" spans="1:6" x14ac:dyDescent="0.25">
      <c r="A49" s="8" t="s">
        <v>5201</v>
      </c>
      <c r="B49" s="1" t="s">
        <v>5202</v>
      </c>
      <c r="C49" s="1" t="s">
        <v>27</v>
      </c>
      <c r="D49" s="1"/>
      <c r="E49" s="1"/>
      <c r="F49" s="62"/>
    </row>
    <row r="50" spans="1:6" x14ac:dyDescent="0.25">
      <c r="A50" s="8" t="s">
        <v>5203</v>
      </c>
      <c r="B50" s="1" t="s">
        <v>5204</v>
      </c>
      <c r="C50" s="1" t="s">
        <v>14</v>
      </c>
      <c r="D50" s="1"/>
      <c r="E50" s="1"/>
      <c r="F50" s="62"/>
    </row>
    <row r="51" spans="1:6" x14ac:dyDescent="0.25">
      <c r="A51" s="8" t="s">
        <v>5205</v>
      </c>
      <c r="B51" s="1" t="s">
        <v>5206</v>
      </c>
      <c r="C51" s="1" t="s">
        <v>4</v>
      </c>
      <c r="D51" s="1"/>
      <c r="E51" s="1"/>
      <c r="F51" s="62"/>
    </row>
    <row r="52" spans="1:6" x14ac:dyDescent="0.25">
      <c r="A52" s="8" t="s">
        <v>5205</v>
      </c>
      <c r="B52" s="1" t="s">
        <v>5206</v>
      </c>
      <c r="C52" s="1" t="s">
        <v>2618</v>
      </c>
      <c r="D52" s="1"/>
      <c r="E52" s="1"/>
      <c r="F52" s="62"/>
    </row>
    <row r="53" spans="1:6" x14ac:dyDescent="0.25">
      <c r="A53" s="8" t="s">
        <v>5207</v>
      </c>
      <c r="B53" s="1" t="s">
        <v>5208</v>
      </c>
      <c r="C53" s="1" t="s">
        <v>4</v>
      </c>
      <c r="D53" s="1"/>
      <c r="E53" s="1"/>
      <c r="F53" s="62"/>
    </row>
    <row r="54" spans="1:6" x14ac:dyDescent="0.25">
      <c r="A54" s="8" t="s">
        <v>5207</v>
      </c>
      <c r="B54" s="1" t="s">
        <v>5208</v>
      </c>
      <c r="C54" s="1" t="s">
        <v>2618</v>
      </c>
      <c r="D54" s="1"/>
      <c r="E54" s="1"/>
      <c r="F54" s="62"/>
    </row>
    <row r="55" spans="1:6" x14ac:dyDescent="0.25">
      <c r="A55" s="8" t="s">
        <v>5209</v>
      </c>
      <c r="B55" s="1" t="s">
        <v>5210</v>
      </c>
      <c r="C55" s="1" t="s">
        <v>7</v>
      </c>
      <c r="D55" s="1"/>
      <c r="E55" s="1"/>
      <c r="F55" s="62"/>
    </row>
    <row r="56" spans="1:6" x14ac:dyDescent="0.25">
      <c r="A56" s="8" t="s">
        <v>5211</v>
      </c>
      <c r="B56" s="1" t="s">
        <v>5212</v>
      </c>
      <c r="C56" s="1" t="s">
        <v>7</v>
      </c>
      <c r="D56" s="1"/>
      <c r="E56" s="1"/>
      <c r="F56" s="62"/>
    </row>
    <row r="57" spans="1:6" x14ac:dyDescent="0.25">
      <c r="A57" s="8" t="s">
        <v>5213</v>
      </c>
      <c r="B57" s="1" t="s">
        <v>5214</v>
      </c>
      <c r="C57" s="1" t="s">
        <v>4</v>
      </c>
      <c r="D57" s="1"/>
      <c r="E57" s="1"/>
      <c r="F57" s="62"/>
    </row>
    <row r="58" spans="1:6" x14ac:dyDescent="0.25">
      <c r="A58" s="8" t="s">
        <v>5213</v>
      </c>
      <c r="B58" s="1" t="s">
        <v>5214</v>
      </c>
      <c r="C58" s="1" t="s">
        <v>2618</v>
      </c>
      <c r="D58" s="1"/>
      <c r="E58" s="1"/>
      <c r="F58" s="62"/>
    </row>
    <row r="59" spans="1:6" x14ac:dyDescent="0.25">
      <c r="A59" s="8" t="s">
        <v>5215</v>
      </c>
      <c r="B59" s="1" t="s">
        <v>5216</v>
      </c>
      <c r="C59" s="1" t="s">
        <v>14</v>
      </c>
      <c r="D59" s="1"/>
      <c r="E59" s="1"/>
      <c r="F59" s="62"/>
    </row>
    <row r="60" spans="1:6" x14ac:dyDescent="0.25">
      <c r="A60" s="8" t="s">
        <v>5217</v>
      </c>
      <c r="B60" s="1" t="s">
        <v>5218</v>
      </c>
      <c r="C60" s="1" t="s">
        <v>7</v>
      </c>
      <c r="D60" s="1"/>
      <c r="E60" s="1"/>
      <c r="F60" s="62"/>
    </row>
    <row r="61" spans="1:6" x14ac:dyDescent="0.25">
      <c r="A61" s="8" t="s">
        <v>5219</v>
      </c>
      <c r="B61" s="1" t="s">
        <v>5220</v>
      </c>
      <c r="C61" s="1" t="s">
        <v>27</v>
      </c>
      <c r="D61" s="1"/>
      <c r="E61" s="1"/>
      <c r="F61" s="62"/>
    </row>
    <row r="62" spans="1:6" x14ac:dyDescent="0.25">
      <c r="A62" s="8" t="s">
        <v>5221</v>
      </c>
      <c r="B62" s="1" t="s">
        <v>5222</v>
      </c>
      <c r="C62" s="1" t="s">
        <v>7</v>
      </c>
      <c r="D62" s="1"/>
      <c r="E62" s="1"/>
      <c r="F62" s="62"/>
    </row>
    <row r="63" spans="1:6" x14ac:dyDescent="0.25">
      <c r="A63" s="8" t="s">
        <v>5223</v>
      </c>
      <c r="B63" s="1" t="s">
        <v>5224</v>
      </c>
      <c r="C63" s="1" t="s">
        <v>7</v>
      </c>
      <c r="D63" s="1"/>
      <c r="E63" s="1"/>
      <c r="F63" s="62"/>
    </row>
    <row r="64" spans="1:6" x14ac:dyDescent="0.25">
      <c r="A64" s="8" t="s">
        <v>5225</v>
      </c>
      <c r="B64" s="1" t="s">
        <v>5226</v>
      </c>
      <c r="C64" s="1" t="s">
        <v>7</v>
      </c>
      <c r="D64" s="1"/>
      <c r="E64" s="1"/>
      <c r="F64" s="62"/>
    </row>
    <row r="65" spans="1:6" x14ac:dyDescent="0.25">
      <c r="A65" s="8" t="s">
        <v>5227</v>
      </c>
      <c r="B65" s="1" t="s">
        <v>5228</v>
      </c>
      <c r="C65" s="1" t="s">
        <v>27</v>
      </c>
      <c r="D65" s="1"/>
      <c r="E65" s="1"/>
      <c r="F65" s="62"/>
    </row>
    <row r="66" spans="1:6" x14ac:dyDescent="0.25">
      <c r="A66" s="8" t="s">
        <v>5229</v>
      </c>
      <c r="B66" s="1" t="s">
        <v>5230</v>
      </c>
      <c r="C66" s="1" t="s">
        <v>7</v>
      </c>
      <c r="D66" s="1"/>
      <c r="E66" s="1"/>
      <c r="F66" s="62"/>
    </row>
    <row r="67" spans="1:6" x14ac:dyDescent="0.25">
      <c r="A67" s="8" t="s">
        <v>5231</v>
      </c>
      <c r="B67" s="1" t="s">
        <v>5232</v>
      </c>
      <c r="C67" s="1" t="s">
        <v>4</v>
      </c>
      <c r="D67" s="1"/>
      <c r="E67" s="1"/>
      <c r="F67" s="62"/>
    </row>
    <row r="68" spans="1:6" x14ac:dyDescent="0.25">
      <c r="A68" s="8" t="s">
        <v>5231</v>
      </c>
      <c r="B68" s="1" t="s">
        <v>5232</v>
      </c>
      <c r="C68" s="1" t="s">
        <v>2618</v>
      </c>
      <c r="D68" s="1"/>
      <c r="E68" s="1"/>
      <c r="F68" s="62"/>
    </row>
    <row r="69" spans="1:6" x14ac:dyDescent="0.25">
      <c r="A69" s="8" t="s">
        <v>5233</v>
      </c>
      <c r="B69" s="1" t="s">
        <v>5234</v>
      </c>
      <c r="C69" s="1" t="s">
        <v>27</v>
      </c>
      <c r="D69" s="1"/>
      <c r="E69" s="1"/>
      <c r="F69" s="62"/>
    </row>
    <row r="70" spans="1:6" x14ac:dyDescent="0.25">
      <c r="A70" s="8" t="s">
        <v>5235</v>
      </c>
      <c r="B70" s="1" t="s">
        <v>5236</v>
      </c>
      <c r="C70" s="1" t="s">
        <v>7</v>
      </c>
      <c r="D70" s="1"/>
      <c r="E70" s="1"/>
      <c r="F70" s="62"/>
    </row>
    <row r="71" spans="1:6" x14ac:dyDescent="0.25">
      <c r="A71" s="8" t="s">
        <v>5237</v>
      </c>
      <c r="B71" s="1" t="s">
        <v>5238</v>
      </c>
      <c r="C71" s="1" t="s">
        <v>27</v>
      </c>
      <c r="D71" s="1"/>
      <c r="E71" s="1"/>
      <c r="F71" s="62"/>
    </row>
    <row r="72" spans="1:6" x14ac:dyDescent="0.25">
      <c r="A72" s="8" t="s">
        <v>5239</v>
      </c>
      <c r="B72" s="1" t="s">
        <v>5240</v>
      </c>
      <c r="C72" s="1" t="s">
        <v>7</v>
      </c>
      <c r="D72" s="1"/>
      <c r="E72" s="1"/>
      <c r="F72" s="62"/>
    </row>
    <row r="73" spans="1:6" x14ac:dyDescent="0.25">
      <c r="A73" s="8" t="s">
        <v>5241</v>
      </c>
      <c r="B73" s="1" t="s">
        <v>5242</v>
      </c>
      <c r="C73" s="1" t="s">
        <v>14</v>
      </c>
      <c r="D73" s="1"/>
      <c r="E73" s="1"/>
      <c r="F73" s="62"/>
    </row>
    <row r="74" spans="1:6" x14ac:dyDescent="0.25">
      <c r="A74" s="8" t="s">
        <v>5243</v>
      </c>
      <c r="B74" s="1" t="s">
        <v>5244</v>
      </c>
      <c r="C74" s="1" t="s">
        <v>7</v>
      </c>
      <c r="D74" s="1"/>
      <c r="E74" s="1"/>
      <c r="F74" s="62"/>
    </row>
    <row r="75" spans="1:6" x14ac:dyDescent="0.25">
      <c r="A75" s="8" t="s">
        <v>5245</v>
      </c>
      <c r="B75" s="1" t="s">
        <v>5246</v>
      </c>
      <c r="C75" s="1" t="s">
        <v>14</v>
      </c>
      <c r="D75" s="1"/>
      <c r="E75" s="1"/>
      <c r="F75" s="62"/>
    </row>
    <row r="76" spans="1:6" x14ac:dyDescent="0.25">
      <c r="A76" s="8" t="s">
        <v>5247</v>
      </c>
      <c r="B76" s="1" t="s">
        <v>5248</v>
      </c>
      <c r="C76" s="1" t="s">
        <v>7</v>
      </c>
      <c r="D76" s="1"/>
      <c r="E76" s="1"/>
      <c r="F76" s="62"/>
    </row>
    <row r="77" spans="1:6" x14ac:dyDescent="0.25">
      <c r="A77" s="8" t="s">
        <v>5249</v>
      </c>
      <c r="B77" s="1" t="s">
        <v>5250</v>
      </c>
      <c r="C77" s="1" t="s">
        <v>14</v>
      </c>
      <c r="D77" s="1"/>
      <c r="E77" s="1"/>
      <c r="F77" s="62"/>
    </row>
    <row r="78" spans="1:6" x14ac:dyDescent="0.25">
      <c r="A78" s="8" t="s">
        <v>5251</v>
      </c>
      <c r="B78" s="1" t="s">
        <v>5252</v>
      </c>
      <c r="C78" s="1" t="s">
        <v>7</v>
      </c>
      <c r="D78" s="1"/>
      <c r="E78" s="1"/>
      <c r="F78" s="62"/>
    </row>
    <row r="79" spans="1:6" x14ac:dyDescent="0.25">
      <c r="A79" s="8" t="s">
        <v>5253</v>
      </c>
      <c r="B79" s="1" t="s">
        <v>5254</v>
      </c>
      <c r="C79" s="1" t="s">
        <v>27</v>
      </c>
      <c r="D79" s="1"/>
      <c r="E79" s="1"/>
      <c r="F79" s="62"/>
    </row>
    <row r="80" spans="1:6" x14ac:dyDescent="0.25">
      <c r="A80" s="8" t="s">
        <v>5255</v>
      </c>
      <c r="B80" s="1" t="s">
        <v>5256</v>
      </c>
      <c r="C80" s="1" t="s">
        <v>7</v>
      </c>
      <c r="D80" s="1"/>
      <c r="E80" s="1"/>
      <c r="F80" s="62"/>
    </row>
    <row r="81" spans="1:6" x14ac:dyDescent="0.25">
      <c r="A81" s="8" t="s">
        <v>5257</v>
      </c>
      <c r="B81" s="1" t="s">
        <v>5258</v>
      </c>
      <c r="C81" s="1" t="s">
        <v>7</v>
      </c>
      <c r="D81" s="1"/>
      <c r="E81" s="1"/>
      <c r="F81" s="62"/>
    </row>
    <row r="82" spans="1:6" x14ac:dyDescent="0.25">
      <c r="A82" s="8" t="s">
        <v>5259</v>
      </c>
      <c r="B82" s="1" t="s">
        <v>5260</v>
      </c>
      <c r="C82" s="1" t="s">
        <v>7</v>
      </c>
      <c r="D82" s="1"/>
      <c r="E82" s="1"/>
      <c r="F82" s="62"/>
    </row>
    <row r="83" spans="1:6" x14ac:dyDescent="0.25">
      <c r="A83" s="8" t="s">
        <v>5261</v>
      </c>
      <c r="B83" s="1" t="s">
        <v>5262</v>
      </c>
      <c r="C83" s="1" t="s">
        <v>7</v>
      </c>
      <c r="D83" s="1"/>
      <c r="E83" s="1"/>
      <c r="F83" s="62"/>
    </row>
    <row r="84" spans="1:6" x14ac:dyDescent="0.25">
      <c r="A84" s="8" t="s">
        <v>5263</v>
      </c>
      <c r="B84" s="1" t="s">
        <v>5264</v>
      </c>
      <c r="C84" s="1" t="s">
        <v>7</v>
      </c>
      <c r="D84" s="1"/>
      <c r="E84" s="1"/>
      <c r="F84" s="62"/>
    </row>
    <row r="85" spans="1:6" x14ac:dyDescent="0.25">
      <c r="A85" s="8" t="s">
        <v>5265</v>
      </c>
      <c r="B85" s="1" t="s">
        <v>5266</v>
      </c>
      <c r="C85" s="1" t="s">
        <v>14</v>
      </c>
      <c r="D85" s="1"/>
      <c r="E85" s="1"/>
      <c r="F85" s="62"/>
    </row>
    <row r="86" spans="1:6" x14ac:dyDescent="0.25">
      <c r="A86" s="8" t="s">
        <v>5267</v>
      </c>
      <c r="B86" s="1" t="s">
        <v>5268</v>
      </c>
      <c r="C86" s="1" t="s">
        <v>27</v>
      </c>
      <c r="D86" s="1"/>
      <c r="E86" s="1"/>
      <c r="F86" s="62"/>
    </row>
    <row r="87" spans="1:6" x14ac:dyDescent="0.25">
      <c r="A87" s="8" t="s">
        <v>5269</v>
      </c>
      <c r="B87" s="1" t="s">
        <v>5270</v>
      </c>
      <c r="C87" s="1" t="s">
        <v>7</v>
      </c>
      <c r="D87" s="1"/>
      <c r="E87" s="1"/>
      <c r="F87" s="62"/>
    </row>
    <row r="88" spans="1:6" x14ac:dyDescent="0.25">
      <c r="A88" s="8" t="s">
        <v>5271</v>
      </c>
      <c r="B88" s="1" t="s">
        <v>5272</v>
      </c>
      <c r="C88" s="1" t="s">
        <v>7</v>
      </c>
      <c r="D88" s="1"/>
      <c r="E88" s="1"/>
      <c r="F88" s="62"/>
    </row>
    <row r="89" spans="1:6" x14ac:dyDescent="0.25">
      <c r="A89" s="8" t="s">
        <v>5273</v>
      </c>
      <c r="B89" s="1" t="s">
        <v>5274</v>
      </c>
      <c r="C89" s="1" t="s">
        <v>27</v>
      </c>
      <c r="D89" s="1"/>
      <c r="E89" s="1"/>
      <c r="F89" s="62"/>
    </row>
    <row r="90" spans="1:6" x14ac:dyDescent="0.25">
      <c r="A90" s="8" t="s">
        <v>5275</v>
      </c>
      <c r="B90" s="1" t="s">
        <v>5276</v>
      </c>
      <c r="C90" s="1" t="s">
        <v>7</v>
      </c>
      <c r="D90" s="1"/>
      <c r="E90" s="1"/>
      <c r="F90" s="62"/>
    </row>
    <row r="91" spans="1:6" x14ac:dyDescent="0.25">
      <c r="A91" s="8" t="s">
        <v>5277</v>
      </c>
      <c r="B91" s="1" t="s">
        <v>5278</v>
      </c>
      <c r="C91" s="1" t="s">
        <v>7</v>
      </c>
      <c r="D91" s="1"/>
      <c r="E91" s="1"/>
      <c r="F91" s="62"/>
    </row>
    <row r="92" spans="1:6" x14ac:dyDescent="0.25">
      <c r="A92" s="8" t="s">
        <v>5279</v>
      </c>
      <c r="B92" s="1" t="s">
        <v>5280</v>
      </c>
      <c r="C92" s="1" t="s">
        <v>7</v>
      </c>
      <c r="D92" s="1"/>
      <c r="E92" s="1"/>
      <c r="F92" s="62"/>
    </row>
    <row r="93" spans="1:6" x14ac:dyDescent="0.25">
      <c r="A93" s="8" t="s">
        <v>5281</v>
      </c>
      <c r="B93" s="1" t="s">
        <v>5282</v>
      </c>
      <c r="C93" s="1" t="s">
        <v>4</v>
      </c>
      <c r="D93" s="1"/>
      <c r="E93" s="1"/>
      <c r="F93" s="62"/>
    </row>
    <row r="94" spans="1:6" x14ac:dyDescent="0.25">
      <c r="A94" s="8" t="s">
        <v>5281</v>
      </c>
      <c r="B94" s="1" t="s">
        <v>5282</v>
      </c>
      <c r="C94" s="1" t="s">
        <v>2618</v>
      </c>
      <c r="D94" s="1"/>
      <c r="E94" s="1"/>
      <c r="F94" s="62"/>
    </row>
    <row r="95" spans="1:6" x14ac:dyDescent="0.25">
      <c r="A95" s="8" t="s">
        <v>5283</v>
      </c>
      <c r="B95" s="1" t="s">
        <v>5284</v>
      </c>
      <c r="C95" s="1" t="s">
        <v>27</v>
      </c>
      <c r="D95" s="1"/>
      <c r="E95" s="1"/>
      <c r="F95" s="62"/>
    </row>
    <row r="96" spans="1:6" x14ac:dyDescent="0.25">
      <c r="A96" s="8" t="s">
        <v>5285</v>
      </c>
      <c r="B96" s="1" t="s">
        <v>5286</v>
      </c>
      <c r="C96" s="1" t="s">
        <v>1</v>
      </c>
      <c r="D96" s="1"/>
      <c r="E96" s="1"/>
      <c r="F96" s="62"/>
    </row>
    <row r="97" spans="1:6" x14ac:dyDescent="0.25">
      <c r="A97" s="8" t="s">
        <v>5287</v>
      </c>
      <c r="B97" s="1" t="s">
        <v>5288</v>
      </c>
      <c r="C97" s="1" t="s">
        <v>14</v>
      </c>
      <c r="D97" s="1"/>
      <c r="E97" s="1"/>
      <c r="F97" s="62"/>
    </row>
    <row r="98" spans="1:6" x14ac:dyDescent="0.25">
      <c r="A98" s="8" t="s">
        <v>5289</v>
      </c>
      <c r="B98" s="1" t="s">
        <v>5290</v>
      </c>
      <c r="C98" s="1" t="s">
        <v>14</v>
      </c>
      <c r="D98" s="1"/>
      <c r="E98" s="1"/>
      <c r="F98" s="62"/>
    </row>
    <row r="99" spans="1:6" x14ac:dyDescent="0.25">
      <c r="A99" s="8" t="s">
        <v>5291</v>
      </c>
      <c r="B99" s="1" t="s">
        <v>5292</v>
      </c>
      <c r="C99" s="1" t="s">
        <v>1</v>
      </c>
      <c r="D99" s="1"/>
      <c r="E99" s="1"/>
      <c r="F99" s="62"/>
    </row>
    <row r="100" spans="1:6" x14ac:dyDescent="0.25">
      <c r="A100" s="8" t="s">
        <v>5293</v>
      </c>
      <c r="B100" s="1" t="s">
        <v>5294</v>
      </c>
      <c r="C100" s="1" t="s">
        <v>14</v>
      </c>
      <c r="D100" s="1"/>
      <c r="E100" s="1"/>
      <c r="F100" s="62"/>
    </row>
    <row r="101" spans="1:6" x14ac:dyDescent="0.25">
      <c r="A101" s="8" t="s">
        <v>5295</v>
      </c>
      <c r="B101" s="1" t="s">
        <v>5296</v>
      </c>
      <c r="C101" s="1" t="s">
        <v>1</v>
      </c>
      <c r="D101" s="1"/>
      <c r="E101" s="1"/>
      <c r="F101" s="62"/>
    </row>
    <row r="102" spans="1:6" x14ac:dyDescent="0.25">
      <c r="A102" s="8" t="s">
        <v>5297</v>
      </c>
      <c r="B102" s="1" t="s">
        <v>5298</v>
      </c>
      <c r="C102" s="1" t="s">
        <v>1</v>
      </c>
      <c r="D102" s="1"/>
      <c r="E102" s="1"/>
      <c r="F102" s="62"/>
    </row>
    <row r="103" spans="1:6" x14ac:dyDescent="0.25">
      <c r="A103" s="8" t="s">
        <v>5299</v>
      </c>
      <c r="B103" s="1" t="s">
        <v>5300</v>
      </c>
      <c r="C103" s="1" t="s">
        <v>14</v>
      </c>
      <c r="D103" s="1"/>
      <c r="E103" s="1"/>
      <c r="F103" s="62"/>
    </row>
    <row r="104" spans="1:6" x14ac:dyDescent="0.25">
      <c r="A104" s="8" t="s">
        <v>5301</v>
      </c>
      <c r="B104" s="1" t="s">
        <v>5302</v>
      </c>
      <c r="C104" s="1" t="s">
        <v>1</v>
      </c>
      <c r="D104" s="1"/>
      <c r="E104" s="1"/>
      <c r="F104" s="62"/>
    </row>
    <row r="105" spans="1:6" x14ac:dyDescent="0.25">
      <c r="A105" s="8" t="s">
        <v>5303</v>
      </c>
      <c r="B105" s="1" t="s">
        <v>5304</v>
      </c>
      <c r="C105" s="1" t="s">
        <v>27</v>
      </c>
      <c r="D105" s="1"/>
      <c r="E105" s="1"/>
      <c r="F105" s="62"/>
    </row>
    <row r="106" spans="1:6" x14ac:dyDescent="0.25">
      <c r="A106" s="8" t="s">
        <v>5305</v>
      </c>
      <c r="B106" s="1" t="s">
        <v>5306</v>
      </c>
      <c r="C106" s="1" t="s">
        <v>1</v>
      </c>
      <c r="D106" s="1"/>
      <c r="E106" s="1"/>
      <c r="F106" s="62"/>
    </row>
    <row r="107" spans="1:6" x14ac:dyDescent="0.25">
      <c r="A107" s="8" t="s">
        <v>5307</v>
      </c>
      <c r="B107" s="1" t="s">
        <v>5308</v>
      </c>
      <c r="C107" s="1" t="s">
        <v>27</v>
      </c>
      <c r="D107" s="1"/>
      <c r="E107" s="1"/>
      <c r="F107" s="62"/>
    </row>
    <row r="108" spans="1:6" x14ac:dyDescent="0.25">
      <c r="A108" s="8" t="s">
        <v>5309</v>
      </c>
      <c r="B108" s="1" t="s">
        <v>5310</v>
      </c>
      <c r="C108" s="1" t="s">
        <v>14</v>
      </c>
      <c r="D108" s="1"/>
      <c r="E108" s="1"/>
      <c r="F108" s="62"/>
    </row>
    <row r="109" spans="1:6" x14ac:dyDescent="0.25">
      <c r="A109" s="8" t="s">
        <v>5311</v>
      </c>
      <c r="B109" s="1" t="s">
        <v>5312</v>
      </c>
      <c r="C109" s="1" t="s">
        <v>14</v>
      </c>
      <c r="D109" s="1"/>
      <c r="E109" s="1"/>
      <c r="F109" s="62"/>
    </row>
    <row r="110" spans="1:6" x14ac:dyDescent="0.25">
      <c r="A110" s="8" t="s">
        <v>5313</v>
      </c>
      <c r="B110" s="1" t="s">
        <v>5314</v>
      </c>
      <c r="C110" s="1" t="s">
        <v>1</v>
      </c>
      <c r="D110" s="1"/>
      <c r="E110" s="1"/>
      <c r="F110" s="62"/>
    </row>
    <row r="111" spans="1:6" x14ac:dyDescent="0.25">
      <c r="A111" s="8" t="s">
        <v>5315</v>
      </c>
      <c r="B111" s="1" t="s">
        <v>5316</v>
      </c>
      <c r="C111" s="1" t="s">
        <v>1</v>
      </c>
      <c r="D111" s="1"/>
      <c r="E111" s="1"/>
      <c r="F111" s="62"/>
    </row>
    <row r="112" spans="1:6" x14ac:dyDescent="0.25">
      <c r="A112" s="8" t="s">
        <v>5317</v>
      </c>
      <c r="B112" s="1" t="s">
        <v>5318</v>
      </c>
      <c r="C112" s="1" t="s">
        <v>14</v>
      </c>
      <c r="D112" s="1"/>
      <c r="E112" s="1"/>
      <c r="F112" s="62"/>
    </row>
    <row r="113" spans="1:6" x14ac:dyDescent="0.25">
      <c r="A113" s="8" t="s">
        <v>5319</v>
      </c>
      <c r="B113" s="1" t="s">
        <v>3968</v>
      </c>
      <c r="C113" s="1" t="s">
        <v>14</v>
      </c>
      <c r="D113" s="1" t="s">
        <v>10649</v>
      </c>
      <c r="E113" s="1"/>
      <c r="F113" s="62"/>
    </row>
    <row r="114" spans="1:6" x14ac:dyDescent="0.25">
      <c r="A114" s="8" t="s">
        <v>5320</v>
      </c>
      <c r="B114" s="1" t="s">
        <v>4303</v>
      </c>
      <c r="C114" s="1" t="s">
        <v>14</v>
      </c>
      <c r="D114" s="1" t="s">
        <v>10649</v>
      </c>
      <c r="E114" s="1"/>
      <c r="F114" s="62"/>
    </row>
    <row r="115" spans="1:6" ht="15.75" thickBot="1" x14ac:dyDescent="0.3">
      <c r="A115" s="10" t="s">
        <v>5321</v>
      </c>
      <c r="B115" s="11" t="s">
        <v>5120</v>
      </c>
      <c r="C115" s="11" t="s">
        <v>14</v>
      </c>
      <c r="D115" s="11" t="s">
        <v>10649</v>
      </c>
      <c r="E115" s="11"/>
      <c r="F115" s="63"/>
    </row>
    <row r="116" spans="1:6" x14ac:dyDescent="0.25">
      <c r="A116" s="13" t="s">
        <v>5322</v>
      </c>
      <c r="B116" s="2" t="s">
        <v>5323</v>
      </c>
      <c r="C116" s="2" t="s">
        <v>1</v>
      </c>
      <c r="D116" s="2"/>
      <c r="E116" s="2"/>
      <c r="F116" s="64"/>
    </row>
    <row r="117" spans="1:6" x14ac:dyDescent="0.25">
      <c r="A117" s="8" t="s">
        <v>5324</v>
      </c>
      <c r="B117" s="1" t="s">
        <v>5325</v>
      </c>
      <c r="C117" s="1" t="s">
        <v>14</v>
      </c>
      <c r="D117" s="1"/>
      <c r="E117" s="1"/>
      <c r="F117" s="62"/>
    </row>
    <row r="118" spans="1:6" x14ac:dyDescent="0.25">
      <c r="A118" s="8" t="s">
        <v>5326</v>
      </c>
      <c r="B118" s="1" t="s">
        <v>5327</v>
      </c>
      <c r="C118" s="1" t="s">
        <v>27</v>
      </c>
      <c r="D118" s="1"/>
      <c r="E118" s="1"/>
      <c r="F118" s="62"/>
    </row>
    <row r="119" spans="1:6" x14ac:dyDescent="0.25">
      <c r="A119" s="8" t="s">
        <v>5328</v>
      </c>
      <c r="B119" s="1" t="s">
        <v>5329</v>
      </c>
      <c r="C119" s="1" t="s">
        <v>27</v>
      </c>
      <c r="D119" s="1"/>
      <c r="E119" s="1"/>
      <c r="F119" s="62"/>
    </row>
    <row r="120" spans="1:6" x14ac:dyDescent="0.25">
      <c r="A120" s="8" t="s">
        <v>5330</v>
      </c>
      <c r="B120" s="1" t="s">
        <v>5331</v>
      </c>
      <c r="C120" s="1" t="s">
        <v>4</v>
      </c>
      <c r="D120" s="1"/>
      <c r="E120" s="1"/>
      <c r="F120" s="62"/>
    </row>
    <row r="121" spans="1:6" x14ac:dyDescent="0.25">
      <c r="A121" s="8" t="s">
        <v>5330</v>
      </c>
      <c r="B121" s="1" t="s">
        <v>5331</v>
      </c>
      <c r="C121" s="1" t="s">
        <v>4139</v>
      </c>
      <c r="D121" s="1"/>
      <c r="E121" s="1"/>
      <c r="F121" s="62"/>
    </row>
    <row r="122" spans="1:6" x14ac:dyDescent="0.25">
      <c r="A122" s="8" t="s">
        <v>5330</v>
      </c>
      <c r="B122" s="1" t="s">
        <v>5331</v>
      </c>
      <c r="C122" s="1" t="s">
        <v>2618</v>
      </c>
      <c r="D122" s="1"/>
      <c r="E122" s="1"/>
      <c r="F122" s="62"/>
    </row>
    <row r="123" spans="1:6" x14ac:dyDescent="0.25">
      <c r="A123" s="8" t="s">
        <v>5332</v>
      </c>
      <c r="B123" s="1" t="s">
        <v>5333</v>
      </c>
      <c r="C123" s="1" t="s">
        <v>7</v>
      </c>
      <c r="D123" s="1"/>
      <c r="E123" s="1"/>
      <c r="F123" s="62"/>
    </row>
    <row r="124" spans="1:6" x14ac:dyDescent="0.25">
      <c r="A124" s="8" t="s">
        <v>5334</v>
      </c>
      <c r="B124" s="1" t="s">
        <v>5335</v>
      </c>
      <c r="C124" s="1" t="s">
        <v>7</v>
      </c>
      <c r="D124" s="1"/>
      <c r="E124" s="1"/>
      <c r="F124" s="62"/>
    </row>
    <row r="125" spans="1:6" x14ac:dyDescent="0.25">
      <c r="A125" s="8" t="s">
        <v>5336</v>
      </c>
      <c r="B125" s="1" t="s">
        <v>5337</v>
      </c>
      <c r="C125" s="1" t="s">
        <v>7</v>
      </c>
      <c r="D125" s="1"/>
      <c r="E125" s="1"/>
      <c r="F125" s="62"/>
    </row>
    <row r="126" spans="1:6" x14ac:dyDescent="0.25">
      <c r="A126" s="8" t="s">
        <v>5338</v>
      </c>
      <c r="B126" s="1" t="s">
        <v>5339</v>
      </c>
      <c r="C126" s="1" t="s">
        <v>27</v>
      </c>
      <c r="D126" s="1"/>
      <c r="E126" s="1"/>
      <c r="F126" s="62"/>
    </row>
    <row r="127" spans="1:6" x14ac:dyDescent="0.25">
      <c r="A127" s="8" t="s">
        <v>5340</v>
      </c>
      <c r="B127" s="1" t="s">
        <v>5341</v>
      </c>
      <c r="C127" s="1" t="s">
        <v>7</v>
      </c>
      <c r="D127" s="1"/>
      <c r="E127" s="1"/>
      <c r="F127" s="62"/>
    </row>
    <row r="128" spans="1:6" x14ac:dyDescent="0.25">
      <c r="A128" s="8" t="s">
        <v>5342</v>
      </c>
      <c r="B128" s="1" t="s">
        <v>5343</v>
      </c>
      <c r="C128" s="1" t="s">
        <v>7</v>
      </c>
      <c r="D128" s="1"/>
      <c r="E128" s="1"/>
      <c r="F128" s="62"/>
    </row>
    <row r="129" spans="1:6" x14ac:dyDescent="0.25">
      <c r="A129" s="8" t="s">
        <v>5344</v>
      </c>
      <c r="B129" s="1" t="s">
        <v>5345</v>
      </c>
      <c r="C129" s="1" t="s">
        <v>14</v>
      </c>
      <c r="D129" s="1"/>
      <c r="E129" s="1"/>
      <c r="F129" s="62"/>
    </row>
    <row r="130" spans="1:6" x14ac:dyDescent="0.25">
      <c r="A130" s="8" t="s">
        <v>5346</v>
      </c>
      <c r="B130" s="1" t="s">
        <v>5347</v>
      </c>
      <c r="C130" s="1" t="s">
        <v>7</v>
      </c>
      <c r="D130" s="1"/>
      <c r="E130" s="1"/>
      <c r="F130" s="62"/>
    </row>
    <row r="131" spans="1:6" x14ac:dyDescent="0.25">
      <c r="A131" s="8" t="s">
        <v>5348</v>
      </c>
      <c r="B131" s="1" t="s">
        <v>5349</v>
      </c>
      <c r="C131" s="1" t="s">
        <v>7</v>
      </c>
      <c r="D131" s="1"/>
      <c r="E131" s="1"/>
      <c r="F131" s="62"/>
    </row>
    <row r="132" spans="1:6" x14ac:dyDescent="0.25">
      <c r="A132" s="8" t="s">
        <v>5350</v>
      </c>
      <c r="B132" s="1" t="s">
        <v>5351</v>
      </c>
      <c r="C132" s="1" t="s">
        <v>7</v>
      </c>
      <c r="D132" s="1"/>
      <c r="E132" s="1"/>
      <c r="F132" s="62"/>
    </row>
    <row r="133" spans="1:6" x14ac:dyDescent="0.25">
      <c r="A133" s="8" t="s">
        <v>5352</v>
      </c>
      <c r="B133" s="1" t="s">
        <v>5353</v>
      </c>
      <c r="C133" s="1" t="s">
        <v>14</v>
      </c>
      <c r="D133" s="1"/>
      <c r="E133" s="1"/>
      <c r="F133" s="62"/>
    </row>
    <row r="134" spans="1:6" x14ac:dyDescent="0.25">
      <c r="A134" s="8" t="s">
        <v>5354</v>
      </c>
      <c r="B134" s="1" t="s">
        <v>5355</v>
      </c>
      <c r="C134" s="1" t="s">
        <v>27</v>
      </c>
      <c r="D134" s="1"/>
      <c r="E134" s="1"/>
      <c r="F134" s="62"/>
    </row>
    <row r="135" spans="1:6" x14ac:dyDescent="0.25">
      <c r="A135" s="8" t="s">
        <v>5356</v>
      </c>
      <c r="B135" s="1" t="s">
        <v>5357</v>
      </c>
      <c r="C135" s="1" t="s">
        <v>7</v>
      </c>
      <c r="D135" s="1"/>
      <c r="E135" s="1"/>
      <c r="F135" s="62"/>
    </row>
    <row r="136" spans="1:6" x14ac:dyDescent="0.25">
      <c r="A136" s="8" t="s">
        <v>5358</v>
      </c>
      <c r="B136" s="1" t="s">
        <v>5359</v>
      </c>
      <c r="C136" s="1" t="s">
        <v>7</v>
      </c>
      <c r="D136" s="1"/>
      <c r="E136" s="1"/>
      <c r="F136" s="62"/>
    </row>
    <row r="137" spans="1:6" x14ac:dyDescent="0.25">
      <c r="A137" s="8" t="s">
        <v>5360</v>
      </c>
      <c r="B137" s="1" t="s">
        <v>5361</v>
      </c>
      <c r="C137" s="1" t="s">
        <v>4</v>
      </c>
      <c r="D137" s="1"/>
      <c r="E137" s="1"/>
      <c r="F137" s="62"/>
    </row>
    <row r="138" spans="1:6" x14ac:dyDescent="0.25">
      <c r="A138" s="8" t="s">
        <v>5360</v>
      </c>
      <c r="B138" s="1" t="s">
        <v>5361</v>
      </c>
      <c r="C138" s="1" t="s">
        <v>2618</v>
      </c>
      <c r="D138" s="1"/>
      <c r="E138" s="1"/>
      <c r="F138" s="62"/>
    </row>
    <row r="139" spans="1:6" x14ac:dyDescent="0.25">
      <c r="A139" s="8" t="s">
        <v>5362</v>
      </c>
      <c r="B139" s="1" t="s">
        <v>5363</v>
      </c>
      <c r="C139" s="1" t="s">
        <v>4</v>
      </c>
      <c r="D139" s="1"/>
      <c r="E139" s="1"/>
      <c r="F139" s="62"/>
    </row>
    <row r="140" spans="1:6" x14ac:dyDescent="0.25">
      <c r="A140" s="8" t="s">
        <v>5362</v>
      </c>
      <c r="B140" s="1" t="s">
        <v>5363</v>
      </c>
      <c r="C140" s="1" t="s">
        <v>2618</v>
      </c>
      <c r="D140" s="1"/>
      <c r="E140" s="1"/>
      <c r="F140" s="62"/>
    </row>
    <row r="141" spans="1:6" x14ac:dyDescent="0.25">
      <c r="A141" s="8" t="s">
        <v>5364</v>
      </c>
      <c r="B141" s="1" t="s">
        <v>5365</v>
      </c>
      <c r="C141" s="1" t="s">
        <v>4</v>
      </c>
      <c r="D141" s="1"/>
      <c r="E141" s="1"/>
      <c r="F141" s="62"/>
    </row>
    <row r="142" spans="1:6" x14ac:dyDescent="0.25">
      <c r="A142" s="8" t="s">
        <v>5364</v>
      </c>
      <c r="B142" s="1" t="s">
        <v>5365</v>
      </c>
      <c r="C142" s="1" t="s">
        <v>2618</v>
      </c>
      <c r="D142" s="1"/>
      <c r="E142" s="1"/>
      <c r="F142" s="62"/>
    </row>
    <row r="143" spans="1:6" x14ac:dyDescent="0.25">
      <c r="A143" s="8" t="s">
        <v>5366</v>
      </c>
      <c r="B143" s="1" t="s">
        <v>5367</v>
      </c>
      <c r="C143" s="1" t="s">
        <v>27</v>
      </c>
      <c r="D143" s="1"/>
      <c r="E143" s="1"/>
      <c r="F143" s="62"/>
    </row>
    <row r="144" spans="1:6" x14ac:dyDescent="0.25">
      <c r="A144" s="8" t="s">
        <v>5368</v>
      </c>
      <c r="B144" s="1" t="s">
        <v>5369</v>
      </c>
      <c r="C144" s="1" t="s">
        <v>7</v>
      </c>
      <c r="D144" s="1"/>
      <c r="E144" s="1"/>
      <c r="F144" s="62"/>
    </row>
    <row r="145" spans="1:6" x14ac:dyDescent="0.25">
      <c r="A145" s="8" t="s">
        <v>5370</v>
      </c>
      <c r="B145" s="1" t="s">
        <v>5371</v>
      </c>
      <c r="C145" s="1" t="s">
        <v>27</v>
      </c>
      <c r="D145" s="1"/>
      <c r="E145" s="1"/>
      <c r="F145" s="62"/>
    </row>
    <row r="146" spans="1:6" x14ac:dyDescent="0.25">
      <c r="A146" s="8" t="s">
        <v>5372</v>
      </c>
      <c r="B146" s="1" t="s">
        <v>5373</v>
      </c>
      <c r="C146" s="1" t="s">
        <v>7</v>
      </c>
      <c r="D146" s="1"/>
      <c r="E146" s="1"/>
      <c r="F146" s="62"/>
    </row>
    <row r="147" spans="1:6" x14ac:dyDescent="0.25">
      <c r="A147" s="8" t="s">
        <v>5374</v>
      </c>
      <c r="B147" s="1" t="s">
        <v>5375</v>
      </c>
      <c r="C147" s="1" t="s">
        <v>4</v>
      </c>
      <c r="D147" s="1"/>
      <c r="E147" s="1"/>
      <c r="F147" s="62"/>
    </row>
    <row r="148" spans="1:6" x14ac:dyDescent="0.25">
      <c r="A148" s="8" t="s">
        <v>5374</v>
      </c>
      <c r="B148" s="1" t="s">
        <v>5375</v>
      </c>
      <c r="C148" s="1" t="s">
        <v>2618</v>
      </c>
      <c r="D148" s="1"/>
      <c r="E148" s="1"/>
      <c r="F148" s="62"/>
    </row>
    <row r="149" spans="1:6" x14ac:dyDescent="0.25">
      <c r="A149" s="8" t="s">
        <v>5376</v>
      </c>
      <c r="B149" s="1" t="s">
        <v>5377</v>
      </c>
      <c r="C149" s="1" t="s">
        <v>27</v>
      </c>
      <c r="D149" s="1"/>
      <c r="E149" s="1"/>
      <c r="F149" s="62"/>
    </row>
    <row r="150" spans="1:6" x14ac:dyDescent="0.25">
      <c r="A150" s="8" t="s">
        <v>5378</v>
      </c>
      <c r="B150" s="1" t="s">
        <v>5379</v>
      </c>
      <c r="C150" s="1" t="s">
        <v>7</v>
      </c>
      <c r="D150" s="1"/>
      <c r="E150" s="1"/>
      <c r="F150" s="62"/>
    </row>
    <row r="151" spans="1:6" x14ac:dyDescent="0.25">
      <c r="A151" s="8" t="s">
        <v>5380</v>
      </c>
      <c r="B151" s="1" t="s">
        <v>5381</v>
      </c>
      <c r="C151" s="1" t="s">
        <v>7</v>
      </c>
      <c r="D151" s="1"/>
      <c r="E151" s="1"/>
      <c r="F151" s="62"/>
    </row>
    <row r="152" spans="1:6" x14ac:dyDescent="0.25">
      <c r="A152" s="8" t="s">
        <v>5382</v>
      </c>
      <c r="B152" s="1" t="s">
        <v>5383</v>
      </c>
      <c r="C152" s="1" t="s">
        <v>27</v>
      </c>
      <c r="D152" s="1"/>
      <c r="E152" s="1"/>
      <c r="F152" s="62"/>
    </row>
    <row r="153" spans="1:6" x14ac:dyDescent="0.25">
      <c r="A153" s="8" t="s">
        <v>5384</v>
      </c>
      <c r="B153" s="1" t="s">
        <v>5385</v>
      </c>
      <c r="C153" s="1" t="s">
        <v>27</v>
      </c>
      <c r="D153" s="1"/>
      <c r="E153" s="1"/>
      <c r="F153" s="62"/>
    </row>
    <row r="154" spans="1:6" x14ac:dyDescent="0.25">
      <c r="A154" s="8" t="s">
        <v>5386</v>
      </c>
      <c r="B154" s="1" t="s">
        <v>5387</v>
      </c>
      <c r="C154" s="1" t="s">
        <v>14</v>
      </c>
      <c r="D154" s="1"/>
      <c r="E154" s="1"/>
      <c r="F154" s="62"/>
    </row>
    <row r="155" spans="1:6" x14ac:dyDescent="0.25">
      <c r="A155" s="8" t="s">
        <v>5388</v>
      </c>
      <c r="B155" s="1" t="s">
        <v>5389</v>
      </c>
      <c r="C155" s="1" t="s">
        <v>14</v>
      </c>
      <c r="D155" s="1"/>
      <c r="E155" s="1"/>
      <c r="F155" s="62"/>
    </row>
    <row r="156" spans="1:6" x14ac:dyDescent="0.25">
      <c r="A156" s="8" t="s">
        <v>5390</v>
      </c>
      <c r="B156" s="1" t="s">
        <v>5391</v>
      </c>
      <c r="C156" s="1" t="s">
        <v>7</v>
      </c>
      <c r="D156" s="1"/>
      <c r="E156" s="1"/>
      <c r="F156" s="62"/>
    </row>
    <row r="157" spans="1:6" x14ac:dyDescent="0.25">
      <c r="A157" s="8" t="s">
        <v>5392</v>
      </c>
      <c r="B157" s="1" t="s">
        <v>5393</v>
      </c>
      <c r="C157" s="1" t="s">
        <v>7</v>
      </c>
      <c r="D157" s="1"/>
      <c r="E157" s="1"/>
      <c r="F157" s="62"/>
    </row>
    <row r="158" spans="1:6" x14ac:dyDescent="0.25">
      <c r="A158" s="8" t="s">
        <v>5394</v>
      </c>
      <c r="B158" s="1" t="s">
        <v>5395</v>
      </c>
      <c r="C158" s="1" t="s">
        <v>7</v>
      </c>
      <c r="D158" s="1"/>
      <c r="E158" s="1"/>
      <c r="F158" s="62"/>
    </row>
    <row r="159" spans="1:6" x14ac:dyDescent="0.25">
      <c r="A159" s="8" t="s">
        <v>5396</v>
      </c>
      <c r="B159" s="1" t="s">
        <v>5397</v>
      </c>
      <c r="C159" s="1" t="s">
        <v>7</v>
      </c>
      <c r="D159" s="1"/>
      <c r="E159" s="1"/>
      <c r="F159" s="62"/>
    </row>
    <row r="160" spans="1:6" x14ac:dyDescent="0.25">
      <c r="A160" s="8" t="s">
        <v>5398</v>
      </c>
      <c r="B160" s="1" t="s">
        <v>5399</v>
      </c>
      <c r="C160" s="1" t="s">
        <v>27</v>
      </c>
      <c r="D160" s="1"/>
      <c r="E160" s="1"/>
      <c r="F160" s="62"/>
    </row>
    <row r="161" spans="1:6" x14ac:dyDescent="0.25">
      <c r="A161" s="8" t="s">
        <v>5400</v>
      </c>
      <c r="B161" s="1" t="s">
        <v>5401</v>
      </c>
      <c r="C161" s="1" t="s">
        <v>27</v>
      </c>
      <c r="D161" s="1"/>
      <c r="E161" s="1"/>
      <c r="F161" s="62"/>
    </row>
    <row r="162" spans="1:6" x14ac:dyDescent="0.25">
      <c r="A162" s="8" t="s">
        <v>5402</v>
      </c>
      <c r="B162" s="1" t="s">
        <v>5403</v>
      </c>
      <c r="C162" s="1" t="s">
        <v>14</v>
      </c>
      <c r="D162" s="1"/>
      <c r="E162" s="1"/>
      <c r="F162" s="62"/>
    </row>
    <row r="163" spans="1:6" x14ac:dyDescent="0.25">
      <c r="A163" s="8" t="s">
        <v>5404</v>
      </c>
      <c r="B163" s="1" t="s">
        <v>5405</v>
      </c>
      <c r="C163" s="1" t="s">
        <v>4</v>
      </c>
      <c r="D163" s="1"/>
      <c r="E163" s="1"/>
      <c r="F163" s="62"/>
    </row>
    <row r="164" spans="1:6" x14ac:dyDescent="0.25">
      <c r="A164" s="8" t="s">
        <v>5404</v>
      </c>
      <c r="B164" s="1" t="s">
        <v>5405</v>
      </c>
      <c r="C164" s="1" t="s">
        <v>2618</v>
      </c>
      <c r="D164" s="1"/>
      <c r="E164" s="1"/>
      <c r="F164" s="62"/>
    </row>
    <row r="165" spans="1:6" x14ac:dyDescent="0.25">
      <c r="A165" s="8" t="s">
        <v>5406</v>
      </c>
      <c r="B165" s="1" t="s">
        <v>5407</v>
      </c>
      <c r="C165" s="1" t="s">
        <v>4</v>
      </c>
      <c r="D165" s="1"/>
      <c r="E165" s="1"/>
      <c r="F165" s="62"/>
    </row>
    <row r="166" spans="1:6" x14ac:dyDescent="0.25">
      <c r="A166" s="8" t="s">
        <v>5406</v>
      </c>
      <c r="B166" s="1" t="s">
        <v>5407</v>
      </c>
      <c r="C166" s="1" t="s">
        <v>2618</v>
      </c>
      <c r="D166" s="1"/>
      <c r="E166" s="1"/>
      <c r="F166" s="62"/>
    </row>
    <row r="167" spans="1:6" x14ac:dyDescent="0.25">
      <c r="A167" s="8" t="s">
        <v>5408</v>
      </c>
      <c r="B167" s="1" t="s">
        <v>5409</v>
      </c>
      <c r="C167" s="1" t="s">
        <v>14</v>
      </c>
      <c r="D167" s="1"/>
      <c r="E167" s="1"/>
      <c r="F167" s="62"/>
    </row>
    <row r="168" spans="1:6" x14ac:dyDescent="0.25">
      <c r="A168" s="8" t="s">
        <v>5410</v>
      </c>
      <c r="B168" s="1" t="s">
        <v>5411</v>
      </c>
      <c r="C168" s="1" t="s">
        <v>4</v>
      </c>
      <c r="D168" s="1"/>
      <c r="E168" s="1"/>
      <c r="F168" s="62"/>
    </row>
    <row r="169" spans="1:6" x14ac:dyDescent="0.25">
      <c r="A169" s="8" t="s">
        <v>5410</v>
      </c>
      <c r="B169" s="1" t="s">
        <v>5411</v>
      </c>
      <c r="C169" s="1" t="s">
        <v>2618</v>
      </c>
      <c r="D169" s="1"/>
      <c r="E169" s="1"/>
      <c r="F169" s="62"/>
    </row>
    <row r="170" spans="1:6" x14ac:dyDescent="0.25">
      <c r="A170" s="8" t="s">
        <v>5412</v>
      </c>
      <c r="B170" s="1" t="s">
        <v>5413</v>
      </c>
      <c r="C170" s="1" t="s">
        <v>7</v>
      </c>
      <c r="D170" s="1"/>
      <c r="E170" s="1"/>
      <c r="F170" s="62"/>
    </row>
    <row r="171" spans="1:6" x14ac:dyDescent="0.25">
      <c r="A171" s="8" t="s">
        <v>5414</v>
      </c>
      <c r="B171" s="1" t="s">
        <v>5415</v>
      </c>
      <c r="C171" s="1" t="s">
        <v>7</v>
      </c>
      <c r="D171" s="1"/>
      <c r="E171" s="1"/>
      <c r="F171" s="62"/>
    </row>
    <row r="172" spans="1:6" x14ac:dyDescent="0.25">
      <c r="A172" s="8" t="s">
        <v>5416</v>
      </c>
      <c r="B172" s="1" t="s">
        <v>5417</v>
      </c>
      <c r="C172" s="1" t="s">
        <v>27</v>
      </c>
      <c r="D172" s="1"/>
      <c r="E172" s="1"/>
      <c r="F172" s="62"/>
    </row>
    <row r="173" spans="1:6" x14ac:dyDescent="0.25">
      <c r="A173" s="8" t="s">
        <v>5418</v>
      </c>
      <c r="B173" s="1" t="s">
        <v>5419</v>
      </c>
      <c r="C173" s="1" t="s">
        <v>7</v>
      </c>
      <c r="D173" s="1"/>
      <c r="E173" s="1"/>
      <c r="F173" s="62"/>
    </row>
    <row r="174" spans="1:6" x14ac:dyDescent="0.25">
      <c r="A174" s="8" t="s">
        <v>5420</v>
      </c>
      <c r="B174" s="1" t="s">
        <v>5421</v>
      </c>
      <c r="C174" s="1" t="s">
        <v>7</v>
      </c>
      <c r="D174" s="1"/>
      <c r="E174" s="1"/>
      <c r="F174" s="62"/>
    </row>
    <row r="175" spans="1:6" x14ac:dyDescent="0.25">
      <c r="A175" s="8" t="s">
        <v>5422</v>
      </c>
      <c r="B175" s="1" t="s">
        <v>5423</v>
      </c>
      <c r="C175" s="1" t="s">
        <v>7</v>
      </c>
      <c r="D175" s="1"/>
      <c r="E175" s="1"/>
      <c r="F175" s="62"/>
    </row>
    <row r="176" spans="1:6" x14ac:dyDescent="0.25">
      <c r="A176" s="8" t="s">
        <v>5424</v>
      </c>
      <c r="B176" s="1" t="s">
        <v>5425</v>
      </c>
      <c r="C176" s="1" t="s">
        <v>7</v>
      </c>
      <c r="D176" s="1"/>
      <c r="E176" s="1"/>
      <c r="F176" s="62"/>
    </row>
    <row r="177" spans="1:6" x14ac:dyDescent="0.25">
      <c r="A177" s="8" t="s">
        <v>5426</v>
      </c>
      <c r="B177" s="1" t="s">
        <v>5427</v>
      </c>
      <c r="C177" s="1" t="s">
        <v>7</v>
      </c>
      <c r="D177" s="1"/>
      <c r="E177" s="1"/>
      <c r="F177" s="62"/>
    </row>
    <row r="178" spans="1:6" x14ac:dyDescent="0.25">
      <c r="A178" s="8" t="s">
        <v>5428</v>
      </c>
      <c r="B178" s="1" t="s">
        <v>5429</v>
      </c>
      <c r="C178" s="1" t="s">
        <v>7</v>
      </c>
      <c r="D178" s="1"/>
      <c r="E178" s="1"/>
      <c r="F178" s="62"/>
    </row>
    <row r="179" spans="1:6" x14ac:dyDescent="0.25">
      <c r="A179" s="8" t="s">
        <v>5430</v>
      </c>
      <c r="B179" s="1" t="s">
        <v>5431</v>
      </c>
      <c r="C179" s="1" t="s">
        <v>7</v>
      </c>
      <c r="D179" s="1"/>
      <c r="E179" s="1"/>
      <c r="F179" s="62"/>
    </row>
    <row r="180" spans="1:6" x14ac:dyDescent="0.25">
      <c r="A180" s="8" t="s">
        <v>5432</v>
      </c>
      <c r="B180" s="1" t="s">
        <v>5433</v>
      </c>
      <c r="C180" s="1" t="s">
        <v>7</v>
      </c>
      <c r="D180" s="1"/>
      <c r="E180" s="1"/>
      <c r="F180" s="62"/>
    </row>
    <row r="181" spans="1:6" x14ac:dyDescent="0.25">
      <c r="A181" s="8" t="s">
        <v>5434</v>
      </c>
      <c r="B181" s="1" t="s">
        <v>5435</v>
      </c>
      <c r="C181" s="1" t="s">
        <v>7</v>
      </c>
      <c r="D181" s="1"/>
      <c r="E181" s="1"/>
      <c r="F181" s="62"/>
    </row>
    <row r="182" spans="1:6" x14ac:dyDescent="0.25">
      <c r="A182" s="8" t="s">
        <v>5436</v>
      </c>
      <c r="B182" s="1" t="s">
        <v>5437</v>
      </c>
      <c r="C182" s="1" t="s">
        <v>7</v>
      </c>
      <c r="D182" s="1"/>
      <c r="E182" s="1"/>
      <c r="F182" s="62"/>
    </row>
    <row r="183" spans="1:6" x14ac:dyDescent="0.25">
      <c r="A183" s="8" t="s">
        <v>5438</v>
      </c>
      <c r="B183" s="1" t="s">
        <v>5439</v>
      </c>
      <c r="C183" s="1" t="s">
        <v>7</v>
      </c>
      <c r="D183" s="1"/>
      <c r="E183" s="1"/>
      <c r="F183" s="62"/>
    </row>
    <row r="184" spans="1:6" x14ac:dyDescent="0.25">
      <c r="A184" s="8" t="s">
        <v>5440</v>
      </c>
      <c r="B184" s="1" t="s">
        <v>5441</v>
      </c>
      <c r="C184" s="1" t="s">
        <v>7</v>
      </c>
      <c r="D184" s="1"/>
      <c r="E184" s="1"/>
      <c r="F184" s="62"/>
    </row>
    <row r="185" spans="1:6" x14ac:dyDescent="0.25">
      <c r="A185" s="8" t="s">
        <v>5442</v>
      </c>
      <c r="B185" s="1" t="s">
        <v>5443</v>
      </c>
      <c r="C185" s="1" t="s">
        <v>7</v>
      </c>
      <c r="D185" s="1"/>
      <c r="E185" s="1"/>
      <c r="F185" s="62"/>
    </row>
    <row r="186" spans="1:6" x14ac:dyDescent="0.25">
      <c r="A186" s="8" t="s">
        <v>5444</v>
      </c>
      <c r="B186" s="1" t="s">
        <v>5445</v>
      </c>
      <c r="C186" s="1" t="s">
        <v>27</v>
      </c>
      <c r="D186" s="1"/>
      <c r="E186" s="1"/>
      <c r="F186" s="62"/>
    </row>
    <row r="187" spans="1:6" x14ac:dyDescent="0.25">
      <c r="A187" s="8" t="s">
        <v>5446</v>
      </c>
      <c r="B187" s="1" t="s">
        <v>5447</v>
      </c>
      <c r="C187" s="1" t="s">
        <v>7</v>
      </c>
      <c r="D187" s="1"/>
      <c r="E187" s="1"/>
      <c r="F187" s="62"/>
    </row>
    <row r="188" spans="1:6" x14ac:dyDescent="0.25">
      <c r="A188" s="8" t="s">
        <v>5448</v>
      </c>
      <c r="B188" s="1" t="s">
        <v>5449</v>
      </c>
      <c r="C188" s="1" t="s">
        <v>7</v>
      </c>
      <c r="D188" s="1"/>
      <c r="E188" s="1"/>
      <c r="F188" s="62"/>
    </row>
    <row r="189" spans="1:6" x14ac:dyDescent="0.25">
      <c r="A189" s="8" t="s">
        <v>5450</v>
      </c>
      <c r="B189" s="1" t="s">
        <v>5451</v>
      </c>
      <c r="C189" s="1" t="s">
        <v>14</v>
      </c>
      <c r="D189" s="1"/>
      <c r="E189" s="1"/>
      <c r="F189" s="62"/>
    </row>
    <row r="190" spans="1:6" x14ac:dyDescent="0.25">
      <c r="A190" s="8" t="s">
        <v>5452</v>
      </c>
      <c r="B190" s="1" t="s">
        <v>5453</v>
      </c>
      <c r="C190" s="1" t="s">
        <v>7</v>
      </c>
      <c r="D190" s="1"/>
      <c r="E190" s="1"/>
      <c r="F190" s="62"/>
    </row>
    <row r="191" spans="1:6" x14ac:dyDescent="0.25">
      <c r="A191" s="8" t="s">
        <v>5454</v>
      </c>
      <c r="B191" s="1" t="s">
        <v>5455</v>
      </c>
      <c r="C191" s="1" t="s">
        <v>27</v>
      </c>
      <c r="D191" s="1"/>
      <c r="E191" s="1"/>
      <c r="F191" s="62"/>
    </row>
    <row r="192" spans="1:6" x14ac:dyDescent="0.25">
      <c r="A192" s="8" t="s">
        <v>5456</v>
      </c>
      <c r="B192" s="1" t="s">
        <v>5457</v>
      </c>
      <c r="C192" s="1" t="s">
        <v>7</v>
      </c>
      <c r="D192" s="1"/>
      <c r="E192" s="1"/>
      <c r="F192" s="62"/>
    </row>
    <row r="193" spans="1:6" x14ac:dyDescent="0.25">
      <c r="A193" s="8" t="s">
        <v>5458</v>
      </c>
      <c r="B193" s="1" t="s">
        <v>5459</v>
      </c>
      <c r="C193" s="1" t="s">
        <v>7</v>
      </c>
      <c r="D193" s="1"/>
      <c r="E193" s="1"/>
      <c r="F193" s="62"/>
    </row>
    <row r="194" spans="1:6" x14ac:dyDescent="0.25">
      <c r="A194" s="8" t="s">
        <v>5460</v>
      </c>
      <c r="B194" s="1" t="s">
        <v>5461</v>
      </c>
      <c r="C194" s="1" t="s">
        <v>7</v>
      </c>
      <c r="D194" s="1"/>
      <c r="E194" s="1"/>
      <c r="F194" s="62"/>
    </row>
    <row r="195" spans="1:6" x14ac:dyDescent="0.25">
      <c r="A195" s="8" t="s">
        <v>5462</v>
      </c>
      <c r="B195" s="1" t="s">
        <v>5463</v>
      </c>
      <c r="C195" s="1" t="s">
        <v>7</v>
      </c>
      <c r="D195" s="1"/>
      <c r="E195" s="1"/>
      <c r="F195" s="62"/>
    </row>
    <row r="196" spans="1:6" x14ac:dyDescent="0.25">
      <c r="A196" s="8" t="s">
        <v>5464</v>
      </c>
      <c r="B196" s="1" t="s">
        <v>5465</v>
      </c>
      <c r="C196" s="1" t="s">
        <v>7</v>
      </c>
      <c r="D196" s="1"/>
      <c r="E196" s="1"/>
      <c r="F196" s="62"/>
    </row>
    <row r="197" spans="1:6" x14ac:dyDescent="0.25">
      <c r="A197" s="8" t="s">
        <v>5466</v>
      </c>
      <c r="B197" s="1" t="s">
        <v>5467</v>
      </c>
      <c r="C197" s="1" t="s">
        <v>7</v>
      </c>
      <c r="D197" s="1"/>
      <c r="E197" s="1"/>
      <c r="F197" s="62"/>
    </row>
    <row r="198" spans="1:6" x14ac:dyDescent="0.25">
      <c r="A198" s="8" t="s">
        <v>5468</v>
      </c>
      <c r="B198" s="1" t="s">
        <v>5469</v>
      </c>
      <c r="C198" s="1" t="s">
        <v>7</v>
      </c>
      <c r="D198" s="1"/>
      <c r="E198" s="1"/>
      <c r="F198" s="62"/>
    </row>
    <row r="199" spans="1:6" x14ac:dyDescent="0.25">
      <c r="A199" s="8" t="s">
        <v>5470</v>
      </c>
      <c r="B199" s="1" t="s">
        <v>5471</v>
      </c>
      <c r="C199" s="1" t="s">
        <v>7</v>
      </c>
      <c r="D199" s="1"/>
      <c r="E199" s="1"/>
      <c r="F199" s="62"/>
    </row>
    <row r="200" spans="1:6" x14ac:dyDescent="0.25">
      <c r="A200" s="8" t="s">
        <v>5472</v>
      </c>
      <c r="B200" s="1" t="s">
        <v>5473</v>
      </c>
      <c r="C200" s="1" t="s">
        <v>7</v>
      </c>
      <c r="D200" s="1"/>
      <c r="E200" s="1"/>
      <c r="F200" s="62"/>
    </row>
    <row r="201" spans="1:6" x14ac:dyDescent="0.25">
      <c r="A201" s="8" t="s">
        <v>5474</v>
      </c>
      <c r="B201" s="1" t="s">
        <v>5475</v>
      </c>
      <c r="C201" s="1" t="s">
        <v>27</v>
      </c>
      <c r="D201" s="1"/>
      <c r="E201" s="1"/>
      <c r="F201" s="62"/>
    </row>
    <row r="202" spans="1:6" x14ac:dyDescent="0.25">
      <c r="A202" s="8" t="s">
        <v>5476</v>
      </c>
      <c r="B202" s="1" t="s">
        <v>5477</v>
      </c>
      <c r="C202" s="1" t="s">
        <v>7</v>
      </c>
      <c r="D202" s="1"/>
      <c r="E202" s="1"/>
      <c r="F202" s="62"/>
    </row>
    <row r="203" spans="1:6" x14ac:dyDescent="0.25">
      <c r="A203" s="8" t="s">
        <v>5478</v>
      </c>
      <c r="B203" s="1" t="s">
        <v>5479</v>
      </c>
      <c r="C203" s="1" t="s">
        <v>7</v>
      </c>
      <c r="D203" s="1"/>
      <c r="E203" s="1"/>
      <c r="F203" s="62"/>
    </row>
    <row r="204" spans="1:6" x14ac:dyDescent="0.25">
      <c r="A204" s="8" t="s">
        <v>5480</v>
      </c>
      <c r="B204" s="1" t="s">
        <v>5481</v>
      </c>
      <c r="C204" s="1" t="s">
        <v>27</v>
      </c>
      <c r="D204" s="1"/>
      <c r="E204" s="1"/>
      <c r="F204" s="62"/>
    </row>
    <row r="205" spans="1:6" x14ac:dyDescent="0.25">
      <c r="A205" s="8" t="s">
        <v>5482</v>
      </c>
      <c r="B205" s="1" t="s">
        <v>5483</v>
      </c>
      <c r="C205" s="1" t="s">
        <v>27</v>
      </c>
      <c r="D205" s="1"/>
      <c r="E205" s="1"/>
      <c r="F205" s="62"/>
    </row>
    <row r="206" spans="1:6" x14ac:dyDescent="0.25">
      <c r="A206" s="8" t="s">
        <v>5484</v>
      </c>
      <c r="B206" s="1" t="s">
        <v>5485</v>
      </c>
      <c r="C206" s="1" t="s">
        <v>1</v>
      </c>
      <c r="D206" s="1"/>
      <c r="E206" s="1"/>
      <c r="F206" s="62"/>
    </row>
    <row r="207" spans="1:6" x14ac:dyDescent="0.25">
      <c r="A207" s="8" t="s">
        <v>5486</v>
      </c>
      <c r="B207" s="1" t="s">
        <v>5487</v>
      </c>
      <c r="C207" s="1" t="s">
        <v>1</v>
      </c>
      <c r="D207" s="1"/>
      <c r="E207" s="1"/>
      <c r="F207" s="62"/>
    </row>
    <row r="208" spans="1:6" x14ac:dyDescent="0.25">
      <c r="A208" s="8" t="s">
        <v>5488</v>
      </c>
      <c r="B208" s="1" t="s">
        <v>5489</v>
      </c>
      <c r="C208" s="1" t="s">
        <v>4</v>
      </c>
      <c r="D208" s="1"/>
      <c r="E208" s="1"/>
      <c r="F208" s="62"/>
    </row>
    <row r="209" spans="1:6" x14ac:dyDescent="0.25">
      <c r="A209" s="8" t="s">
        <v>5488</v>
      </c>
      <c r="B209" s="1" t="s">
        <v>5489</v>
      </c>
      <c r="C209" s="1" t="s">
        <v>2618</v>
      </c>
      <c r="D209" s="1"/>
      <c r="E209" s="1"/>
      <c r="F209" s="62"/>
    </row>
    <row r="210" spans="1:6" x14ac:dyDescent="0.25">
      <c r="A210" s="8" t="s">
        <v>5490</v>
      </c>
      <c r="B210" s="1" t="s">
        <v>5491</v>
      </c>
      <c r="C210" s="1" t="s">
        <v>14</v>
      </c>
      <c r="D210" s="1"/>
      <c r="E210" s="1"/>
      <c r="F210" s="62"/>
    </row>
    <row r="211" spans="1:6" x14ac:dyDescent="0.25">
      <c r="A211" s="8" t="s">
        <v>5492</v>
      </c>
      <c r="B211" s="1" t="s">
        <v>5493</v>
      </c>
      <c r="C211" s="1" t="s">
        <v>14</v>
      </c>
      <c r="D211" s="1"/>
      <c r="E211" s="1"/>
      <c r="F211" s="62"/>
    </row>
    <row r="212" spans="1:6" x14ac:dyDescent="0.25">
      <c r="A212" s="8" t="s">
        <v>5494</v>
      </c>
      <c r="B212" s="1" t="s">
        <v>5495</v>
      </c>
      <c r="C212" s="1" t="s">
        <v>14</v>
      </c>
      <c r="D212" s="1"/>
      <c r="E212" s="1"/>
      <c r="F212" s="62"/>
    </row>
    <row r="213" spans="1:6" x14ac:dyDescent="0.25">
      <c r="A213" s="8" t="s">
        <v>5496</v>
      </c>
      <c r="B213" s="1" t="s">
        <v>5497</v>
      </c>
      <c r="C213" s="1" t="s">
        <v>7</v>
      </c>
      <c r="D213" s="1"/>
      <c r="E213" s="1"/>
      <c r="F213" s="62"/>
    </row>
    <row r="214" spans="1:6" x14ac:dyDescent="0.25">
      <c r="A214" s="8" t="s">
        <v>5498</v>
      </c>
      <c r="B214" s="1" t="s">
        <v>5499</v>
      </c>
      <c r="C214" s="1" t="s">
        <v>14</v>
      </c>
      <c r="D214" s="1"/>
      <c r="E214" s="1"/>
      <c r="F214" s="62"/>
    </row>
    <row r="215" spans="1:6" x14ac:dyDescent="0.25">
      <c r="A215" s="8" t="s">
        <v>5500</v>
      </c>
      <c r="B215" s="1" t="s">
        <v>5501</v>
      </c>
      <c r="C215" s="1" t="s">
        <v>27</v>
      </c>
      <c r="D215" s="1"/>
      <c r="E215" s="1"/>
      <c r="F215" s="62"/>
    </row>
    <row r="216" spans="1:6" x14ac:dyDescent="0.25">
      <c r="A216" s="8" t="s">
        <v>5502</v>
      </c>
      <c r="B216" s="1" t="s">
        <v>5503</v>
      </c>
      <c r="C216" s="1" t="s">
        <v>14</v>
      </c>
      <c r="D216" s="1"/>
      <c r="E216" s="1"/>
      <c r="F216" s="62"/>
    </row>
    <row r="217" spans="1:6" x14ac:dyDescent="0.25">
      <c r="A217" s="8" t="s">
        <v>5504</v>
      </c>
      <c r="B217" s="1" t="s">
        <v>5505</v>
      </c>
      <c r="C217" s="1" t="s">
        <v>27</v>
      </c>
      <c r="D217" s="1"/>
      <c r="E217" s="1"/>
      <c r="F217" s="62"/>
    </row>
    <row r="218" spans="1:6" x14ac:dyDescent="0.25">
      <c r="A218" s="8" t="s">
        <v>5506</v>
      </c>
      <c r="B218" s="1" t="s">
        <v>5507</v>
      </c>
      <c r="C218" s="1" t="s">
        <v>27</v>
      </c>
      <c r="D218" s="1"/>
      <c r="E218" s="1"/>
      <c r="F218" s="62"/>
    </row>
    <row r="219" spans="1:6" x14ac:dyDescent="0.25">
      <c r="A219" s="8" t="s">
        <v>5508</v>
      </c>
      <c r="B219" s="1" t="s">
        <v>5509</v>
      </c>
      <c r="C219" s="1" t="s">
        <v>1</v>
      </c>
      <c r="D219" s="1"/>
      <c r="E219" s="1"/>
      <c r="F219" s="62"/>
    </row>
    <row r="220" spans="1:6" x14ac:dyDescent="0.25">
      <c r="A220" s="8" t="s">
        <v>5510</v>
      </c>
      <c r="B220" s="1" t="s">
        <v>5511</v>
      </c>
      <c r="C220" s="1" t="s">
        <v>1</v>
      </c>
      <c r="D220" s="1"/>
      <c r="E220" s="1"/>
      <c r="F220" s="62"/>
    </row>
    <row r="221" spans="1:6" x14ac:dyDescent="0.25">
      <c r="A221" s="8" t="s">
        <v>5512</v>
      </c>
      <c r="B221" s="1" t="s">
        <v>5513</v>
      </c>
      <c r="C221" s="1" t="s">
        <v>1</v>
      </c>
      <c r="D221" s="1"/>
      <c r="E221" s="1"/>
      <c r="F221" s="62"/>
    </row>
    <row r="222" spans="1:6" x14ac:dyDescent="0.25">
      <c r="A222" s="8" t="s">
        <v>5514</v>
      </c>
      <c r="B222" s="1" t="s">
        <v>5515</v>
      </c>
      <c r="C222" s="1" t="s">
        <v>1</v>
      </c>
      <c r="D222" s="1"/>
      <c r="E222" s="1"/>
      <c r="F222" s="62"/>
    </row>
    <row r="223" spans="1:6" x14ac:dyDescent="0.25">
      <c r="A223" s="8" t="s">
        <v>5516</v>
      </c>
      <c r="B223" s="1" t="s">
        <v>5517</v>
      </c>
      <c r="C223" s="1" t="s">
        <v>4</v>
      </c>
      <c r="D223" s="1"/>
      <c r="E223" s="1"/>
      <c r="F223" s="62"/>
    </row>
    <row r="224" spans="1:6" x14ac:dyDescent="0.25">
      <c r="A224" s="8" t="s">
        <v>5516</v>
      </c>
      <c r="B224" s="1" t="s">
        <v>5517</v>
      </c>
      <c r="C224" s="1" t="s">
        <v>2618</v>
      </c>
      <c r="D224" s="1"/>
      <c r="E224" s="1"/>
      <c r="F224" s="62"/>
    </row>
    <row r="225" spans="1:6" x14ac:dyDescent="0.25">
      <c r="A225" s="8" t="s">
        <v>5518</v>
      </c>
      <c r="B225" s="1" t="s">
        <v>5519</v>
      </c>
      <c r="C225" s="1" t="s">
        <v>1</v>
      </c>
      <c r="D225" s="1"/>
      <c r="E225" s="1"/>
      <c r="F225" s="62"/>
    </row>
    <row r="226" spans="1:6" x14ac:dyDescent="0.25">
      <c r="A226" s="8" t="s">
        <v>5520</v>
      </c>
      <c r="B226" s="1" t="s">
        <v>5521</v>
      </c>
      <c r="C226" s="1" t="s">
        <v>14</v>
      </c>
      <c r="D226" s="1"/>
      <c r="E226" s="1"/>
      <c r="F226" s="62"/>
    </row>
    <row r="227" spans="1:6" x14ac:dyDescent="0.25">
      <c r="A227" s="8" t="s">
        <v>5522</v>
      </c>
      <c r="B227" s="1" t="s">
        <v>4492</v>
      </c>
      <c r="C227" s="1" t="s">
        <v>14</v>
      </c>
      <c r="D227" s="1" t="s">
        <v>10649</v>
      </c>
      <c r="E227" s="1"/>
      <c r="F227" s="62"/>
    </row>
    <row r="228" spans="1:6" x14ac:dyDescent="0.25">
      <c r="A228" s="8" t="s">
        <v>5523</v>
      </c>
      <c r="B228" s="1" t="s">
        <v>4703</v>
      </c>
      <c r="C228" s="1" t="s">
        <v>14</v>
      </c>
      <c r="D228" s="1" t="s">
        <v>10649</v>
      </c>
      <c r="E228" s="1"/>
      <c r="F228" s="62"/>
    </row>
    <row r="229" spans="1:6" ht="15.75" thickBot="1" x14ac:dyDescent="0.3">
      <c r="A229" s="10" t="s">
        <v>5524</v>
      </c>
      <c r="B229" s="11" t="s">
        <v>5323</v>
      </c>
      <c r="C229" s="11" t="s">
        <v>14</v>
      </c>
      <c r="D229" s="11" t="s">
        <v>10649</v>
      </c>
      <c r="E229" s="11"/>
      <c r="F229" s="63"/>
    </row>
    <row r="230" spans="1:6" x14ac:dyDescent="0.25">
      <c r="A230" s="8" t="s">
        <v>5526</v>
      </c>
      <c r="B230" s="1" t="s">
        <v>5527</v>
      </c>
      <c r="C230" s="1" t="s">
        <v>1</v>
      </c>
      <c r="D230" s="1"/>
      <c r="E230" s="1"/>
      <c r="F230" s="62"/>
    </row>
    <row r="231" spans="1:6" x14ac:dyDescent="0.25">
      <c r="A231" s="8" t="s">
        <v>5528</v>
      </c>
      <c r="B231" s="1" t="s">
        <v>5529</v>
      </c>
      <c r="C231" s="1" t="s">
        <v>14</v>
      </c>
      <c r="D231" s="1"/>
      <c r="E231" s="1"/>
      <c r="F231" s="62"/>
    </row>
    <row r="232" spans="1:6" x14ac:dyDescent="0.25">
      <c r="A232" s="8" t="s">
        <v>5530</v>
      </c>
      <c r="B232" s="1" t="s">
        <v>5531</v>
      </c>
      <c r="C232" s="1" t="s">
        <v>14</v>
      </c>
      <c r="D232" s="1"/>
      <c r="E232" s="1"/>
      <c r="F232" s="62"/>
    </row>
    <row r="233" spans="1:6" x14ac:dyDescent="0.25">
      <c r="A233" s="8" t="s">
        <v>5532</v>
      </c>
      <c r="B233" s="1" t="s">
        <v>5533</v>
      </c>
      <c r="C233" s="1" t="s">
        <v>4</v>
      </c>
      <c r="D233" s="1"/>
      <c r="E233" s="1"/>
      <c r="F233" s="62"/>
    </row>
    <row r="234" spans="1:6" x14ac:dyDescent="0.25">
      <c r="A234" s="8" t="s">
        <v>5532</v>
      </c>
      <c r="B234" s="1" t="s">
        <v>5533</v>
      </c>
      <c r="C234" s="1" t="s">
        <v>2618</v>
      </c>
      <c r="D234" s="1"/>
      <c r="E234" s="1"/>
      <c r="F234" s="62"/>
    </row>
    <row r="235" spans="1:6" x14ac:dyDescent="0.25">
      <c r="A235" s="8" t="s">
        <v>5534</v>
      </c>
      <c r="B235" s="1" t="s">
        <v>5535</v>
      </c>
      <c r="C235" s="1" t="s">
        <v>27</v>
      </c>
      <c r="D235" s="1"/>
      <c r="E235" s="1"/>
      <c r="F235" s="62"/>
    </row>
    <row r="236" spans="1:6" x14ac:dyDescent="0.25">
      <c r="A236" s="8" t="s">
        <v>5536</v>
      </c>
      <c r="B236" s="1" t="s">
        <v>5537</v>
      </c>
      <c r="C236" s="1" t="s">
        <v>7</v>
      </c>
      <c r="D236" s="1"/>
      <c r="E236" s="1"/>
      <c r="F236" s="62"/>
    </row>
    <row r="237" spans="1:6" x14ac:dyDescent="0.25">
      <c r="A237" s="8" t="s">
        <v>5538</v>
      </c>
      <c r="B237" s="1" t="s">
        <v>5539</v>
      </c>
      <c r="C237" s="1" t="s">
        <v>14</v>
      </c>
      <c r="D237" s="1"/>
      <c r="E237" s="1"/>
      <c r="F237" s="62"/>
    </row>
    <row r="238" spans="1:6" x14ac:dyDescent="0.25">
      <c r="A238" s="8" t="s">
        <v>5540</v>
      </c>
      <c r="B238" s="1" t="s">
        <v>5541</v>
      </c>
      <c r="C238" s="1" t="s">
        <v>7</v>
      </c>
      <c r="D238" s="1"/>
      <c r="E238" s="1"/>
      <c r="F238" s="62"/>
    </row>
    <row r="239" spans="1:6" x14ac:dyDescent="0.25">
      <c r="A239" s="8" t="s">
        <v>5542</v>
      </c>
      <c r="B239" s="1" t="s">
        <v>5543</v>
      </c>
      <c r="C239" s="1" t="s">
        <v>7</v>
      </c>
      <c r="D239" s="1"/>
      <c r="E239" s="1"/>
      <c r="F239" s="62"/>
    </row>
    <row r="240" spans="1:6" x14ac:dyDescent="0.25">
      <c r="A240" s="8" t="s">
        <v>5544</v>
      </c>
      <c r="B240" s="1" t="s">
        <v>5545</v>
      </c>
      <c r="C240" s="1" t="s">
        <v>7</v>
      </c>
      <c r="D240" s="1"/>
      <c r="E240" s="1"/>
      <c r="F240" s="62"/>
    </row>
    <row r="241" spans="1:6" x14ac:dyDescent="0.25">
      <c r="A241" s="8" t="s">
        <v>5546</v>
      </c>
      <c r="B241" s="1" t="s">
        <v>5547</v>
      </c>
      <c r="C241" s="1" t="s">
        <v>27</v>
      </c>
      <c r="D241" s="1"/>
      <c r="E241" s="1"/>
      <c r="F241" s="62"/>
    </row>
    <row r="242" spans="1:6" x14ac:dyDescent="0.25">
      <c r="A242" s="8" t="s">
        <v>5548</v>
      </c>
      <c r="B242" s="1" t="s">
        <v>5549</v>
      </c>
      <c r="C242" s="1" t="s">
        <v>7</v>
      </c>
      <c r="D242" s="1"/>
      <c r="E242" s="1"/>
      <c r="F242" s="62"/>
    </row>
    <row r="243" spans="1:6" x14ac:dyDescent="0.25">
      <c r="A243" s="8" t="s">
        <v>5550</v>
      </c>
      <c r="B243" s="1" t="s">
        <v>5551</v>
      </c>
      <c r="C243" s="1" t="s">
        <v>7</v>
      </c>
      <c r="D243" s="1"/>
      <c r="E243" s="1"/>
      <c r="F243" s="62"/>
    </row>
    <row r="244" spans="1:6" x14ac:dyDescent="0.25">
      <c r="A244" s="8" t="s">
        <v>5552</v>
      </c>
      <c r="B244" s="1" t="s">
        <v>5553</v>
      </c>
      <c r="C244" s="1" t="s">
        <v>4</v>
      </c>
      <c r="D244" s="1"/>
      <c r="E244" s="1"/>
      <c r="F244" s="62"/>
    </row>
    <row r="245" spans="1:6" x14ac:dyDescent="0.25">
      <c r="A245" s="8" t="s">
        <v>5552</v>
      </c>
      <c r="B245" s="1" t="s">
        <v>5553</v>
      </c>
      <c r="C245" s="1" t="s">
        <v>2618</v>
      </c>
      <c r="D245" s="1"/>
      <c r="E245" s="1"/>
      <c r="F245" s="62"/>
    </row>
    <row r="246" spans="1:6" x14ac:dyDescent="0.25">
      <c r="A246" s="8" t="s">
        <v>5554</v>
      </c>
      <c r="B246" s="1" t="s">
        <v>5555</v>
      </c>
      <c r="C246" s="1" t="s">
        <v>27</v>
      </c>
      <c r="D246" s="1"/>
      <c r="E246" s="1"/>
      <c r="F246" s="62"/>
    </row>
    <row r="247" spans="1:6" x14ac:dyDescent="0.25">
      <c r="A247" s="8" t="s">
        <v>5556</v>
      </c>
      <c r="B247" s="1" t="s">
        <v>5557</v>
      </c>
      <c r="C247" s="1" t="s">
        <v>7</v>
      </c>
      <c r="D247" s="1"/>
      <c r="E247" s="1"/>
      <c r="F247" s="62"/>
    </row>
    <row r="248" spans="1:6" x14ac:dyDescent="0.25">
      <c r="A248" s="8" t="s">
        <v>5558</v>
      </c>
      <c r="B248" s="1" t="s">
        <v>5559</v>
      </c>
      <c r="C248" s="1" t="s">
        <v>7</v>
      </c>
      <c r="D248" s="1"/>
      <c r="E248" s="1"/>
      <c r="F248" s="62"/>
    </row>
    <row r="249" spans="1:6" x14ac:dyDescent="0.25">
      <c r="A249" s="8" t="s">
        <v>5560</v>
      </c>
      <c r="B249" s="1" t="s">
        <v>5561</v>
      </c>
      <c r="C249" s="1" t="s">
        <v>7</v>
      </c>
      <c r="D249" s="1"/>
      <c r="E249" s="1"/>
      <c r="F249" s="62"/>
    </row>
    <row r="250" spans="1:6" x14ac:dyDescent="0.25">
      <c r="A250" s="8" t="s">
        <v>5562</v>
      </c>
      <c r="B250" s="1" t="s">
        <v>5563</v>
      </c>
      <c r="C250" s="1" t="s">
        <v>27</v>
      </c>
      <c r="D250" s="1"/>
      <c r="E250" s="1"/>
      <c r="F250" s="62"/>
    </row>
    <row r="251" spans="1:6" x14ac:dyDescent="0.25">
      <c r="A251" s="8" t="s">
        <v>5564</v>
      </c>
      <c r="B251" s="1" t="s">
        <v>5565</v>
      </c>
      <c r="C251" s="1" t="s">
        <v>4</v>
      </c>
      <c r="D251" s="1"/>
      <c r="E251" s="1"/>
      <c r="F251" s="62"/>
    </row>
    <row r="252" spans="1:6" x14ac:dyDescent="0.25">
      <c r="A252" s="8" t="s">
        <v>5564</v>
      </c>
      <c r="B252" s="1" t="s">
        <v>5565</v>
      </c>
      <c r="C252" s="1" t="s">
        <v>2618</v>
      </c>
      <c r="D252" s="1"/>
      <c r="E252" s="1"/>
      <c r="F252" s="62"/>
    </row>
    <row r="253" spans="1:6" x14ac:dyDescent="0.25">
      <c r="A253" s="8" t="s">
        <v>5566</v>
      </c>
      <c r="B253" s="1" t="s">
        <v>5567</v>
      </c>
      <c r="C253" s="1" t="s">
        <v>4</v>
      </c>
      <c r="D253" s="1"/>
      <c r="E253" s="1"/>
      <c r="F253" s="62"/>
    </row>
    <row r="254" spans="1:6" x14ac:dyDescent="0.25">
      <c r="A254" s="8" t="s">
        <v>5566</v>
      </c>
      <c r="B254" s="1" t="s">
        <v>5567</v>
      </c>
      <c r="C254" s="1" t="s">
        <v>2618</v>
      </c>
      <c r="D254" s="1"/>
      <c r="E254" s="1"/>
      <c r="F254" s="62"/>
    </row>
    <row r="255" spans="1:6" x14ac:dyDescent="0.25">
      <c r="A255" s="8" t="s">
        <v>5568</v>
      </c>
      <c r="B255" s="1" t="s">
        <v>5569</v>
      </c>
      <c r="C255" s="1" t="s">
        <v>14</v>
      </c>
      <c r="D255" s="1"/>
      <c r="E255" s="1"/>
      <c r="F255" s="62"/>
    </row>
    <row r="256" spans="1:6" x14ac:dyDescent="0.25">
      <c r="A256" s="8" t="s">
        <v>5570</v>
      </c>
      <c r="B256" s="1" t="s">
        <v>5571</v>
      </c>
      <c r="C256" s="1" t="s">
        <v>14</v>
      </c>
      <c r="D256" s="1"/>
      <c r="E256" s="1"/>
      <c r="F256" s="62"/>
    </row>
    <row r="257" spans="1:6" x14ac:dyDescent="0.25">
      <c r="A257" s="8" t="s">
        <v>5572</v>
      </c>
      <c r="B257" s="1" t="s">
        <v>5573</v>
      </c>
      <c r="C257" s="1" t="s">
        <v>7</v>
      </c>
      <c r="D257" s="1"/>
      <c r="E257" s="1"/>
      <c r="F257" s="62"/>
    </row>
    <row r="258" spans="1:6" x14ac:dyDescent="0.25">
      <c r="A258" s="8" t="s">
        <v>5574</v>
      </c>
      <c r="B258" s="1" t="s">
        <v>5575</v>
      </c>
      <c r="C258" s="1" t="s">
        <v>4</v>
      </c>
      <c r="D258" s="1"/>
      <c r="E258" s="1"/>
      <c r="F258" s="62"/>
    </row>
    <row r="259" spans="1:6" x14ac:dyDescent="0.25">
      <c r="A259" s="8" t="s">
        <v>5574</v>
      </c>
      <c r="B259" s="1" t="s">
        <v>5575</v>
      </c>
      <c r="C259" s="1" t="s">
        <v>2618</v>
      </c>
      <c r="D259" s="1"/>
      <c r="E259" s="1"/>
      <c r="F259" s="62"/>
    </row>
    <row r="260" spans="1:6" x14ac:dyDescent="0.25">
      <c r="A260" s="8" t="s">
        <v>5576</v>
      </c>
      <c r="B260" s="1" t="s">
        <v>5577</v>
      </c>
      <c r="C260" s="1" t="s">
        <v>27</v>
      </c>
      <c r="D260" s="1"/>
      <c r="E260" s="1"/>
      <c r="F260" s="62"/>
    </row>
    <row r="261" spans="1:6" x14ac:dyDescent="0.25">
      <c r="A261" s="8" t="s">
        <v>5578</v>
      </c>
      <c r="B261" s="1" t="s">
        <v>5579</v>
      </c>
      <c r="C261" s="1" t="s">
        <v>7</v>
      </c>
      <c r="D261" s="1"/>
      <c r="E261" s="1"/>
      <c r="F261" s="62"/>
    </row>
    <row r="262" spans="1:6" x14ac:dyDescent="0.25">
      <c r="A262" s="8" t="s">
        <v>5580</v>
      </c>
      <c r="B262" s="1" t="s">
        <v>5581</v>
      </c>
      <c r="C262" s="1" t="s">
        <v>27</v>
      </c>
      <c r="D262" s="1"/>
      <c r="E262" s="1"/>
      <c r="F262" s="62"/>
    </row>
    <row r="263" spans="1:6" x14ac:dyDescent="0.25">
      <c r="A263" s="8" t="s">
        <v>5582</v>
      </c>
      <c r="B263" s="1" t="s">
        <v>5583</v>
      </c>
      <c r="C263" s="1" t="s">
        <v>7</v>
      </c>
      <c r="D263" s="1"/>
      <c r="E263" s="1"/>
      <c r="F263" s="62"/>
    </row>
    <row r="264" spans="1:6" x14ac:dyDescent="0.25">
      <c r="A264" s="8" t="s">
        <v>5584</v>
      </c>
      <c r="B264" s="1" t="s">
        <v>5585</v>
      </c>
      <c r="C264" s="1" t="s">
        <v>14</v>
      </c>
      <c r="D264" s="1"/>
      <c r="E264" s="1"/>
      <c r="F264" s="62"/>
    </row>
    <row r="265" spans="1:6" x14ac:dyDescent="0.25">
      <c r="A265" s="8" t="s">
        <v>5586</v>
      </c>
      <c r="B265" s="1" t="s">
        <v>5587</v>
      </c>
      <c r="C265" s="1" t="s">
        <v>7</v>
      </c>
      <c r="D265" s="1"/>
      <c r="E265" s="1"/>
      <c r="F265" s="62"/>
    </row>
    <row r="266" spans="1:6" x14ac:dyDescent="0.25">
      <c r="A266" s="8" t="s">
        <v>5588</v>
      </c>
      <c r="B266" s="1" t="s">
        <v>5589</v>
      </c>
      <c r="C266" s="1" t="s">
        <v>7</v>
      </c>
      <c r="D266" s="1"/>
      <c r="E266" s="1"/>
      <c r="F266" s="62"/>
    </row>
    <row r="267" spans="1:6" x14ac:dyDescent="0.25">
      <c r="A267" s="8" t="s">
        <v>5590</v>
      </c>
      <c r="B267" s="1" t="s">
        <v>5591</v>
      </c>
      <c r="C267" s="1" t="s">
        <v>7</v>
      </c>
      <c r="D267" s="1"/>
      <c r="E267" s="1"/>
      <c r="F267" s="62"/>
    </row>
    <row r="268" spans="1:6" x14ac:dyDescent="0.25">
      <c r="A268" s="8" t="s">
        <v>5592</v>
      </c>
      <c r="B268" s="1" t="s">
        <v>5593</v>
      </c>
      <c r="C268" s="1" t="s">
        <v>7</v>
      </c>
      <c r="D268" s="1"/>
      <c r="E268" s="1"/>
      <c r="F268" s="62"/>
    </row>
    <row r="269" spans="1:6" x14ac:dyDescent="0.25">
      <c r="A269" s="8" t="s">
        <v>5594</v>
      </c>
      <c r="B269" s="1" t="s">
        <v>5595</v>
      </c>
      <c r="C269" s="1" t="s">
        <v>7</v>
      </c>
      <c r="D269" s="1"/>
      <c r="E269" s="1"/>
      <c r="F269" s="62"/>
    </row>
    <row r="270" spans="1:6" x14ac:dyDescent="0.25">
      <c r="A270" s="8" t="s">
        <v>5596</v>
      </c>
      <c r="B270" s="1" t="s">
        <v>5597</v>
      </c>
      <c r="C270" s="1" t="s">
        <v>27</v>
      </c>
      <c r="D270" s="1"/>
      <c r="E270" s="1"/>
      <c r="F270" s="62"/>
    </row>
    <row r="271" spans="1:6" x14ac:dyDescent="0.25">
      <c r="A271" s="8" t="s">
        <v>5598</v>
      </c>
      <c r="B271" s="1" t="s">
        <v>5599</v>
      </c>
      <c r="C271" s="1" t="s">
        <v>7</v>
      </c>
      <c r="D271" s="1"/>
      <c r="E271" s="1"/>
      <c r="F271" s="62"/>
    </row>
    <row r="272" spans="1:6" x14ac:dyDescent="0.25">
      <c r="A272" s="8" t="s">
        <v>5600</v>
      </c>
      <c r="B272" s="1" t="s">
        <v>5601</v>
      </c>
      <c r="C272" s="1" t="s">
        <v>7</v>
      </c>
      <c r="D272" s="1"/>
      <c r="E272" s="1"/>
      <c r="F272" s="62"/>
    </row>
    <row r="273" spans="1:6" x14ac:dyDescent="0.25">
      <c r="A273" s="8" t="s">
        <v>5602</v>
      </c>
      <c r="B273" s="1" t="s">
        <v>5603</v>
      </c>
      <c r="C273" s="1" t="s">
        <v>7</v>
      </c>
      <c r="D273" s="1"/>
      <c r="E273" s="1"/>
      <c r="F273" s="62"/>
    </row>
    <row r="274" spans="1:6" x14ac:dyDescent="0.25">
      <c r="A274" s="8" t="s">
        <v>5604</v>
      </c>
      <c r="B274" s="1" t="s">
        <v>5605</v>
      </c>
      <c r="C274" s="1" t="s">
        <v>7</v>
      </c>
      <c r="D274" s="1"/>
      <c r="E274" s="1"/>
      <c r="F274" s="62"/>
    </row>
    <row r="275" spans="1:6" x14ac:dyDescent="0.25">
      <c r="A275" s="8" t="s">
        <v>5606</v>
      </c>
      <c r="B275" s="1" t="s">
        <v>5607</v>
      </c>
      <c r="C275" s="1" t="s">
        <v>4</v>
      </c>
      <c r="D275" s="1"/>
      <c r="E275" s="1"/>
      <c r="F275" s="62"/>
    </row>
    <row r="276" spans="1:6" x14ac:dyDescent="0.25">
      <c r="A276" s="8" t="s">
        <v>5606</v>
      </c>
      <c r="B276" s="1" t="s">
        <v>5607</v>
      </c>
      <c r="C276" s="1" t="s">
        <v>2618</v>
      </c>
      <c r="D276" s="1"/>
      <c r="E276" s="1"/>
      <c r="F276" s="62"/>
    </row>
    <row r="277" spans="1:6" x14ac:dyDescent="0.25">
      <c r="A277" s="8" t="s">
        <v>5608</v>
      </c>
      <c r="B277" s="1" t="s">
        <v>5609</v>
      </c>
      <c r="C277" s="1" t="s">
        <v>14</v>
      </c>
      <c r="D277" s="1"/>
      <c r="E277" s="1"/>
      <c r="F277" s="62"/>
    </row>
    <row r="278" spans="1:6" x14ac:dyDescent="0.25">
      <c r="A278" s="8" t="s">
        <v>5610</v>
      </c>
      <c r="B278" s="1" t="s">
        <v>5611</v>
      </c>
      <c r="C278" s="1" t="s">
        <v>4</v>
      </c>
      <c r="D278" s="1"/>
      <c r="E278" s="1"/>
      <c r="F278" s="62"/>
    </row>
    <row r="279" spans="1:6" x14ac:dyDescent="0.25">
      <c r="A279" s="8" t="s">
        <v>5610</v>
      </c>
      <c r="B279" s="1" t="s">
        <v>5611</v>
      </c>
      <c r="C279" s="1" t="s">
        <v>4139</v>
      </c>
      <c r="D279" s="1"/>
      <c r="E279" s="1"/>
      <c r="F279" s="62"/>
    </row>
    <row r="280" spans="1:6" x14ac:dyDescent="0.25">
      <c r="A280" s="8" t="s">
        <v>5610</v>
      </c>
      <c r="B280" s="1" t="s">
        <v>5611</v>
      </c>
      <c r="C280" s="1" t="s">
        <v>2618</v>
      </c>
      <c r="D280" s="1"/>
      <c r="E280" s="1"/>
      <c r="F280" s="62"/>
    </row>
    <row r="281" spans="1:6" x14ac:dyDescent="0.25">
      <c r="A281" s="8" t="s">
        <v>5612</v>
      </c>
      <c r="B281" s="1" t="s">
        <v>5613</v>
      </c>
      <c r="C281" s="1" t="s">
        <v>4</v>
      </c>
      <c r="D281" s="1"/>
      <c r="E281" s="1"/>
      <c r="F281" s="62"/>
    </row>
    <row r="282" spans="1:6" x14ac:dyDescent="0.25">
      <c r="A282" s="8" t="s">
        <v>5612</v>
      </c>
      <c r="B282" s="1" t="s">
        <v>5613</v>
      </c>
      <c r="C282" s="1" t="s">
        <v>2618</v>
      </c>
      <c r="D282" s="1"/>
      <c r="E282" s="1"/>
      <c r="F282" s="62"/>
    </row>
    <row r="283" spans="1:6" x14ac:dyDescent="0.25">
      <c r="A283" s="8" t="s">
        <v>5614</v>
      </c>
      <c r="B283" s="1" t="s">
        <v>5615</v>
      </c>
      <c r="C283" s="1" t="s">
        <v>14</v>
      </c>
      <c r="D283" s="1"/>
      <c r="E283" s="1"/>
      <c r="F283" s="62"/>
    </row>
    <row r="284" spans="1:6" x14ac:dyDescent="0.25">
      <c r="A284" s="8" t="s">
        <v>5616</v>
      </c>
      <c r="B284" s="1" t="s">
        <v>5617</v>
      </c>
      <c r="C284" s="1" t="s">
        <v>27</v>
      </c>
      <c r="D284" s="1"/>
      <c r="E284" s="1"/>
      <c r="F284" s="62"/>
    </row>
    <row r="285" spans="1:6" x14ac:dyDescent="0.25">
      <c r="A285" s="8" t="s">
        <v>5618</v>
      </c>
      <c r="B285" s="1" t="s">
        <v>5619</v>
      </c>
      <c r="C285" s="1" t="s">
        <v>7</v>
      </c>
      <c r="D285" s="1"/>
      <c r="E285" s="1"/>
      <c r="F285" s="62"/>
    </row>
    <row r="286" spans="1:6" x14ac:dyDescent="0.25">
      <c r="A286" s="8" t="s">
        <v>5620</v>
      </c>
      <c r="B286" s="1" t="s">
        <v>5621</v>
      </c>
      <c r="C286" s="1" t="s">
        <v>7</v>
      </c>
      <c r="D286" s="1"/>
      <c r="E286" s="1"/>
      <c r="F286" s="62"/>
    </row>
    <row r="287" spans="1:6" x14ac:dyDescent="0.25">
      <c r="A287" s="8" t="s">
        <v>5622</v>
      </c>
      <c r="B287" s="1" t="s">
        <v>5623</v>
      </c>
      <c r="C287" s="1" t="s">
        <v>14</v>
      </c>
      <c r="D287" s="1"/>
      <c r="E287" s="1"/>
      <c r="F287" s="62"/>
    </row>
    <row r="288" spans="1:6" x14ac:dyDescent="0.25">
      <c r="A288" s="8" t="s">
        <v>5624</v>
      </c>
      <c r="B288" s="1" t="s">
        <v>5625</v>
      </c>
      <c r="C288" s="1" t="s">
        <v>7</v>
      </c>
      <c r="D288" s="1"/>
      <c r="E288" s="1"/>
      <c r="F288" s="62"/>
    </row>
    <row r="289" spans="1:6" x14ac:dyDescent="0.25">
      <c r="A289" s="8" t="s">
        <v>5626</v>
      </c>
      <c r="B289" s="1" t="s">
        <v>5627</v>
      </c>
      <c r="C289" s="1" t="s">
        <v>27</v>
      </c>
      <c r="D289" s="1"/>
      <c r="E289" s="1"/>
      <c r="F289" s="62"/>
    </row>
    <row r="290" spans="1:6" x14ac:dyDescent="0.25">
      <c r="A290" s="8" t="s">
        <v>5628</v>
      </c>
      <c r="B290" s="1" t="s">
        <v>5629</v>
      </c>
      <c r="C290" s="1" t="s">
        <v>7</v>
      </c>
      <c r="D290" s="1"/>
      <c r="E290" s="1"/>
      <c r="F290" s="62"/>
    </row>
    <row r="291" spans="1:6" x14ac:dyDescent="0.25">
      <c r="A291" s="8" t="s">
        <v>5630</v>
      </c>
      <c r="B291" s="1" t="s">
        <v>5631</v>
      </c>
      <c r="C291" s="1" t="s">
        <v>7</v>
      </c>
      <c r="D291" s="1"/>
      <c r="E291" s="1"/>
      <c r="F291" s="62"/>
    </row>
    <row r="292" spans="1:6" x14ac:dyDescent="0.25">
      <c r="A292" s="8" t="s">
        <v>5632</v>
      </c>
      <c r="B292" s="1" t="s">
        <v>5633</v>
      </c>
      <c r="C292" s="1" t="s">
        <v>7</v>
      </c>
      <c r="D292" s="1"/>
      <c r="E292" s="1"/>
      <c r="F292" s="62"/>
    </row>
    <row r="293" spans="1:6" x14ac:dyDescent="0.25">
      <c r="A293" s="8" t="s">
        <v>5634</v>
      </c>
      <c r="B293" s="1" t="s">
        <v>5635</v>
      </c>
      <c r="C293" s="1" t="s">
        <v>7</v>
      </c>
      <c r="D293" s="1"/>
      <c r="E293" s="1"/>
      <c r="F293" s="62"/>
    </row>
    <row r="294" spans="1:6" x14ac:dyDescent="0.25">
      <c r="A294" s="8" t="s">
        <v>5636</v>
      </c>
      <c r="B294" s="1" t="s">
        <v>5637</v>
      </c>
      <c r="C294" s="1" t="s">
        <v>27</v>
      </c>
      <c r="D294" s="1"/>
      <c r="E294" s="1"/>
      <c r="F294" s="62"/>
    </row>
    <row r="295" spans="1:6" x14ac:dyDescent="0.25">
      <c r="A295" s="8" t="s">
        <v>5638</v>
      </c>
      <c r="B295" s="1" t="s">
        <v>5639</v>
      </c>
      <c r="C295" s="1" t="s">
        <v>7</v>
      </c>
      <c r="D295" s="1"/>
      <c r="E295" s="1"/>
      <c r="F295" s="62"/>
    </row>
    <row r="296" spans="1:6" x14ac:dyDescent="0.25">
      <c r="A296" s="8" t="s">
        <v>5640</v>
      </c>
      <c r="B296" s="1" t="s">
        <v>5641</v>
      </c>
      <c r="C296" s="1" t="s">
        <v>7</v>
      </c>
      <c r="D296" s="1"/>
      <c r="E296" s="1"/>
      <c r="F296" s="62"/>
    </row>
    <row r="297" spans="1:6" x14ac:dyDescent="0.25">
      <c r="A297" s="8" t="s">
        <v>5642</v>
      </c>
      <c r="B297" s="1" t="s">
        <v>5643</v>
      </c>
      <c r="C297" s="1" t="s">
        <v>7</v>
      </c>
      <c r="D297" s="1"/>
      <c r="E297" s="1"/>
      <c r="F297" s="62"/>
    </row>
    <row r="298" spans="1:6" x14ac:dyDescent="0.25">
      <c r="A298" s="8" t="s">
        <v>5644</v>
      </c>
      <c r="B298" s="1" t="s">
        <v>5645</v>
      </c>
      <c r="C298" s="1" t="s">
        <v>7</v>
      </c>
      <c r="D298" s="1"/>
      <c r="E298" s="1"/>
      <c r="F298" s="62"/>
    </row>
    <row r="299" spans="1:6" x14ac:dyDescent="0.25">
      <c r="A299" s="8" t="s">
        <v>5646</v>
      </c>
      <c r="B299" s="1" t="s">
        <v>5647</v>
      </c>
      <c r="C299" s="1" t="s">
        <v>7</v>
      </c>
      <c r="D299" s="1"/>
      <c r="E299" s="1"/>
      <c r="F299" s="62"/>
    </row>
    <row r="300" spans="1:6" x14ac:dyDescent="0.25">
      <c r="A300" s="8" t="s">
        <v>5648</v>
      </c>
      <c r="B300" s="1" t="s">
        <v>5649</v>
      </c>
      <c r="C300" s="1" t="s">
        <v>4</v>
      </c>
      <c r="D300" s="1"/>
      <c r="E300" s="1"/>
      <c r="F300" s="62"/>
    </row>
    <row r="301" spans="1:6" x14ac:dyDescent="0.25">
      <c r="A301" s="8" t="s">
        <v>5648</v>
      </c>
      <c r="B301" s="1" t="s">
        <v>5649</v>
      </c>
      <c r="C301" s="1" t="s">
        <v>2618</v>
      </c>
      <c r="D301" s="1"/>
      <c r="E301" s="1"/>
      <c r="F301" s="62"/>
    </row>
    <row r="302" spans="1:6" x14ac:dyDescent="0.25">
      <c r="A302" s="8" t="s">
        <v>5650</v>
      </c>
      <c r="B302" s="1" t="s">
        <v>5651</v>
      </c>
      <c r="C302" s="1" t="s">
        <v>27</v>
      </c>
      <c r="D302" s="1"/>
      <c r="E302" s="1"/>
      <c r="F302" s="62"/>
    </row>
    <row r="303" spans="1:6" x14ac:dyDescent="0.25">
      <c r="A303" s="8" t="s">
        <v>5652</v>
      </c>
      <c r="B303" s="1" t="s">
        <v>5653</v>
      </c>
      <c r="C303" s="1" t="s">
        <v>7</v>
      </c>
      <c r="D303" s="1"/>
      <c r="E303" s="1"/>
      <c r="F303" s="62"/>
    </row>
    <row r="304" spans="1:6" x14ac:dyDescent="0.25">
      <c r="A304" s="8" t="s">
        <v>5654</v>
      </c>
      <c r="B304" s="1" t="s">
        <v>5655</v>
      </c>
      <c r="C304" s="1" t="s">
        <v>7</v>
      </c>
      <c r="D304" s="1"/>
      <c r="E304" s="1"/>
      <c r="F304" s="62"/>
    </row>
    <row r="305" spans="1:6" x14ac:dyDescent="0.25">
      <c r="A305" s="8" t="s">
        <v>5656</v>
      </c>
      <c r="B305" s="1" t="s">
        <v>5657</v>
      </c>
      <c r="C305" s="1" t="s">
        <v>7</v>
      </c>
      <c r="D305" s="1"/>
      <c r="E305" s="1"/>
      <c r="F305" s="62"/>
    </row>
    <row r="306" spans="1:6" x14ac:dyDescent="0.25">
      <c r="A306" s="8" t="s">
        <v>5658</v>
      </c>
      <c r="B306" s="1" t="s">
        <v>5659</v>
      </c>
      <c r="C306" s="1" t="s">
        <v>7</v>
      </c>
      <c r="D306" s="1"/>
      <c r="E306" s="1"/>
      <c r="F306" s="62"/>
    </row>
    <row r="307" spans="1:6" x14ac:dyDescent="0.25">
      <c r="A307" s="8" t="s">
        <v>5660</v>
      </c>
      <c r="B307" s="1" t="s">
        <v>5661</v>
      </c>
      <c r="C307" s="1" t="s">
        <v>7</v>
      </c>
      <c r="D307" s="1"/>
      <c r="E307" s="1"/>
      <c r="F307" s="62"/>
    </row>
    <row r="308" spans="1:6" x14ac:dyDescent="0.25">
      <c r="A308" s="8" t="s">
        <v>5662</v>
      </c>
      <c r="B308" s="1" t="s">
        <v>5663</v>
      </c>
      <c r="C308" s="1" t="s">
        <v>14</v>
      </c>
      <c r="D308" s="1"/>
      <c r="E308" s="1"/>
      <c r="F308" s="62"/>
    </row>
    <row r="309" spans="1:6" x14ac:dyDescent="0.25">
      <c r="A309" s="8" t="s">
        <v>5664</v>
      </c>
      <c r="B309" s="1" t="s">
        <v>5665</v>
      </c>
      <c r="C309" s="1" t="s">
        <v>7</v>
      </c>
      <c r="D309" s="1"/>
      <c r="E309" s="1"/>
      <c r="F309" s="62"/>
    </row>
    <row r="310" spans="1:6" x14ac:dyDescent="0.25">
      <c r="A310" s="8" t="s">
        <v>5666</v>
      </c>
      <c r="B310" s="1" t="s">
        <v>5667</v>
      </c>
      <c r="C310" s="1" t="s">
        <v>7</v>
      </c>
      <c r="D310" s="1"/>
      <c r="E310" s="1"/>
      <c r="F310" s="62"/>
    </row>
    <row r="311" spans="1:6" x14ac:dyDescent="0.25">
      <c r="A311" s="8" t="s">
        <v>5668</v>
      </c>
      <c r="B311" s="1" t="s">
        <v>5669</v>
      </c>
      <c r="C311" s="1" t="s">
        <v>7</v>
      </c>
      <c r="D311" s="1"/>
      <c r="E311" s="1"/>
      <c r="F311" s="62"/>
    </row>
    <row r="312" spans="1:6" x14ac:dyDescent="0.25">
      <c r="A312" s="8" t="s">
        <v>5670</v>
      </c>
      <c r="B312" s="1" t="s">
        <v>5671</v>
      </c>
      <c r="C312" s="1" t="s">
        <v>7</v>
      </c>
      <c r="D312" s="1"/>
      <c r="E312" s="1"/>
      <c r="F312" s="62"/>
    </row>
    <row r="313" spans="1:6" x14ac:dyDescent="0.25">
      <c r="A313" s="8" t="s">
        <v>5672</v>
      </c>
      <c r="B313" s="1" t="s">
        <v>5673</v>
      </c>
      <c r="C313" s="1" t="s">
        <v>7</v>
      </c>
      <c r="D313" s="1"/>
      <c r="E313" s="1"/>
      <c r="F313" s="62"/>
    </row>
    <row r="314" spans="1:6" x14ac:dyDescent="0.25">
      <c r="A314" s="8" t="s">
        <v>5674</v>
      </c>
      <c r="B314" s="1" t="s">
        <v>5675</v>
      </c>
      <c r="C314" s="1" t="s">
        <v>7</v>
      </c>
      <c r="D314" s="1"/>
      <c r="E314" s="1"/>
      <c r="F314" s="62"/>
    </row>
    <row r="315" spans="1:6" x14ac:dyDescent="0.25">
      <c r="A315" s="8" t="s">
        <v>5676</v>
      </c>
      <c r="B315" s="1" t="s">
        <v>5677</v>
      </c>
      <c r="C315" s="1" t="s">
        <v>7</v>
      </c>
      <c r="D315" s="1"/>
      <c r="E315" s="1"/>
      <c r="F315" s="62"/>
    </row>
    <row r="316" spans="1:6" x14ac:dyDescent="0.25">
      <c r="A316" s="8" t="s">
        <v>5678</v>
      </c>
      <c r="B316" s="1" t="s">
        <v>5679</v>
      </c>
      <c r="C316" s="1" t="s">
        <v>7</v>
      </c>
      <c r="D316" s="1"/>
      <c r="E316" s="1"/>
      <c r="F316" s="62"/>
    </row>
    <row r="317" spans="1:6" x14ac:dyDescent="0.25">
      <c r="A317" s="8" t="s">
        <v>5680</v>
      </c>
      <c r="B317" s="1" t="s">
        <v>5681</v>
      </c>
      <c r="C317" s="1" t="s">
        <v>7</v>
      </c>
      <c r="D317" s="1"/>
      <c r="E317" s="1"/>
      <c r="F317" s="62"/>
    </row>
    <row r="318" spans="1:6" x14ac:dyDescent="0.25">
      <c r="A318" s="8" t="s">
        <v>5682</v>
      </c>
      <c r="B318" s="1" t="s">
        <v>5683</v>
      </c>
      <c r="C318" s="1" t="s">
        <v>4</v>
      </c>
      <c r="D318" s="1"/>
      <c r="E318" s="1"/>
      <c r="F318" s="62"/>
    </row>
    <row r="319" spans="1:6" x14ac:dyDescent="0.25">
      <c r="A319" s="8" t="s">
        <v>5682</v>
      </c>
      <c r="B319" s="1" t="s">
        <v>5683</v>
      </c>
      <c r="C319" s="1" t="s">
        <v>2618</v>
      </c>
      <c r="D319" s="1"/>
      <c r="E319" s="1"/>
      <c r="F319" s="62"/>
    </row>
    <row r="320" spans="1:6" x14ac:dyDescent="0.25">
      <c r="A320" s="8" t="s">
        <v>5684</v>
      </c>
      <c r="B320" s="1" t="s">
        <v>5685</v>
      </c>
      <c r="C320" s="1" t="s">
        <v>14</v>
      </c>
      <c r="D320" s="1"/>
      <c r="E320" s="1"/>
      <c r="F320" s="62"/>
    </row>
    <row r="321" spans="1:6" x14ac:dyDescent="0.25">
      <c r="A321" s="8" t="s">
        <v>5686</v>
      </c>
      <c r="B321" s="1" t="s">
        <v>5687</v>
      </c>
      <c r="C321" s="1" t="s">
        <v>7</v>
      </c>
      <c r="D321" s="1"/>
      <c r="E321" s="1"/>
      <c r="F321" s="62"/>
    </row>
    <row r="322" spans="1:6" x14ac:dyDescent="0.25">
      <c r="A322" s="8" t="s">
        <v>5688</v>
      </c>
      <c r="B322" s="1" t="s">
        <v>5689</v>
      </c>
      <c r="C322" s="1" t="s">
        <v>14</v>
      </c>
      <c r="D322" s="1"/>
      <c r="E322" s="1"/>
      <c r="F322" s="62"/>
    </row>
    <row r="323" spans="1:6" x14ac:dyDescent="0.25">
      <c r="A323" s="8" t="s">
        <v>5690</v>
      </c>
      <c r="B323" s="1" t="s">
        <v>5691</v>
      </c>
      <c r="C323" s="1" t="s">
        <v>1</v>
      </c>
      <c r="D323" s="1"/>
      <c r="E323" s="1"/>
      <c r="F323" s="62"/>
    </row>
    <row r="324" spans="1:6" x14ac:dyDescent="0.25">
      <c r="A324" s="8" t="s">
        <v>5692</v>
      </c>
      <c r="B324" s="1" t="s">
        <v>5693</v>
      </c>
      <c r="C324" s="1" t="s">
        <v>1</v>
      </c>
      <c r="D324" s="1"/>
      <c r="E324" s="1"/>
      <c r="F324" s="62"/>
    </row>
    <row r="325" spans="1:6" x14ac:dyDescent="0.25">
      <c r="A325" s="8" t="s">
        <v>5694</v>
      </c>
      <c r="B325" s="1" t="s">
        <v>5695</v>
      </c>
      <c r="C325" s="1" t="s">
        <v>27</v>
      </c>
      <c r="D325" s="1"/>
      <c r="E325" s="1"/>
      <c r="F325" s="62"/>
    </row>
    <row r="326" spans="1:6" x14ac:dyDescent="0.25">
      <c r="A326" s="8" t="s">
        <v>5696</v>
      </c>
      <c r="B326" s="1" t="s">
        <v>5697</v>
      </c>
      <c r="C326" s="1" t="s">
        <v>14</v>
      </c>
      <c r="D326" s="1"/>
      <c r="E326" s="1"/>
      <c r="F326" s="62"/>
    </row>
    <row r="327" spans="1:6" x14ac:dyDescent="0.25">
      <c r="A327" s="8" t="s">
        <v>5698</v>
      </c>
      <c r="B327" s="1" t="s">
        <v>5699</v>
      </c>
      <c r="C327" s="1" t="s">
        <v>1</v>
      </c>
      <c r="D327" s="1"/>
      <c r="E327" s="1"/>
      <c r="F327" s="62"/>
    </row>
    <row r="328" spans="1:6" x14ac:dyDescent="0.25">
      <c r="A328" s="8" t="s">
        <v>5700</v>
      </c>
      <c r="B328" s="1" t="s">
        <v>5701</v>
      </c>
      <c r="C328" s="1" t="s">
        <v>14</v>
      </c>
      <c r="D328" s="1"/>
      <c r="E328" s="1"/>
      <c r="F328" s="62"/>
    </row>
    <row r="329" spans="1:6" x14ac:dyDescent="0.25">
      <c r="A329" s="8" t="s">
        <v>5702</v>
      </c>
      <c r="B329" s="1" t="s">
        <v>5703</v>
      </c>
      <c r="C329" s="1" t="s">
        <v>1</v>
      </c>
      <c r="D329" s="1"/>
      <c r="E329" s="1"/>
      <c r="F329" s="62"/>
    </row>
    <row r="330" spans="1:6" x14ac:dyDescent="0.25">
      <c r="A330" s="8" t="s">
        <v>5704</v>
      </c>
      <c r="B330" s="1" t="s">
        <v>5705</v>
      </c>
      <c r="C330" s="1" t="s">
        <v>27</v>
      </c>
      <c r="D330" s="1"/>
      <c r="E330" s="1"/>
      <c r="F330" s="62"/>
    </row>
    <row r="331" spans="1:6" x14ac:dyDescent="0.25">
      <c r="A331" s="8" t="s">
        <v>5706</v>
      </c>
      <c r="B331" s="1" t="s">
        <v>5707</v>
      </c>
      <c r="C331" s="1" t="s">
        <v>27</v>
      </c>
      <c r="D331" s="1"/>
      <c r="E331" s="1"/>
      <c r="F331" s="62"/>
    </row>
    <row r="332" spans="1:6" x14ac:dyDescent="0.25">
      <c r="A332" s="8" t="s">
        <v>5708</v>
      </c>
      <c r="B332" s="1" t="s">
        <v>5709</v>
      </c>
      <c r="C332" s="1" t="s">
        <v>1</v>
      </c>
      <c r="D332" s="1"/>
      <c r="E332" s="1"/>
      <c r="F332" s="62"/>
    </row>
    <row r="333" spans="1:6" x14ac:dyDescent="0.25">
      <c r="A333" s="8" t="s">
        <v>5710</v>
      </c>
      <c r="B333" s="1" t="s">
        <v>5711</v>
      </c>
      <c r="C333" s="1" t="s">
        <v>1</v>
      </c>
      <c r="D333" s="1"/>
      <c r="E333" s="1"/>
      <c r="F333" s="62"/>
    </row>
    <row r="334" spans="1:6" x14ac:dyDescent="0.25">
      <c r="A334" s="8" t="s">
        <v>5712</v>
      </c>
      <c r="B334" s="1" t="s">
        <v>5713</v>
      </c>
      <c r="C334" s="1" t="s">
        <v>1</v>
      </c>
      <c r="D334" s="1"/>
      <c r="E334" s="1"/>
      <c r="F334" s="62"/>
    </row>
    <row r="335" spans="1:6" x14ac:dyDescent="0.25">
      <c r="A335" s="8" t="s">
        <v>5714</v>
      </c>
      <c r="B335" s="1" t="s">
        <v>5715</v>
      </c>
      <c r="C335" s="1" t="s">
        <v>27</v>
      </c>
      <c r="D335" s="1"/>
      <c r="E335" s="1"/>
      <c r="F335" s="62"/>
    </row>
    <row r="336" spans="1:6" x14ac:dyDescent="0.25">
      <c r="A336" s="8" t="s">
        <v>5716</v>
      </c>
      <c r="B336" s="1" t="s">
        <v>5717</v>
      </c>
      <c r="C336" s="1" t="s">
        <v>27</v>
      </c>
      <c r="D336" s="1"/>
      <c r="E336" s="1"/>
      <c r="F336" s="62"/>
    </row>
    <row r="337" spans="1:6" x14ac:dyDescent="0.25">
      <c r="A337" s="8" t="s">
        <v>5718</v>
      </c>
      <c r="B337" s="1" t="s">
        <v>5719</v>
      </c>
      <c r="C337" s="1" t="s">
        <v>27</v>
      </c>
      <c r="D337" s="1"/>
      <c r="E337" s="1"/>
      <c r="F337" s="62"/>
    </row>
    <row r="338" spans="1:6" x14ac:dyDescent="0.25">
      <c r="A338" s="8" t="s">
        <v>5720</v>
      </c>
      <c r="B338" s="1" t="s">
        <v>5721</v>
      </c>
      <c r="C338" s="1" t="s">
        <v>27</v>
      </c>
      <c r="D338" s="1"/>
      <c r="E338" s="1"/>
      <c r="F338" s="62"/>
    </row>
    <row r="339" spans="1:6" x14ac:dyDescent="0.25">
      <c r="A339" s="8" t="s">
        <v>5722</v>
      </c>
      <c r="B339" s="1" t="s">
        <v>5723</v>
      </c>
      <c r="C339" s="1" t="s">
        <v>27</v>
      </c>
      <c r="D339" s="1"/>
      <c r="E339" s="1"/>
      <c r="F339" s="62"/>
    </row>
    <row r="340" spans="1:6" x14ac:dyDescent="0.25">
      <c r="A340" s="8" t="s">
        <v>5724</v>
      </c>
      <c r="B340" s="1" t="s">
        <v>5725</v>
      </c>
      <c r="C340" s="1" t="s">
        <v>27</v>
      </c>
      <c r="D340" s="1"/>
      <c r="E340" s="1"/>
      <c r="F340" s="62"/>
    </row>
    <row r="341" spans="1:6" x14ac:dyDescent="0.25">
      <c r="A341" s="8" t="s">
        <v>5726</v>
      </c>
      <c r="B341" s="1" t="s">
        <v>4541</v>
      </c>
      <c r="C341" s="1" t="s">
        <v>14</v>
      </c>
      <c r="D341" s="1" t="s">
        <v>10649</v>
      </c>
      <c r="E341" s="1"/>
      <c r="F341" s="62"/>
    </row>
    <row r="342" spans="1:6" x14ac:dyDescent="0.25">
      <c r="A342" s="8" t="s">
        <v>5727</v>
      </c>
      <c r="B342" s="1" t="s">
        <v>4675</v>
      </c>
      <c r="C342" s="1" t="s">
        <v>14</v>
      </c>
      <c r="D342" s="1" t="s">
        <v>10649</v>
      </c>
      <c r="E342" s="1"/>
      <c r="F342" s="62"/>
    </row>
    <row r="343" spans="1:6" x14ac:dyDescent="0.25">
      <c r="A343" s="13" t="s">
        <v>6136</v>
      </c>
      <c r="B343" s="2" t="s">
        <v>5525</v>
      </c>
      <c r="C343" s="2" t="s">
        <v>4</v>
      </c>
      <c r="D343" s="2" t="s">
        <v>10649</v>
      </c>
      <c r="E343" s="2"/>
      <c r="F343" s="64"/>
    </row>
    <row r="344" spans="1:6" ht="15.75" thickBot="1" x14ac:dyDescent="0.3">
      <c r="A344" s="10" t="s">
        <v>5728</v>
      </c>
      <c r="B344" s="11" t="s">
        <v>5527</v>
      </c>
      <c r="C344" s="11" t="s">
        <v>14</v>
      </c>
      <c r="D344" s="11" t="s">
        <v>10649</v>
      </c>
      <c r="E344" s="11"/>
      <c r="F344" s="63"/>
    </row>
    <row r="345" spans="1:6" x14ac:dyDescent="0.25">
      <c r="A345" s="13" t="s">
        <v>5729</v>
      </c>
      <c r="B345" s="2" t="s">
        <v>5730</v>
      </c>
      <c r="C345" s="2" t="s">
        <v>1</v>
      </c>
      <c r="D345" s="2"/>
      <c r="E345" s="2"/>
      <c r="F345" s="64"/>
    </row>
    <row r="346" spans="1:6" x14ac:dyDescent="0.25">
      <c r="A346" s="8" t="s">
        <v>5731</v>
      </c>
      <c r="B346" s="1" t="s">
        <v>5732</v>
      </c>
      <c r="C346" s="1" t="s">
        <v>27</v>
      </c>
      <c r="D346" s="1"/>
      <c r="E346" s="1"/>
      <c r="F346" s="62"/>
    </row>
    <row r="347" spans="1:6" x14ac:dyDescent="0.25">
      <c r="A347" s="8" t="s">
        <v>5733</v>
      </c>
      <c r="B347" s="1" t="s">
        <v>5734</v>
      </c>
      <c r="C347" s="1" t="s">
        <v>7</v>
      </c>
      <c r="D347" s="1"/>
      <c r="E347" s="1"/>
      <c r="F347" s="62"/>
    </row>
    <row r="348" spans="1:6" x14ac:dyDescent="0.25">
      <c r="A348" s="8" t="s">
        <v>5735</v>
      </c>
      <c r="B348" s="1" t="s">
        <v>5736</v>
      </c>
      <c r="C348" s="1" t="s">
        <v>7</v>
      </c>
      <c r="D348" s="1"/>
      <c r="E348" s="1"/>
      <c r="F348" s="62"/>
    </row>
    <row r="349" spans="1:6" x14ac:dyDescent="0.25">
      <c r="A349" s="8" t="s">
        <v>5737</v>
      </c>
      <c r="B349" s="1" t="s">
        <v>5738</v>
      </c>
      <c r="C349" s="1" t="s">
        <v>7</v>
      </c>
      <c r="D349" s="1"/>
      <c r="E349" s="1"/>
      <c r="F349" s="62"/>
    </row>
    <row r="350" spans="1:6" x14ac:dyDescent="0.25">
      <c r="A350" s="8" t="s">
        <v>5739</v>
      </c>
      <c r="B350" s="1" t="s">
        <v>5740</v>
      </c>
      <c r="C350" s="1" t="s">
        <v>4</v>
      </c>
      <c r="D350" s="1"/>
      <c r="E350" s="1"/>
      <c r="F350" s="62"/>
    </row>
    <row r="351" spans="1:6" x14ac:dyDescent="0.25">
      <c r="A351" s="8" t="s">
        <v>5739</v>
      </c>
      <c r="B351" s="1" t="s">
        <v>5740</v>
      </c>
      <c r="C351" s="1" t="s">
        <v>2618</v>
      </c>
      <c r="D351" s="1"/>
      <c r="E351" s="1"/>
      <c r="F351" s="62"/>
    </row>
    <row r="352" spans="1:6" x14ac:dyDescent="0.25">
      <c r="A352" s="8" t="s">
        <v>5741</v>
      </c>
      <c r="B352" s="1" t="s">
        <v>5742</v>
      </c>
      <c r="C352" s="1" t="s">
        <v>7</v>
      </c>
      <c r="D352" s="1"/>
      <c r="E352" s="1"/>
      <c r="F352" s="62"/>
    </row>
    <row r="353" spans="1:6" x14ac:dyDescent="0.25">
      <c r="A353" s="8" t="s">
        <v>5743</v>
      </c>
      <c r="B353" s="1" t="s">
        <v>5744</v>
      </c>
      <c r="C353" s="1" t="s">
        <v>7</v>
      </c>
      <c r="D353" s="1"/>
      <c r="E353" s="1"/>
      <c r="F353" s="62"/>
    </row>
    <row r="354" spans="1:6" x14ac:dyDescent="0.25">
      <c r="A354" s="8" t="s">
        <v>5745</v>
      </c>
      <c r="B354" s="1" t="s">
        <v>5746</v>
      </c>
      <c r="C354" s="1" t="s">
        <v>27</v>
      </c>
      <c r="D354" s="1"/>
      <c r="E354" s="1"/>
      <c r="F354" s="62"/>
    </row>
    <row r="355" spans="1:6" x14ac:dyDescent="0.25">
      <c r="A355" s="8" t="s">
        <v>5747</v>
      </c>
      <c r="B355" s="1" t="s">
        <v>5748</v>
      </c>
      <c r="C355" s="1" t="s">
        <v>14</v>
      </c>
      <c r="D355" s="1"/>
      <c r="E355" s="1"/>
      <c r="F355" s="62"/>
    </row>
    <row r="356" spans="1:6" x14ac:dyDescent="0.25">
      <c r="A356" s="8" t="s">
        <v>5749</v>
      </c>
      <c r="B356" s="1" t="s">
        <v>5750</v>
      </c>
      <c r="C356" s="1" t="s">
        <v>27</v>
      </c>
      <c r="D356" s="1"/>
      <c r="E356" s="1"/>
      <c r="F356" s="62"/>
    </row>
    <row r="357" spans="1:6" x14ac:dyDescent="0.25">
      <c r="A357" s="8" t="s">
        <v>5751</v>
      </c>
      <c r="B357" s="1" t="s">
        <v>5752</v>
      </c>
      <c r="C357" s="1" t="s">
        <v>27</v>
      </c>
      <c r="D357" s="1"/>
      <c r="E357" s="1"/>
      <c r="F357" s="62"/>
    </row>
    <row r="358" spans="1:6" x14ac:dyDescent="0.25">
      <c r="A358" s="8" t="s">
        <v>5753</v>
      </c>
      <c r="B358" s="1" t="s">
        <v>5754</v>
      </c>
      <c r="C358" s="1" t="s">
        <v>7</v>
      </c>
      <c r="D358" s="1"/>
      <c r="E358" s="1"/>
      <c r="F358" s="62"/>
    </row>
    <row r="359" spans="1:6" x14ac:dyDescent="0.25">
      <c r="A359" s="8" t="s">
        <v>5755</v>
      </c>
      <c r="B359" s="1" t="s">
        <v>5756</v>
      </c>
      <c r="C359" s="1" t="s">
        <v>27</v>
      </c>
      <c r="D359" s="1"/>
      <c r="E359" s="1"/>
      <c r="F359" s="62"/>
    </row>
    <row r="360" spans="1:6" x14ac:dyDescent="0.25">
      <c r="A360" s="8" t="s">
        <v>5757</v>
      </c>
      <c r="B360" s="1" t="s">
        <v>5758</v>
      </c>
      <c r="C360" s="1" t="s">
        <v>7</v>
      </c>
      <c r="D360" s="1"/>
      <c r="E360" s="1"/>
      <c r="F360" s="62"/>
    </row>
    <row r="361" spans="1:6" x14ac:dyDescent="0.25">
      <c r="A361" s="8" t="s">
        <v>5759</v>
      </c>
      <c r="B361" s="1" t="s">
        <v>5760</v>
      </c>
      <c r="C361" s="1" t="s">
        <v>27</v>
      </c>
      <c r="D361" s="1"/>
      <c r="E361" s="1"/>
      <c r="F361" s="62"/>
    </row>
    <row r="362" spans="1:6" x14ac:dyDescent="0.25">
      <c r="A362" s="8" t="s">
        <v>5761</v>
      </c>
      <c r="B362" s="1" t="s">
        <v>5762</v>
      </c>
      <c r="C362" s="1" t="s">
        <v>4</v>
      </c>
      <c r="D362" s="1"/>
      <c r="E362" s="1"/>
      <c r="F362" s="62"/>
    </row>
    <row r="363" spans="1:6" x14ac:dyDescent="0.25">
      <c r="A363" s="8" t="s">
        <v>5761</v>
      </c>
      <c r="B363" s="1" t="s">
        <v>5762</v>
      </c>
      <c r="C363" s="1" t="s">
        <v>2618</v>
      </c>
      <c r="D363" s="1"/>
      <c r="E363" s="1"/>
      <c r="F363" s="62"/>
    </row>
    <row r="364" spans="1:6" x14ac:dyDescent="0.25">
      <c r="A364" s="8" t="s">
        <v>5763</v>
      </c>
      <c r="B364" s="1" t="s">
        <v>5764</v>
      </c>
      <c r="C364" s="1" t="s">
        <v>4</v>
      </c>
      <c r="D364" s="1"/>
      <c r="E364" s="1"/>
      <c r="F364" s="62"/>
    </row>
    <row r="365" spans="1:6" x14ac:dyDescent="0.25">
      <c r="A365" s="8" t="s">
        <v>5763</v>
      </c>
      <c r="B365" s="1" t="s">
        <v>5764</v>
      </c>
      <c r="C365" s="1" t="s">
        <v>2618</v>
      </c>
      <c r="D365" s="1"/>
      <c r="E365" s="1"/>
      <c r="F365" s="62"/>
    </row>
    <row r="366" spans="1:6" x14ac:dyDescent="0.25">
      <c r="A366" s="8" t="s">
        <v>5765</v>
      </c>
      <c r="B366" s="1" t="s">
        <v>5766</v>
      </c>
      <c r="C366" s="1" t="s">
        <v>7</v>
      </c>
      <c r="D366" s="1"/>
      <c r="E366" s="1"/>
      <c r="F366" s="62"/>
    </row>
    <row r="367" spans="1:6" x14ac:dyDescent="0.25">
      <c r="A367" s="8" t="s">
        <v>5767</v>
      </c>
      <c r="B367" s="1" t="s">
        <v>5768</v>
      </c>
      <c r="C367" s="1" t="s">
        <v>14</v>
      </c>
      <c r="D367" s="1"/>
      <c r="E367" s="1"/>
      <c r="F367" s="62"/>
    </row>
    <row r="368" spans="1:6" x14ac:dyDescent="0.25">
      <c r="A368" s="8" t="s">
        <v>5769</v>
      </c>
      <c r="B368" s="1" t="s">
        <v>5770</v>
      </c>
      <c r="C368" s="1" t="s">
        <v>27</v>
      </c>
      <c r="D368" s="1"/>
      <c r="E368" s="1"/>
      <c r="F368" s="62"/>
    </row>
    <row r="369" spans="1:6" x14ac:dyDescent="0.25">
      <c r="A369" s="8" t="s">
        <v>5771</v>
      </c>
      <c r="B369" s="1" t="s">
        <v>5772</v>
      </c>
      <c r="C369" s="1" t="s">
        <v>27</v>
      </c>
      <c r="D369" s="1"/>
      <c r="E369" s="1"/>
      <c r="F369" s="62"/>
    </row>
    <row r="370" spans="1:6" x14ac:dyDescent="0.25">
      <c r="A370" s="8" t="s">
        <v>5773</v>
      </c>
      <c r="B370" s="1" t="s">
        <v>5774</v>
      </c>
      <c r="C370" s="1" t="s">
        <v>7</v>
      </c>
      <c r="D370" s="1"/>
      <c r="E370" s="1"/>
      <c r="F370" s="62"/>
    </row>
    <row r="371" spans="1:6" x14ac:dyDescent="0.25">
      <c r="A371" s="8" t="s">
        <v>5775</v>
      </c>
      <c r="B371" s="1" t="s">
        <v>5776</v>
      </c>
      <c r="C371" s="1" t="s">
        <v>7</v>
      </c>
      <c r="D371" s="1"/>
      <c r="E371" s="1"/>
      <c r="F371" s="62"/>
    </row>
    <row r="372" spans="1:6" x14ac:dyDescent="0.25">
      <c r="A372" s="8" t="s">
        <v>5777</v>
      </c>
      <c r="B372" s="1" t="s">
        <v>5778</v>
      </c>
      <c r="C372" s="1" t="s">
        <v>7</v>
      </c>
      <c r="D372" s="1"/>
      <c r="E372" s="1"/>
      <c r="F372" s="62"/>
    </row>
    <row r="373" spans="1:6" x14ac:dyDescent="0.25">
      <c r="A373" s="8" t="s">
        <v>5779</v>
      </c>
      <c r="B373" s="1" t="s">
        <v>5780</v>
      </c>
      <c r="C373" s="1" t="s">
        <v>7</v>
      </c>
      <c r="D373" s="1"/>
      <c r="E373" s="1"/>
      <c r="F373" s="62"/>
    </row>
    <row r="374" spans="1:6" x14ac:dyDescent="0.25">
      <c r="A374" s="8" t="s">
        <v>5781</v>
      </c>
      <c r="B374" s="1" t="s">
        <v>5782</v>
      </c>
      <c r="C374" s="1" t="s">
        <v>7</v>
      </c>
      <c r="D374" s="1"/>
      <c r="E374" s="1"/>
      <c r="F374" s="62"/>
    </row>
    <row r="375" spans="1:6" x14ac:dyDescent="0.25">
      <c r="A375" s="8" t="s">
        <v>5783</v>
      </c>
      <c r="B375" s="1" t="s">
        <v>5784</v>
      </c>
      <c r="C375" s="1" t="s">
        <v>7</v>
      </c>
      <c r="D375" s="1"/>
      <c r="E375" s="1"/>
      <c r="F375" s="62"/>
    </row>
    <row r="376" spans="1:6" x14ac:dyDescent="0.25">
      <c r="A376" s="8" t="s">
        <v>5785</v>
      </c>
      <c r="B376" s="1" t="s">
        <v>5786</v>
      </c>
      <c r="C376" s="1" t="s">
        <v>7</v>
      </c>
      <c r="D376" s="1"/>
      <c r="E376" s="1"/>
      <c r="F376" s="62"/>
    </row>
    <row r="377" spans="1:6" x14ac:dyDescent="0.25">
      <c r="A377" s="8" t="s">
        <v>5787</v>
      </c>
      <c r="B377" s="1" t="s">
        <v>5788</v>
      </c>
      <c r="C377" s="1" t="s">
        <v>7</v>
      </c>
      <c r="D377" s="1"/>
      <c r="E377" s="1"/>
      <c r="F377" s="62"/>
    </row>
    <row r="378" spans="1:6" x14ac:dyDescent="0.25">
      <c r="A378" s="8" t="s">
        <v>5789</v>
      </c>
      <c r="B378" s="1" t="s">
        <v>5790</v>
      </c>
      <c r="C378" s="1" t="s">
        <v>7</v>
      </c>
      <c r="D378" s="1"/>
      <c r="E378" s="1"/>
      <c r="F378" s="62"/>
    </row>
    <row r="379" spans="1:6" x14ac:dyDescent="0.25">
      <c r="A379" s="8" t="s">
        <v>5791</v>
      </c>
      <c r="B379" s="1" t="s">
        <v>5792</v>
      </c>
      <c r="C379" s="1" t="s">
        <v>27</v>
      </c>
      <c r="D379" s="1"/>
      <c r="E379" s="1"/>
      <c r="F379" s="62"/>
    </row>
    <row r="380" spans="1:6" x14ac:dyDescent="0.25">
      <c r="A380" s="8" t="s">
        <v>5793</v>
      </c>
      <c r="B380" s="1" t="s">
        <v>5794</v>
      </c>
      <c r="C380" s="1" t="s">
        <v>7</v>
      </c>
      <c r="D380" s="1"/>
      <c r="E380" s="1"/>
      <c r="F380" s="62"/>
    </row>
    <row r="381" spans="1:6" x14ac:dyDescent="0.25">
      <c r="A381" s="8" t="s">
        <v>5795</v>
      </c>
      <c r="B381" s="1" t="s">
        <v>5796</v>
      </c>
      <c r="C381" s="1" t="s">
        <v>7</v>
      </c>
      <c r="D381" s="1"/>
      <c r="E381" s="1"/>
      <c r="F381" s="62"/>
    </row>
    <row r="382" spans="1:6" x14ac:dyDescent="0.25">
      <c r="A382" s="8" t="s">
        <v>5797</v>
      </c>
      <c r="B382" s="1" t="s">
        <v>5798</v>
      </c>
      <c r="C382" s="1" t="s">
        <v>14</v>
      </c>
      <c r="D382" s="1"/>
      <c r="E382" s="1"/>
      <c r="F382" s="62"/>
    </row>
    <row r="383" spans="1:6" x14ac:dyDescent="0.25">
      <c r="A383" s="8" t="s">
        <v>5799</v>
      </c>
      <c r="B383" s="1" t="s">
        <v>5800</v>
      </c>
      <c r="C383" s="1" t="s">
        <v>14</v>
      </c>
      <c r="D383" s="1"/>
      <c r="E383" s="1"/>
      <c r="F383" s="62"/>
    </row>
    <row r="384" spans="1:6" x14ac:dyDescent="0.25">
      <c r="A384" s="8" t="s">
        <v>5801</v>
      </c>
      <c r="B384" s="1" t="s">
        <v>5802</v>
      </c>
      <c r="C384" s="1" t="s">
        <v>7</v>
      </c>
      <c r="D384" s="1"/>
      <c r="E384" s="1"/>
      <c r="F384" s="62"/>
    </row>
    <row r="385" spans="1:6" x14ac:dyDescent="0.25">
      <c r="A385" s="8" t="s">
        <v>5803</v>
      </c>
      <c r="B385" s="1" t="s">
        <v>5804</v>
      </c>
      <c r="C385" s="1" t="s">
        <v>27</v>
      </c>
      <c r="D385" s="1"/>
      <c r="E385" s="1"/>
      <c r="F385" s="62"/>
    </row>
    <row r="386" spans="1:6" x14ac:dyDescent="0.25">
      <c r="A386" s="8" t="s">
        <v>5805</v>
      </c>
      <c r="B386" s="1" t="s">
        <v>5806</v>
      </c>
      <c r="C386" s="1" t="s">
        <v>7</v>
      </c>
      <c r="D386" s="1"/>
      <c r="E386" s="1"/>
      <c r="F386" s="62"/>
    </row>
    <row r="387" spans="1:6" x14ac:dyDescent="0.25">
      <c r="A387" s="8" t="s">
        <v>5807</v>
      </c>
      <c r="B387" s="1" t="s">
        <v>5808</v>
      </c>
      <c r="C387" s="1" t="s">
        <v>27</v>
      </c>
      <c r="D387" s="1"/>
      <c r="E387" s="1"/>
      <c r="F387" s="62"/>
    </row>
    <row r="388" spans="1:6" x14ac:dyDescent="0.25">
      <c r="A388" s="8" t="s">
        <v>5809</v>
      </c>
      <c r="B388" s="1" t="s">
        <v>5810</v>
      </c>
      <c r="C388" s="1" t="s">
        <v>4</v>
      </c>
      <c r="D388" s="1"/>
      <c r="E388" s="1"/>
      <c r="F388" s="62"/>
    </row>
    <row r="389" spans="1:6" x14ac:dyDescent="0.25">
      <c r="A389" s="8" t="s">
        <v>5809</v>
      </c>
      <c r="B389" s="1" t="s">
        <v>5810</v>
      </c>
      <c r="C389" s="1" t="s">
        <v>4139</v>
      </c>
      <c r="D389" s="1"/>
      <c r="E389" s="1"/>
      <c r="F389" s="62"/>
    </row>
    <row r="390" spans="1:6" x14ac:dyDescent="0.25">
      <c r="A390" s="8" t="s">
        <v>5809</v>
      </c>
      <c r="B390" s="1" t="s">
        <v>5810</v>
      </c>
      <c r="C390" s="1" t="s">
        <v>2618</v>
      </c>
      <c r="D390" s="1"/>
      <c r="E390" s="1"/>
      <c r="F390" s="62"/>
    </row>
    <row r="391" spans="1:6" x14ac:dyDescent="0.25">
      <c r="A391" s="8" t="s">
        <v>5811</v>
      </c>
      <c r="B391" s="1" t="s">
        <v>5812</v>
      </c>
      <c r="C391" s="1" t="s">
        <v>14</v>
      </c>
      <c r="D391" s="1"/>
      <c r="E391" s="1"/>
      <c r="F391" s="62"/>
    </row>
    <row r="392" spans="1:6" x14ac:dyDescent="0.25">
      <c r="A392" s="8" t="s">
        <v>5813</v>
      </c>
      <c r="B392" s="1" t="s">
        <v>5814</v>
      </c>
      <c r="C392" s="1" t="s">
        <v>14</v>
      </c>
      <c r="D392" s="1"/>
      <c r="E392" s="1"/>
      <c r="F392" s="62"/>
    </row>
    <row r="393" spans="1:6" x14ac:dyDescent="0.25">
      <c r="A393" s="8" t="s">
        <v>5815</v>
      </c>
      <c r="B393" s="1" t="s">
        <v>5816</v>
      </c>
      <c r="C393" s="1" t="s">
        <v>4</v>
      </c>
      <c r="D393" s="1"/>
      <c r="E393" s="1"/>
      <c r="F393" s="62"/>
    </row>
    <row r="394" spans="1:6" x14ac:dyDescent="0.25">
      <c r="A394" s="8" t="s">
        <v>5815</v>
      </c>
      <c r="B394" s="1" t="s">
        <v>5816</v>
      </c>
      <c r="C394" s="1" t="s">
        <v>2618</v>
      </c>
      <c r="D394" s="1"/>
      <c r="E394" s="1"/>
      <c r="F394" s="62"/>
    </row>
    <row r="395" spans="1:6" x14ac:dyDescent="0.25">
      <c r="A395" s="8" t="s">
        <v>5817</v>
      </c>
      <c r="B395" s="1" t="s">
        <v>5818</v>
      </c>
      <c r="C395" s="1" t="s">
        <v>4</v>
      </c>
      <c r="D395" s="1"/>
      <c r="E395" s="1"/>
      <c r="F395" s="62"/>
    </row>
    <row r="396" spans="1:6" x14ac:dyDescent="0.25">
      <c r="A396" s="8" t="s">
        <v>5817</v>
      </c>
      <c r="B396" s="1" t="s">
        <v>5818</v>
      </c>
      <c r="C396" s="1" t="s">
        <v>2618</v>
      </c>
      <c r="D396" s="1"/>
      <c r="E396" s="1"/>
      <c r="F396" s="62"/>
    </row>
    <row r="397" spans="1:6" x14ac:dyDescent="0.25">
      <c r="A397" s="8" t="s">
        <v>5819</v>
      </c>
      <c r="B397" s="1" t="s">
        <v>5820</v>
      </c>
      <c r="C397" s="1" t="s">
        <v>7</v>
      </c>
      <c r="D397" s="1"/>
      <c r="E397" s="1"/>
      <c r="F397" s="62"/>
    </row>
    <row r="398" spans="1:6" x14ac:dyDescent="0.25">
      <c r="A398" s="8" t="s">
        <v>5821</v>
      </c>
      <c r="B398" s="1" t="s">
        <v>5822</v>
      </c>
      <c r="C398" s="1" t="s">
        <v>7</v>
      </c>
      <c r="D398" s="1"/>
      <c r="E398" s="1"/>
      <c r="F398" s="62"/>
    </row>
    <row r="399" spans="1:6" x14ac:dyDescent="0.25">
      <c r="A399" s="8" t="s">
        <v>5823</v>
      </c>
      <c r="B399" s="1" t="s">
        <v>5824</v>
      </c>
      <c r="C399" s="1" t="s">
        <v>7</v>
      </c>
      <c r="D399" s="1"/>
      <c r="E399" s="1"/>
      <c r="F399" s="62"/>
    </row>
    <row r="400" spans="1:6" x14ac:dyDescent="0.25">
      <c r="A400" s="8" t="s">
        <v>5825</v>
      </c>
      <c r="B400" s="1" t="s">
        <v>5826</v>
      </c>
      <c r="C400" s="1" t="s">
        <v>14</v>
      </c>
      <c r="D400" s="1"/>
      <c r="E400" s="1"/>
      <c r="F400" s="62"/>
    </row>
    <row r="401" spans="1:6" x14ac:dyDescent="0.25">
      <c r="A401" s="8" t="s">
        <v>5827</v>
      </c>
      <c r="B401" s="1" t="s">
        <v>5828</v>
      </c>
      <c r="C401" s="1" t="s">
        <v>7</v>
      </c>
      <c r="D401" s="1"/>
      <c r="E401" s="1"/>
      <c r="F401" s="62"/>
    </row>
    <row r="402" spans="1:6" x14ac:dyDescent="0.25">
      <c r="A402" s="8" t="s">
        <v>5829</v>
      </c>
      <c r="B402" s="1" t="s">
        <v>5830</v>
      </c>
      <c r="C402" s="1" t="s">
        <v>7</v>
      </c>
      <c r="D402" s="1"/>
      <c r="E402" s="1"/>
      <c r="F402" s="62"/>
    </row>
    <row r="403" spans="1:6" x14ac:dyDescent="0.25">
      <c r="A403" s="8" t="s">
        <v>5831</v>
      </c>
      <c r="B403" s="1" t="s">
        <v>5832</v>
      </c>
      <c r="C403" s="1" t="s">
        <v>14</v>
      </c>
      <c r="D403" s="1"/>
      <c r="E403" s="1"/>
      <c r="F403" s="62"/>
    </row>
    <row r="404" spans="1:6" x14ac:dyDescent="0.25">
      <c r="A404" s="8" t="s">
        <v>5833</v>
      </c>
      <c r="B404" s="1" t="s">
        <v>5834</v>
      </c>
      <c r="C404" s="1" t="s">
        <v>14</v>
      </c>
      <c r="D404" s="1"/>
      <c r="E404" s="1"/>
      <c r="F404" s="62"/>
    </row>
    <row r="405" spans="1:6" x14ac:dyDescent="0.25">
      <c r="A405" s="8" t="s">
        <v>5835</v>
      </c>
      <c r="B405" s="1" t="s">
        <v>5836</v>
      </c>
      <c r="C405" s="1" t="s">
        <v>7</v>
      </c>
      <c r="D405" s="1"/>
      <c r="E405" s="1"/>
      <c r="F405" s="62"/>
    </row>
    <row r="406" spans="1:6" x14ac:dyDescent="0.25">
      <c r="A406" s="8" t="s">
        <v>5837</v>
      </c>
      <c r="B406" s="1" t="s">
        <v>5838</v>
      </c>
      <c r="C406" s="1" t="s">
        <v>27</v>
      </c>
      <c r="D406" s="1"/>
      <c r="E406" s="1"/>
      <c r="F406" s="62"/>
    </row>
    <row r="407" spans="1:6" x14ac:dyDescent="0.25">
      <c r="A407" s="8" t="s">
        <v>5839</v>
      </c>
      <c r="B407" s="1" t="s">
        <v>5840</v>
      </c>
      <c r="C407" s="1" t="s">
        <v>7</v>
      </c>
      <c r="D407" s="1"/>
      <c r="E407" s="1"/>
      <c r="F407" s="62"/>
    </row>
    <row r="408" spans="1:6" x14ac:dyDescent="0.25">
      <c r="A408" s="8" t="s">
        <v>5841</v>
      </c>
      <c r="B408" s="1" t="s">
        <v>5842</v>
      </c>
      <c r="C408" s="1" t="s">
        <v>7</v>
      </c>
      <c r="D408" s="1"/>
      <c r="E408" s="1"/>
      <c r="F408" s="62"/>
    </row>
    <row r="409" spans="1:6" x14ac:dyDescent="0.25">
      <c r="A409" s="8" t="s">
        <v>5843</v>
      </c>
      <c r="B409" s="1" t="s">
        <v>5844</v>
      </c>
      <c r="C409" s="1" t="s">
        <v>7</v>
      </c>
      <c r="D409" s="1"/>
      <c r="E409" s="1"/>
      <c r="F409" s="62"/>
    </row>
    <row r="410" spans="1:6" x14ac:dyDescent="0.25">
      <c r="A410" s="8" t="s">
        <v>5845</v>
      </c>
      <c r="B410" s="1" t="s">
        <v>5846</v>
      </c>
      <c r="C410" s="1" t="s">
        <v>14</v>
      </c>
      <c r="D410" s="1"/>
      <c r="E410" s="1"/>
      <c r="F410" s="62"/>
    </row>
    <row r="411" spans="1:6" x14ac:dyDescent="0.25">
      <c r="A411" s="8" t="s">
        <v>5847</v>
      </c>
      <c r="B411" s="1" t="s">
        <v>5848</v>
      </c>
      <c r="C411" s="1" t="s">
        <v>7</v>
      </c>
      <c r="D411" s="1"/>
      <c r="E411" s="1"/>
      <c r="F411" s="62"/>
    </row>
    <row r="412" spans="1:6" x14ac:dyDescent="0.25">
      <c r="A412" s="8" t="s">
        <v>5849</v>
      </c>
      <c r="B412" s="1" t="s">
        <v>5850</v>
      </c>
      <c r="C412" s="1" t="s">
        <v>7</v>
      </c>
      <c r="D412" s="1"/>
      <c r="E412" s="1"/>
      <c r="F412" s="62"/>
    </row>
    <row r="413" spans="1:6" x14ac:dyDescent="0.25">
      <c r="A413" s="8" t="s">
        <v>5851</v>
      </c>
      <c r="B413" s="1" t="s">
        <v>5852</v>
      </c>
      <c r="C413" s="1" t="s">
        <v>7</v>
      </c>
      <c r="D413" s="1"/>
      <c r="E413" s="1"/>
      <c r="F413" s="62"/>
    </row>
    <row r="414" spans="1:6" x14ac:dyDescent="0.25">
      <c r="A414" s="8" t="s">
        <v>5853</v>
      </c>
      <c r="B414" s="1" t="s">
        <v>5854</v>
      </c>
      <c r="C414" s="1" t="s">
        <v>7</v>
      </c>
      <c r="D414" s="1"/>
      <c r="E414" s="1"/>
      <c r="F414" s="62"/>
    </row>
    <row r="415" spans="1:6" x14ac:dyDescent="0.25">
      <c r="A415" s="8" t="s">
        <v>5855</v>
      </c>
      <c r="B415" s="1" t="s">
        <v>5856</v>
      </c>
      <c r="C415" s="1" t="s">
        <v>14</v>
      </c>
      <c r="D415" s="1"/>
      <c r="E415" s="1"/>
      <c r="F415" s="62"/>
    </row>
    <row r="416" spans="1:6" x14ac:dyDescent="0.25">
      <c r="A416" s="8" t="s">
        <v>5857</v>
      </c>
      <c r="B416" s="1" t="s">
        <v>5858</v>
      </c>
      <c r="C416" s="1" t="s">
        <v>27</v>
      </c>
      <c r="D416" s="1"/>
      <c r="E416" s="1"/>
      <c r="F416" s="62"/>
    </row>
    <row r="417" spans="1:6" x14ac:dyDescent="0.25">
      <c r="A417" s="8" t="s">
        <v>5859</v>
      </c>
      <c r="B417" s="1" t="s">
        <v>5860</v>
      </c>
      <c r="C417" s="1" t="s">
        <v>7</v>
      </c>
      <c r="D417" s="1"/>
      <c r="E417" s="1"/>
      <c r="F417" s="62"/>
    </row>
    <row r="418" spans="1:6" x14ac:dyDescent="0.25">
      <c r="A418" s="8" t="s">
        <v>5861</v>
      </c>
      <c r="B418" s="1" t="s">
        <v>5862</v>
      </c>
      <c r="C418" s="1" t="s">
        <v>7</v>
      </c>
      <c r="D418" s="1"/>
      <c r="E418" s="1"/>
      <c r="F418" s="62"/>
    </row>
    <row r="419" spans="1:6" x14ac:dyDescent="0.25">
      <c r="A419" s="8" t="s">
        <v>5863</v>
      </c>
      <c r="B419" s="1" t="s">
        <v>5864</v>
      </c>
      <c r="C419" s="1" t="s">
        <v>7</v>
      </c>
      <c r="D419" s="1"/>
      <c r="E419" s="1"/>
      <c r="F419" s="62"/>
    </row>
    <row r="420" spans="1:6" x14ac:dyDescent="0.25">
      <c r="A420" s="8" t="s">
        <v>5865</v>
      </c>
      <c r="B420" s="1" t="s">
        <v>5866</v>
      </c>
      <c r="C420" s="1" t="s">
        <v>14</v>
      </c>
      <c r="D420" s="1"/>
      <c r="E420" s="1"/>
      <c r="F420" s="62"/>
    </row>
    <row r="421" spans="1:6" x14ac:dyDescent="0.25">
      <c r="A421" s="8" t="s">
        <v>5867</v>
      </c>
      <c r="B421" s="1" t="s">
        <v>5868</v>
      </c>
      <c r="C421" s="1" t="s">
        <v>7</v>
      </c>
      <c r="D421" s="1"/>
      <c r="E421" s="1"/>
      <c r="F421" s="62"/>
    </row>
    <row r="422" spans="1:6" x14ac:dyDescent="0.25">
      <c r="A422" s="8" t="s">
        <v>5869</v>
      </c>
      <c r="B422" s="1" t="s">
        <v>5870</v>
      </c>
      <c r="C422" s="1" t="s">
        <v>7</v>
      </c>
      <c r="D422" s="1"/>
      <c r="E422" s="1"/>
      <c r="F422" s="62"/>
    </row>
    <row r="423" spans="1:6" x14ac:dyDescent="0.25">
      <c r="A423" s="8" t="s">
        <v>5871</v>
      </c>
      <c r="B423" s="1" t="s">
        <v>5872</v>
      </c>
      <c r="C423" s="1" t="s">
        <v>7</v>
      </c>
      <c r="D423" s="1"/>
      <c r="E423" s="1"/>
      <c r="F423" s="62"/>
    </row>
    <row r="424" spans="1:6" x14ac:dyDescent="0.25">
      <c r="A424" s="8" t="s">
        <v>5873</v>
      </c>
      <c r="B424" s="1" t="s">
        <v>5874</v>
      </c>
      <c r="C424" s="1" t="s">
        <v>7</v>
      </c>
      <c r="D424" s="1"/>
      <c r="E424" s="1"/>
      <c r="F424" s="62"/>
    </row>
    <row r="425" spans="1:6" x14ac:dyDescent="0.25">
      <c r="A425" s="8" t="s">
        <v>5875</v>
      </c>
      <c r="B425" s="1" t="s">
        <v>5876</v>
      </c>
      <c r="C425" s="1" t="s">
        <v>27</v>
      </c>
      <c r="D425" s="1"/>
      <c r="E425" s="1"/>
      <c r="F425" s="62"/>
    </row>
    <row r="426" spans="1:6" x14ac:dyDescent="0.25">
      <c r="A426" s="8" t="s">
        <v>5877</v>
      </c>
      <c r="B426" s="1" t="s">
        <v>5878</v>
      </c>
      <c r="C426" s="1" t="s">
        <v>7</v>
      </c>
      <c r="D426" s="1"/>
      <c r="E426" s="1"/>
      <c r="F426" s="62"/>
    </row>
    <row r="427" spans="1:6" x14ac:dyDescent="0.25">
      <c r="A427" s="8" t="s">
        <v>5879</v>
      </c>
      <c r="B427" s="1" t="s">
        <v>5880</v>
      </c>
      <c r="C427" s="1" t="s">
        <v>7</v>
      </c>
      <c r="D427" s="1"/>
      <c r="E427" s="1"/>
      <c r="F427" s="62"/>
    </row>
    <row r="428" spans="1:6" x14ac:dyDescent="0.25">
      <c r="A428" s="8" t="s">
        <v>5881</v>
      </c>
      <c r="B428" s="1" t="s">
        <v>5882</v>
      </c>
      <c r="C428" s="1" t="s">
        <v>7</v>
      </c>
      <c r="D428" s="1"/>
      <c r="E428" s="1"/>
      <c r="F428" s="62"/>
    </row>
    <row r="429" spans="1:6" x14ac:dyDescent="0.25">
      <c r="A429" s="8" t="s">
        <v>5883</v>
      </c>
      <c r="B429" s="1" t="s">
        <v>5884</v>
      </c>
      <c r="C429" s="1" t="s">
        <v>7</v>
      </c>
      <c r="D429" s="1"/>
      <c r="E429" s="1"/>
      <c r="F429" s="62"/>
    </row>
    <row r="430" spans="1:6" x14ac:dyDescent="0.25">
      <c r="A430" s="8" t="s">
        <v>5885</v>
      </c>
      <c r="B430" s="1" t="s">
        <v>5886</v>
      </c>
      <c r="C430" s="1" t="s">
        <v>7</v>
      </c>
      <c r="D430" s="1"/>
      <c r="E430" s="1"/>
      <c r="F430" s="62"/>
    </row>
    <row r="431" spans="1:6" x14ac:dyDescent="0.25">
      <c r="A431" s="8" t="s">
        <v>5887</v>
      </c>
      <c r="B431" s="1" t="s">
        <v>5888</v>
      </c>
      <c r="C431" s="1" t="s">
        <v>7</v>
      </c>
      <c r="D431" s="1"/>
      <c r="E431" s="1"/>
      <c r="F431" s="62"/>
    </row>
    <row r="432" spans="1:6" x14ac:dyDescent="0.25">
      <c r="A432" s="8" t="s">
        <v>5889</v>
      </c>
      <c r="B432" s="1" t="s">
        <v>5890</v>
      </c>
      <c r="C432" s="1" t="s">
        <v>7</v>
      </c>
      <c r="D432" s="1"/>
      <c r="E432" s="1"/>
      <c r="F432" s="62"/>
    </row>
    <row r="433" spans="1:6" x14ac:dyDescent="0.25">
      <c r="A433" s="8" t="s">
        <v>5891</v>
      </c>
      <c r="B433" s="1" t="s">
        <v>5892</v>
      </c>
      <c r="C433" s="1" t="s">
        <v>27</v>
      </c>
      <c r="D433" s="1"/>
      <c r="E433" s="1"/>
      <c r="F433" s="62"/>
    </row>
    <row r="434" spans="1:6" x14ac:dyDescent="0.25">
      <c r="A434" s="8" t="s">
        <v>5893</v>
      </c>
      <c r="B434" s="1" t="s">
        <v>5894</v>
      </c>
      <c r="C434" s="1" t="s">
        <v>4</v>
      </c>
      <c r="D434" s="1"/>
      <c r="E434" s="1"/>
      <c r="F434" s="62"/>
    </row>
    <row r="435" spans="1:6" x14ac:dyDescent="0.25">
      <c r="A435" s="8" t="s">
        <v>5893</v>
      </c>
      <c r="B435" s="1" t="s">
        <v>5894</v>
      </c>
      <c r="C435" s="1" t="s">
        <v>2618</v>
      </c>
      <c r="D435" s="1"/>
      <c r="E435" s="1"/>
      <c r="F435" s="62"/>
    </row>
    <row r="436" spans="1:6" x14ac:dyDescent="0.25">
      <c r="A436" s="8" t="s">
        <v>5895</v>
      </c>
      <c r="B436" s="1" t="s">
        <v>5896</v>
      </c>
      <c r="C436" s="1" t="s">
        <v>4</v>
      </c>
      <c r="D436" s="1"/>
      <c r="E436" s="1"/>
      <c r="F436" s="62"/>
    </row>
    <row r="437" spans="1:6" x14ac:dyDescent="0.25">
      <c r="A437" s="8" t="s">
        <v>5895</v>
      </c>
      <c r="B437" s="1" t="s">
        <v>5896</v>
      </c>
      <c r="C437" s="1" t="s">
        <v>2618</v>
      </c>
      <c r="D437" s="1"/>
      <c r="E437" s="1"/>
      <c r="F437" s="62"/>
    </row>
    <row r="438" spans="1:6" x14ac:dyDescent="0.25">
      <c r="A438" s="8" t="s">
        <v>5897</v>
      </c>
      <c r="B438" s="1" t="s">
        <v>5898</v>
      </c>
      <c r="C438" s="1" t="s">
        <v>27</v>
      </c>
      <c r="D438" s="1"/>
      <c r="E438" s="1"/>
      <c r="F438" s="62"/>
    </row>
    <row r="439" spans="1:6" x14ac:dyDescent="0.25">
      <c r="A439" s="8" t="s">
        <v>5899</v>
      </c>
      <c r="B439" s="1" t="s">
        <v>5900</v>
      </c>
      <c r="C439" s="1" t="s">
        <v>1</v>
      </c>
      <c r="D439" s="1"/>
      <c r="E439" s="1"/>
      <c r="F439" s="62"/>
    </row>
    <row r="440" spans="1:6" x14ac:dyDescent="0.25">
      <c r="A440" s="8" t="s">
        <v>5901</v>
      </c>
      <c r="B440" s="1" t="s">
        <v>5902</v>
      </c>
      <c r="C440" s="1" t="s">
        <v>4</v>
      </c>
      <c r="D440" s="1"/>
      <c r="E440" s="1"/>
      <c r="F440" s="62"/>
    </row>
    <row r="441" spans="1:6" x14ac:dyDescent="0.25">
      <c r="A441" s="8" t="s">
        <v>5901</v>
      </c>
      <c r="B441" s="1" t="s">
        <v>5902</v>
      </c>
      <c r="C441" s="1" t="s">
        <v>2618</v>
      </c>
      <c r="D441" s="1"/>
      <c r="E441" s="1"/>
      <c r="F441" s="62"/>
    </row>
    <row r="442" spans="1:6" x14ac:dyDescent="0.25">
      <c r="A442" s="8" t="s">
        <v>5903</v>
      </c>
      <c r="B442" s="1" t="s">
        <v>5904</v>
      </c>
      <c r="C442" s="1" t="s">
        <v>27</v>
      </c>
      <c r="D442" s="1"/>
      <c r="E442" s="1"/>
      <c r="F442" s="62"/>
    </row>
    <row r="443" spans="1:6" x14ac:dyDescent="0.25">
      <c r="A443" s="8" t="s">
        <v>5905</v>
      </c>
      <c r="B443" s="1" t="s">
        <v>5906</v>
      </c>
      <c r="C443" s="1" t="s">
        <v>1</v>
      </c>
      <c r="D443" s="1"/>
      <c r="E443" s="1"/>
      <c r="F443" s="62"/>
    </row>
    <row r="444" spans="1:6" x14ac:dyDescent="0.25">
      <c r="A444" s="8" t="s">
        <v>5907</v>
      </c>
      <c r="B444" s="1" t="s">
        <v>5908</v>
      </c>
      <c r="C444" s="1" t="s">
        <v>14</v>
      </c>
      <c r="D444" s="1"/>
      <c r="E444" s="1"/>
      <c r="F444" s="62"/>
    </row>
    <row r="445" spans="1:6" x14ac:dyDescent="0.25">
      <c r="A445" s="8" t="s">
        <v>5909</v>
      </c>
      <c r="B445" s="1" t="s">
        <v>5910</v>
      </c>
      <c r="C445" s="1" t="s">
        <v>27</v>
      </c>
      <c r="D445" s="1"/>
      <c r="E445" s="1"/>
      <c r="F445" s="62"/>
    </row>
    <row r="446" spans="1:6" x14ac:dyDescent="0.25">
      <c r="A446" s="8" t="s">
        <v>5911</v>
      </c>
      <c r="B446" s="1" t="s">
        <v>5912</v>
      </c>
      <c r="C446" s="1" t="s">
        <v>1</v>
      </c>
      <c r="D446" s="1"/>
      <c r="E446" s="1"/>
      <c r="F446" s="62"/>
    </row>
    <row r="447" spans="1:6" x14ac:dyDescent="0.25">
      <c r="A447" s="8" t="s">
        <v>5913</v>
      </c>
      <c r="B447" s="1" t="s">
        <v>5914</v>
      </c>
      <c r="C447" s="1" t="s">
        <v>1</v>
      </c>
      <c r="D447" s="1"/>
      <c r="E447" s="1"/>
      <c r="F447" s="62"/>
    </row>
    <row r="448" spans="1:6" x14ac:dyDescent="0.25">
      <c r="A448" s="8" t="s">
        <v>5915</v>
      </c>
      <c r="B448" s="1" t="s">
        <v>5916</v>
      </c>
      <c r="C448" s="1" t="s">
        <v>1</v>
      </c>
      <c r="D448" s="1"/>
      <c r="E448" s="1"/>
      <c r="F448" s="62"/>
    </row>
    <row r="449" spans="1:6" x14ac:dyDescent="0.25">
      <c r="A449" s="8" t="s">
        <v>5917</v>
      </c>
      <c r="B449" s="1" t="s">
        <v>5918</v>
      </c>
      <c r="C449" s="1" t="s">
        <v>4</v>
      </c>
      <c r="D449" s="1"/>
      <c r="E449" s="1"/>
      <c r="F449" s="62"/>
    </row>
    <row r="450" spans="1:6" x14ac:dyDescent="0.25">
      <c r="A450" s="8" t="s">
        <v>5917</v>
      </c>
      <c r="B450" s="1" t="s">
        <v>5918</v>
      </c>
      <c r="C450" s="1" t="s">
        <v>2618</v>
      </c>
      <c r="D450" s="1"/>
      <c r="E450" s="1"/>
      <c r="F450" s="62"/>
    </row>
    <row r="451" spans="1:6" x14ac:dyDescent="0.25">
      <c r="A451" s="8" t="s">
        <v>5919</v>
      </c>
      <c r="B451" s="1" t="s">
        <v>5920</v>
      </c>
      <c r="C451" s="1" t="s">
        <v>27</v>
      </c>
      <c r="D451" s="1"/>
      <c r="E451" s="1"/>
      <c r="F451" s="62"/>
    </row>
    <row r="452" spans="1:6" x14ac:dyDescent="0.25">
      <c r="A452" s="8" t="s">
        <v>5921</v>
      </c>
      <c r="B452" s="1" t="s">
        <v>5922</v>
      </c>
      <c r="C452" s="1" t="s">
        <v>27</v>
      </c>
      <c r="D452" s="1"/>
      <c r="E452" s="1"/>
      <c r="F452" s="62"/>
    </row>
    <row r="453" spans="1:6" x14ac:dyDescent="0.25">
      <c r="A453" s="8" t="s">
        <v>5923</v>
      </c>
      <c r="B453" s="1" t="s">
        <v>5924</v>
      </c>
      <c r="C453" s="1" t="s">
        <v>14</v>
      </c>
      <c r="D453" s="1"/>
      <c r="E453" s="1"/>
      <c r="F453" s="62"/>
    </row>
    <row r="454" spans="1:6" x14ac:dyDescent="0.25">
      <c r="A454" s="8" t="s">
        <v>5925</v>
      </c>
      <c r="B454" s="1" t="s">
        <v>5926</v>
      </c>
      <c r="C454" s="1" t="s">
        <v>1</v>
      </c>
      <c r="D454" s="1"/>
      <c r="E454" s="1"/>
      <c r="F454" s="62"/>
    </row>
    <row r="455" spans="1:6" x14ac:dyDescent="0.25">
      <c r="A455" s="8" t="s">
        <v>5927</v>
      </c>
      <c r="B455" s="1" t="s">
        <v>5928</v>
      </c>
      <c r="C455" s="1" t="s">
        <v>1</v>
      </c>
      <c r="D455" s="1"/>
      <c r="E455" s="1"/>
      <c r="F455" s="62"/>
    </row>
    <row r="456" spans="1:6" x14ac:dyDescent="0.25">
      <c r="A456" s="8" t="s">
        <v>5929</v>
      </c>
      <c r="B456" s="1" t="s">
        <v>4816</v>
      </c>
      <c r="C456" s="1" t="s">
        <v>14</v>
      </c>
      <c r="D456" s="1" t="s">
        <v>10649</v>
      </c>
      <c r="E456" s="1"/>
      <c r="F456" s="62"/>
    </row>
    <row r="457" spans="1:6" x14ac:dyDescent="0.25">
      <c r="A457" s="8" t="s">
        <v>5930</v>
      </c>
      <c r="B457" s="1" t="s">
        <v>5931</v>
      </c>
      <c r="C457" s="1" t="s">
        <v>14</v>
      </c>
      <c r="D457" s="1" t="s">
        <v>10649</v>
      </c>
      <c r="E457" s="1"/>
      <c r="F457" s="62"/>
    </row>
    <row r="458" spans="1:6" ht="15.75" thickBot="1" x14ac:dyDescent="0.3">
      <c r="A458" s="10" t="s">
        <v>5932</v>
      </c>
      <c r="B458" s="11" t="s">
        <v>5730</v>
      </c>
      <c r="C458" s="11" t="s">
        <v>4</v>
      </c>
      <c r="D458" s="11" t="s">
        <v>10649</v>
      </c>
      <c r="E458" s="11"/>
      <c r="F458" s="63"/>
    </row>
    <row r="459" spans="1:6" x14ac:dyDescent="0.25">
      <c r="A459" s="13" t="s">
        <v>5933</v>
      </c>
      <c r="B459" s="2" t="s">
        <v>5934</v>
      </c>
      <c r="C459" s="2" t="s">
        <v>14</v>
      </c>
      <c r="D459" s="2"/>
      <c r="E459" s="2"/>
      <c r="F459" s="64"/>
    </row>
    <row r="460" spans="1:6" x14ac:dyDescent="0.25">
      <c r="A460" s="8" t="s">
        <v>5935</v>
      </c>
      <c r="B460" s="1" t="s">
        <v>5936</v>
      </c>
      <c r="C460" s="1" t="s">
        <v>14</v>
      </c>
      <c r="D460" s="1"/>
      <c r="E460" s="1"/>
      <c r="F460" s="62"/>
    </row>
    <row r="461" spans="1:6" x14ac:dyDescent="0.25">
      <c r="A461" s="8" t="s">
        <v>5937</v>
      </c>
      <c r="B461" s="1" t="s">
        <v>5938</v>
      </c>
      <c r="C461" s="1" t="s">
        <v>27</v>
      </c>
      <c r="D461" s="1"/>
      <c r="E461" s="1"/>
      <c r="F461" s="62"/>
    </row>
    <row r="462" spans="1:6" x14ac:dyDescent="0.25">
      <c r="A462" s="8" t="s">
        <v>5939</v>
      </c>
      <c r="B462" s="1" t="s">
        <v>5940</v>
      </c>
      <c r="C462" s="1" t="s">
        <v>14</v>
      </c>
      <c r="D462" s="1"/>
      <c r="E462" s="1"/>
      <c r="F462" s="62"/>
    </row>
    <row r="463" spans="1:6" x14ac:dyDescent="0.25">
      <c r="A463" s="8" t="s">
        <v>5941</v>
      </c>
      <c r="B463" s="1" t="s">
        <v>5942</v>
      </c>
      <c r="C463" s="1" t="s">
        <v>7</v>
      </c>
      <c r="D463" s="1"/>
      <c r="E463" s="1"/>
      <c r="F463" s="62"/>
    </row>
    <row r="464" spans="1:6" x14ac:dyDescent="0.25">
      <c r="A464" s="8" t="s">
        <v>5943</v>
      </c>
      <c r="B464" s="1" t="s">
        <v>5944</v>
      </c>
      <c r="C464" s="1" t="s">
        <v>7</v>
      </c>
      <c r="D464" s="1"/>
      <c r="E464" s="1"/>
      <c r="F464" s="62"/>
    </row>
    <row r="465" spans="1:6" x14ac:dyDescent="0.25">
      <c r="A465" s="8" t="s">
        <v>5945</v>
      </c>
      <c r="B465" s="1" t="s">
        <v>5946</v>
      </c>
      <c r="C465" s="1" t="s">
        <v>27</v>
      </c>
      <c r="D465" s="1"/>
      <c r="E465" s="1"/>
      <c r="F465" s="62"/>
    </row>
    <row r="466" spans="1:6" x14ac:dyDescent="0.25">
      <c r="A466" s="8" t="s">
        <v>5947</v>
      </c>
      <c r="B466" s="1" t="s">
        <v>5948</v>
      </c>
      <c r="C466" s="1" t="s">
        <v>7</v>
      </c>
      <c r="D466" s="1"/>
      <c r="E466" s="1"/>
      <c r="F466" s="62"/>
    </row>
    <row r="467" spans="1:6" x14ac:dyDescent="0.25">
      <c r="A467" s="8" t="s">
        <v>5949</v>
      </c>
      <c r="B467" s="1" t="s">
        <v>5950</v>
      </c>
      <c r="C467" s="1" t="s">
        <v>7</v>
      </c>
      <c r="D467" s="1"/>
      <c r="E467" s="1"/>
      <c r="F467" s="62"/>
    </row>
    <row r="468" spans="1:6" x14ac:dyDescent="0.25">
      <c r="A468" s="8" t="s">
        <v>5951</v>
      </c>
      <c r="B468" s="1" t="s">
        <v>5952</v>
      </c>
      <c r="C468" s="1" t="s">
        <v>27</v>
      </c>
      <c r="D468" s="1"/>
      <c r="E468" s="1"/>
      <c r="F468" s="62"/>
    </row>
    <row r="469" spans="1:6" x14ac:dyDescent="0.25">
      <c r="A469" s="8" t="s">
        <v>5953</v>
      </c>
      <c r="B469" s="1" t="s">
        <v>5954</v>
      </c>
      <c r="C469" s="1" t="s">
        <v>27</v>
      </c>
      <c r="D469" s="1"/>
      <c r="E469" s="1"/>
      <c r="F469" s="62"/>
    </row>
    <row r="470" spans="1:6" x14ac:dyDescent="0.25">
      <c r="A470" s="8" t="s">
        <v>5955</v>
      </c>
      <c r="B470" s="1" t="s">
        <v>5956</v>
      </c>
      <c r="C470" s="1" t="s">
        <v>27</v>
      </c>
      <c r="D470" s="1"/>
      <c r="E470" s="1"/>
      <c r="F470" s="62"/>
    </row>
    <row r="471" spans="1:6" x14ac:dyDescent="0.25">
      <c r="A471" s="8" t="s">
        <v>5957</v>
      </c>
      <c r="B471" s="1" t="s">
        <v>5958</v>
      </c>
      <c r="C471" s="1" t="s">
        <v>27</v>
      </c>
      <c r="D471" s="1"/>
      <c r="E471" s="1"/>
      <c r="F471" s="62"/>
    </row>
    <row r="472" spans="1:6" x14ac:dyDescent="0.25">
      <c r="A472" s="8" t="s">
        <v>5959</v>
      </c>
      <c r="B472" s="1" t="s">
        <v>5960</v>
      </c>
      <c r="C472" s="1" t="s">
        <v>7</v>
      </c>
      <c r="D472" s="1"/>
      <c r="E472" s="1"/>
      <c r="F472" s="62"/>
    </row>
    <row r="473" spans="1:6" x14ac:dyDescent="0.25">
      <c r="A473" s="8" t="s">
        <v>5961</v>
      </c>
      <c r="B473" s="1" t="s">
        <v>5962</v>
      </c>
      <c r="C473" s="1" t="s">
        <v>27</v>
      </c>
      <c r="D473" s="1"/>
      <c r="E473" s="1"/>
      <c r="F473" s="62"/>
    </row>
    <row r="474" spans="1:6" x14ac:dyDescent="0.25">
      <c r="A474" s="8" t="s">
        <v>5963</v>
      </c>
      <c r="B474" s="1" t="s">
        <v>5964</v>
      </c>
      <c r="C474" s="1" t="s">
        <v>7</v>
      </c>
      <c r="D474" s="1"/>
      <c r="E474" s="1"/>
      <c r="F474" s="62"/>
    </row>
    <row r="475" spans="1:6" x14ac:dyDescent="0.25">
      <c r="A475" s="8" t="s">
        <v>5965</v>
      </c>
      <c r="B475" s="1" t="s">
        <v>5966</v>
      </c>
      <c r="C475" s="1" t="s">
        <v>7</v>
      </c>
      <c r="D475" s="1"/>
      <c r="E475" s="1"/>
      <c r="F475" s="62"/>
    </row>
    <row r="476" spans="1:6" x14ac:dyDescent="0.25">
      <c r="A476" s="8" t="s">
        <v>5967</v>
      </c>
      <c r="B476" s="1" t="s">
        <v>5968</v>
      </c>
      <c r="C476" s="1" t="s">
        <v>7</v>
      </c>
      <c r="D476" s="1"/>
      <c r="E476" s="1"/>
      <c r="F476" s="62"/>
    </row>
    <row r="477" spans="1:6" x14ac:dyDescent="0.25">
      <c r="A477" s="8" t="s">
        <v>5969</v>
      </c>
      <c r="B477" s="1" t="s">
        <v>5970</v>
      </c>
      <c r="C477" s="1" t="s">
        <v>7</v>
      </c>
      <c r="D477" s="1"/>
      <c r="E477" s="1"/>
      <c r="F477" s="62"/>
    </row>
    <row r="478" spans="1:6" x14ac:dyDescent="0.25">
      <c r="A478" s="8" t="s">
        <v>5971</v>
      </c>
      <c r="B478" s="1" t="s">
        <v>5972</v>
      </c>
      <c r="C478" s="1" t="s">
        <v>27</v>
      </c>
      <c r="D478" s="1"/>
      <c r="E478" s="1"/>
      <c r="F478" s="62"/>
    </row>
    <row r="479" spans="1:6" x14ac:dyDescent="0.25">
      <c r="A479" s="8" t="s">
        <v>5973</v>
      </c>
      <c r="B479" s="1" t="s">
        <v>5974</v>
      </c>
      <c r="C479" s="1" t="s">
        <v>7</v>
      </c>
      <c r="D479" s="1"/>
      <c r="E479" s="1"/>
      <c r="F479" s="62"/>
    </row>
    <row r="480" spans="1:6" x14ac:dyDescent="0.25">
      <c r="A480" s="8" t="s">
        <v>5975</v>
      </c>
      <c r="B480" s="1" t="s">
        <v>5976</v>
      </c>
      <c r="C480" s="1" t="s">
        <v>7</v>
      </c>
      <c r="D480" s="1"/>
      <c r="E480" s="1"/>
      <c r="F480" s="62"/>
    </row>
    <row r="481" spans="1:6" x14ac:dyDescent="0.25">
      <c r="A481" s="8" t="s">
        <v>5977</v>
      </c>
      <c r="B481" s="1" t="s">
        <v>5978</v>
      </c>
      <c r="C481" s="1" t="s">
        <v>7</v>
      </c>
      <c r="D481" s="1"/>
      <c r="E481" s="1"/>
      <c r="F481" s="62"/>
    </row>
    <row r="482" spans="1:6" x14ac:dyDescent="0.25">
      <c r="A482" s="8" t="s">
        <v>5979</v>
      </c>
      <c r="B482" s="1" t="s">
        <v>5980</v>
      </c>
      <c r="C482" s="1" t="s">
        <v>7</v>
      </c>
      <c r="D482" s="1"/>
      <c r="E482" s="1"/>
      <c r="F482" s="62"/>
    </row>
    <row r="483" spans="1:6" x14ac:dyDescent="0.25">
      <c r="A483" s="8" t="s">
        <v>5981</v>
      </c>
      <c r="B483" s="1" t="s">
        <v>5982</v>
      </c>
      <c r="C483" s="1" t="s">
        <v>4</v>
      </c>
      <c r="D483" s="1"/>
      <c r="E483" s="1"/>
      <c r="F483" s="62"/>
    </row>
    <row r="484" spans="1:6" x14ac:dyDescent="0.25">
      <c r="A484" s="8" t="s">
        <v>5981</v>
      </c>
      <c r="B484" s="1" t="s">
        <v>5982</v>
      </c>
      <c r="C484" s="1" t="s">
        <v>2618</v>
      </c>
      <c r="D484" s="1"/>
      <c r="E484" s="1"/>
      <c r="F484" s="62"/>
    </row>
    <row r="485" spans="1:6" x14ac:dyDescent="0.25">
      <c r="A485" s="8" t="s">
        <v>5983</v>
      </c>
      <c r="B485" s="1" t="s">
        <v>5984</v>
      </c>
      <c r="C485" s="1" t="s">
        <v>4</v>
      </c>
      <c r="D485" s="1"/>
      <c r="E485" s="1"/>
      <c r="F485" s="62"/>
    </row>
    <row r="486" spans="1:6" x14ac:dyDescent="0.25">
      <c r="A486" s="8" t="s">
        <v>5983</v>
      </c>
      <c r="B486" s="1" t="s">
        <v>5984</v>
      </c>
      <c r="C486" s="1" t="s">
        <v>2618</v>
      </c>
      <c r="D486" s="1"/>
      <c r="E486" s="1"/>
      <c r="F486" s="62"/>
    </row>
    <row r="487" spans="1:6" x14ac:dyDescent="0.25">
      <c r="A487" s="8" t="s">
        <v>5985</v>
      </c>
      <c r="B487" s="1" t="s">
        <v>5986</v>
      </c>
      <c r="C487" s="1" t="s">
        <v>4</v>
      </c>
      <c r="D487" s="1"/>
      <c r="E487" s="1"/>
      <c r="F487" s="62"/>
    </row>
    <row r="488" spans="1:6" x14ac:dyDescent="0.25">
      <c r="A488" s="8" t="s">
        <v>5985</v>
      </c>
      <c r="B488" s="1" t="s">
        <v>5986</v>
      </c>
      <c r="C488" s="1" t="s">
        <v>2618</v>
      </c>
      <c r="D488" s="1"/>
      <c r="E488" s="1"/>
      <c r="F488" s="62"/>
    </row>
    <row r="489" spans="1:6" x14ac:dyDescent="0.25">
      <c r="A489" s="8" t="s">
        <v>5987</v>
      </c>
      <c r="B489" s="1" t="s">
        <v>5988</v>
      </c>
      <c r="C489" s="1" t="s">
        <v>7</v>
      </c>
      <c r="D489" s="1"/>
      <c r="E489" s="1"/>
      <c r="F489" s="62"/>
    </row>
    <row r="490" spans="1:6" x14ac:dyDescent="0.25">
      <c r="A490" s="8" t="s">
        <v>5989</v>
      </c>
      <c r="B490" s="1" t="s">
        <v>5990</v>
      </c>
      <c r="C490" s="1" t="s">
        <v>14</v>
      </c>
      <c r="D490" s="1"/>
      <c r="E490" s="1"/>
      <c r="F490" s="62"/>
    </row>
    <row r="491" spans="1:6" x14ac:dyDescent="0.25">
      <c r="A491" s="8" t="s">
        <v>5991</v>
      </c>
      <c r="B491" s="1" t="s">
        <v>5992</v>
      </c>
      <c r="C491" s="1" t="s">
        <v>7</v>
      </c>
      <c r="D491" s="1"/>
      <c r="E491" s="1"/>
      <c r="F491" s="62"/>
    </row>
    <row r="492" spans="1:6" x14ac:dyDescent="0.25">
      <c r="A492" s="8" t="s">
        <v>5993</v>
      </c>
      <c r="B492" s="1" t="s">
        <v>5994</v>
      </c>
      <c r="C492" s="1" t="s">
        <v>4</v>
      </c>
      <c r="D492" s="1"/>
      <c r="E492" s="1"/>
      <c r="F492" s="62"/>
    </row>
    <row r="493" spans="1:6" x14ac:dyDescent="0.25">
      <c r="A493" s="8" t="s">
        <v>5993</v>
      </c>
      <c r="B493" s="1" t="s">
        <v>5994</v>
      </c>
      <c r="C493" s="1" t="s">
        <v>2618</v>
      </c>
      <c r="D493" s="1"/>
      <c r="E493" s="1"/>
      <c r="F493" s="62"/>
    </row>
    <row r="494" spans="1:6" x14ac:dyDescent="0.25">
      <c r="A494" s="8" t="s">
        <v>5995</v>
      </c>
      <c r="B494" s="1" t="s">
        <v>5996</v>
      </c>
      <c r="C494" s="1" t="s">
        <v>7</v>
      </c>
      <c r="D494" s="1"/>
      <c r="E494" s="1"/>
      <c r="F494" s="62"/>
    </row>
    <row r="495" spans="1:6" x14ac:dyDescent="0.25">
      <c r="A495" s="8" t="s">
        <v>5997</v>
      </c>
      <c r="B495" s="1" t="s">
        <v>5998</v>
      </c>
      <c r="C495" s="1" t="s">
        <v>14</v>
      </c>
      <c r="D495" s="1"/>
      <c r="E495" s="1"/>
      <c r="F495" s="62"/>
    </row>
    <row r="496" spans="1:6" x14ac:dyDescent="0.25">
      <c r="A496" s="8" t="s">
        <v>5999</v>
      </c>
      <c r="B496" s="1" t="s">
        <v>6000</v>
      </c>
      <c r="C496" s="1" t="s">
        <v>7</v>
      </c>
      <c r="D496" s="1"/>
      <c r="E496" s="1"/>
      <c r="F496" s="62"/>
    </row>
    <row r="497" spans="1:6" x14ac:dyDescent="0.25">
      <c r="A497" s="8" t="s">
        <v>6001</v>
      </c>
      <c r="B497" s="1" t="s">
        <v>6002</v>
      </c>
      <c r="C497" s="1" t="s">
        <v>7</v>
      </c>
      <c r="D497" s="1"/>
      <c r="E497" s="1"/>
      <c r="F497" s="62"/>
    </row>
    <row r="498" spans="1:6" x14ac:dyDescent="0.25">
      <c r="A498" s="8" t="s">
        <v>6003</v>
      </c>
      <c r="B498" s="1" t="s">
        <v>6004</v>
      </c>
      <c r="C498" s="1" t="s">
        <v>27</v>
      </c>
      <c r="D498" s="1"/>
      <c r="E498" s="1"/>
      <c r="F498" s="62"/>
    </row>
    <row r="499" spans="1:6" x14ac:dyDescent="0.25">
      <c r="A499" s="8" t="s">
        <v>6005</v>
      </c>
      <c r="B499" s="1" t="s">
        <v>6006</v>
      </c>
      <c r="C499" s="1" t="s">
        <v>7</v>
      </c>
      <c r="D499" s="1"/>
      <c r="E499" s="1"/>
      <c r="F499" s="62"/>
    </row>
    <row r="500" spans="1:6" x14ac:dyDescent="0.25">
      <c r="A500" s="8" t="s">
        <v>6007</v>
      </c>
      <c r="B500" s="1" t="s">
        <v>6008</v>
      </c>
      <c r="C500" s="1" t="s">
        <v>27</v>
      </c>
      <c r="D500" s="1"/>
      <c r="E500" s="1"/>
      <c r="F500" s="62"/>
    </row>
    <row r="501" spans="1:6" x14ac:dyDescent="0.25">
      <c r="A501" s="8" t="s">
        <v>6009</v>
      </c>
      <c r="B501" s="1" t="s">
        <v>6010</v>
      </c>
      <c r="C501" s="1" t="s">
        <v>27</v>
      </c>
      <c r="D501" s="1"/>
      <c r="E501" s="1"/>
      <c r="F501" s="62"/>
    </row>
    <row r="502" spans="1:6" x14ac:dyDescent="0.25">
      <c r="A502" s="8" t="s">
        <v>6011</v>
      </c>
      <c r="B502" s="1" t="s">
        <v>6012</v>
      </c>
      <c r="C502" s="1" t="s">
        <v>4</v>
      </c>
      <c r="D502" s="1"/>
      <c r="E502" s="1"/>
      <c r="F502" s="62"/>
    </row>
    <row r="503" spans="1:6" x14ac:dyDescent="0.25">
      <c r="A503" s="8" t="s">
        <v>6011</v>
      </c>
      <c r="B503" s="1" t="s">
        <v>6012</v>
      </c>
      <c r="C503" s="1" t="s">
        <v>2618</v>
      </c>
      <c r="D503" s="1"/>
      <c r="E503" s="1"/>
      <c r="F503" s="62"/>
    </row>
    <row r="504" spans="1:6" x14ac:dyDescent="0.25">
      <c r="A504" s="8" t="s">
        <v>6013</v>
      </c>
      <c r="B504" s="1" t="s">
        <v>6014</v>
      </c>
      <c r="C504" s="1" t="s">
        <v>4</v>
      </c>
      <c r="D504" s="1"/>
      <c r="E504" s="1"/>
      <c r="F504" s="62"/>
    </row>
    <row r="505" spans="1:6" x14ac:dyDescent="0.25">
      <c r="A505" s="8" t="s">
        <v>6013</v>
      </c>
      <c r="B505" s="1" t="s">
        <v>6014</v>
      </c>
      <c r="C505" s="1" t="s">
        <v>4139</v>
      </c>
      <c r="D505" s="1"/>
      <c r="E505" s="1"/>
      <c r="F505" s="62"/>
    </row>
    <row r="506" spans="1:6" x14ac:dyDescent="0.25">
      <c r="A506" s="8" t="s">
        <v>6013</v>
      </c>
      <c r="B506" s="1" t="s">
        <v>6014</v>
      </c>
      <c r="C506" s="1" t="s">
        <v>2618</v>
      </c>
      <c r="D506" s="1"/>
      <c r="E506" s="1"/>
      <c r="F506" s="62"/>
    </row>
    <row r="507" spans="1:6" x14ac:dyDescent="0.25">
      <c r="A507" s="8" t="s">
        <v>6015</v>
      </c>
      <c r="B507" s="1" t="s">
        <v>6016</v>
      </c>
      <c r="C507" s="1" t="s">
        <v>4</v>
      </c>
      <c r="D507" s="1"/>
      <c r="E507" s="1"/>
      <c r="F507" s="62"/>
    </row>
    <row r="508" spans="1:6" x14ac:dyDescent="0.25">
      <c r="A508" s="8" t="s">
        <v>6015</v>
      </c>
      <c r="B508" s="1" t="s">
        <v>6016</v>
      </c>
      <c r="C508" s="1" t="s">
        <v>2618</v>
      </c>
      <c r="D508" s="1"/>
      <c r="E508" s="1"/>
      <c r="F508" s="62"/>
    </row>
    <row r="509" spans="1:6" x14ac:dyDescent="0.25">
      <c r="A509" s="8" t="s">
        <v>6017</v>
      </c>
      <c r="B509" s="1" t="s">
        <v>6018</v>
      </c>
      <c r="C509" s="1" t="s">
        <v>14</v>
      </c>
      <c r="D509" s="1"/>
      <c r="E509" s="1"/>
      <c r="F509" s="62"/>
    </row>
    <row r="510" spans="1:6" x14ac:dyDescent="0.25">
      <c r="A510" s="8" t="s">
        <v>6019</v>
      </c>
      <c r="B510" s="1" t="s">
        <v>6020</v>
      </c>
      <c r="C510" s="1" t="s">
        <v>14</v>
      </c>
      <c r="D510" s="1"/>
      <c r="E510" s="1"/>
      <c r="F510" s="62"/>
    </row>
    <row r="511" spans="1:6" x14ac:dyDescent="0.25">
      <c r="A511" s="8" t="s">
        <v>6021</v>
      </c>
      <c r="B511" s="1" t="s">
        <v>6022</v>
      </c>
      <c r="C511" s="1" t="s">
        <v>4</v>
      </c>
      <c r="D511" s="1"/>
      <c r="E511" s="1"/>
      <c r="F511" s="62"/>
    </row>
    <row r="512" spans="1:6" x14ac:dyDescent="0.25">
      <c r="A512" s="8" t="s">
        <v>6021</v>
      </c>
      <c r="B512" s="1" t="s">
        <v>6022</v>
      </c>
      <c r="C512" s="1" t="s">
        <v>2618</v>
      </c>
      <c r="D512" s="1"/>
      <c r="E512" s="1"/>
      <c r="F512" s="62"/>
    </row>
    <row r="513" spans="1:6" x14ac:dyDescent="0.25">
      <c r="A513" s="8" t="s">
        <v>6023</v>
      </c>
      <c r="B513" s="1" t="s">
        <v>6024</v>
      </c>
      <c r="C513" s="1" t="s">
        <v>7</v>
      </c>
      <c r="D513" s="1"/>
      <c r="E513" s="1"/>
      <c r="F513" s="62"/>
    </row>
    <row r="514" spans="1:6" x14ac:dyDescent="0.25">
      <c r="A514" s="8" t="s">
        <v>6025</v>
      </c>
      <c r="B514" s="1" t="s">
        <v>6026</v>
      </c>
      <c r="C514" s="1" t="s">
        <v>14</v>
      </c>
      <c r="D514" s="1"/>
      <c r="E514" s="1"/>
      <c r="F514" s="62"/>
    </row>
    <row r="515" spans="1:6" x14ac:dyDescent="0.25">
      <c r="A515" s="8" t="s">
        <v>6027</v>
      </c>
      <c r="B515" s="1" t="s">
        <v>6028</v>
      </c>
      <c r="C515" s="1" t="s">
        <v>7</v>
      </c>
      <c r="D515" s="1"/>
      <c r="E515" s="1"/>
      <c r="F515" s="62"/>
    </row>
    <row r="516" spans="1:6" x14ac:dyDescent="0.25">
      <c r="A516" s="8" t="s">
        <v>6029</v>
      </c>
      <c r="B516" s="1" t="s">
        <v>6030</v>
      </c>
      <c r="C516" s="1" t="s">
        <v>7</v>
      </c>
      <c r="D516" s="1"/>
      <c r="E516" s="1"/>
      <c r="F516" s="62"/>
    </row>
    <row r="517" spans="1:6" x14ac:dyDescent="0.25">
      <c r="A517" s="8" t="s">
        <v>6031</v>
      </c>
      <c r="B517" s="1" t="s">
        <v>6032</v>
      </c>
      <c r="C517" s="1" t="s">
        <v>7</v>
      </c>
      <c r="D517" s="1"/>
      <c r="E517" s="1"/>
      <c r="F517" s="62"/>
    </row>
    <row r="518" spans="1:6" x14ac:dyDescent="0.25">
      <c r="A518" s="8" t="s">
        <v>6033</v>
      </c>
      <c r="B518" s="1" t="s">
        <v>6034</v>
      </c>
      <c r="C518" s="1" t="s">
        <v>7</v>
      </c>
      <c r="D518" s="1"/>
      <c r="E518" s="1"/>
      <c r="F518" s="62"/>
    </row>
    <row r="519" spans="1:6" x14ac:dyDescent="0.25">
      <c r="A519" s="8" t="s">
        <v>6035</v>
      </c>
      <c r="B519" s="1" t="s">
        <v>6036</v>
      </c>
      <c r="C519" s="1" t="s">
        <v>14</v>
      </c>
      <c r="D519" s="1"/>
      <c r="E519" s="1"/>
      <c r="F519" s="62"/>
    </row>
    <row r="520" spans="1:6" x14ac:dyDescent="0.25">
      <c r="A520" s="8" t="s">
        <v>6037</v>
      </c>
      <c r="B520" s="1" t="s">
        <v>6038</v>
      </c>
      <c r="C520" s="1" t="s">
        <v>7</v>
      </c>
      <c r="D520" s="1"/>
      <c r="E520" s="1"/>
      <c r="F520" s="62"/>
    </row>
    <row r="521" spans="1:6" x14ac:dyDescent="0.25">
      <c r="A521" s="8" t="s">
        <v>6039</v>
      </c>
      <c r="B521" s="1" t="s">
        <v>6040</v>
      </c>
      <c r="C521" s="1" t="s">
        <v>7</v>
      </c>
      <c r="D521" s="1"/>
      <c r="E521" s="1"/>
      <c r="F521" s="62"/>
    </row>
    <row r="522" spans="1:6" x14ac:dyDescent="0.25">
      <c r="A522" s="8" t="s">
        <v>6041</v>
      </c>
      <c r="B522" s="1" t="s">
        <v>6042</v>
      </c>
      <c r="C522" s="1" t="s">
        <v>7</v>
      </c>
      <c r="D522" s="1"/>
      <c r="E522" s="1"/>
      <c r="F522" s="62"/>
    </row>
    <row r="523" spans="1:6" x14ac:dyDescent="0.25">
      <c r="A523" s="8" t="s">
        <v>6043</v>
      </c>
      <c r="B523" s="1" t="s">
        <v>6044</v>
      </c>
      <c r="C523" s="1" t="s">
        <v>7</v>
      </c>
      <c r="D523" s="1"/>
      <c r="E523" s="1"/>
      <c r="F523" s="62"/>
    </row>
    <row r="524" spans="1:6" x14ac:dyDescent="0.25">
      <c r="A524" s="8" t="s">
        <v>6045</v>
      </c>
      <c r="B524" s="1" t="s">
        <v>6046</v>
      </c>
      <c r="C524" s="1" t="s">
        <v>7</v>
      </c>
      <c r="D524" s="1"/>
      <c r="E524" s="1"/>
      <c r="F524" s="62"/>
    </row>
    <row r="525" spans="1:6" x14ac:dyDescent="0.25">
      <c r="A525" s="8" t="s">
        <v>6047</v>
      </c>
      <c r="B525" s="1" t="s">
        <v>6048</v>
      </c>
      <c r="C525" s="1" t="s">
        <v>14</v>
      </c>
      <c r="D525" s="1"/>
      <c r="E525" s="1"/>
      <c r="F525" s="62"/>
    </row>
    <row r="526" spans="1:6" x14ac:dyDescent="0.25">
      <c r="A526" s="8" t="s">
        <v>6049</v>
      </c>
      <c r="B526" s="1" t="s">
        <v>6050</v>
      </c>
      <c r="C526" s="1" t="s">
        <v>7</v>
      </c>
      <c r="D526" s="1"/>
      <c r="E526" s="1"/>
      <c r="F526" s="62"/>
    </row>
    <row r="527" spans="1:6" x14ac:dyDescent="0.25">
      <c r="A527" s="8" t="s">
        <v>6051</v>
      </c>
      <c r="B527" s="1" t="s">
        <v>6052</v>
      </c>
      <c r="C527" s="1" t="s">
        <v>7</v>
      </c>
      <c r="D527" s="1"/>
      <c r="E527" s="1"/>
      <c r="F527" s="62"/>
    </row>
    <row r="528" spans="1:6" x14ac:dyDescent="0.25">
      <c r="A528" s="8" t="s">
        <v>6053</v>
      </c>
      <c r="B528" s="1" t="s">
        <v>6054</v>
      </c>
      <c r="C528" s="1" t="s">
        <v>27</v>
      </c>
      <c r="D528" s="1"/>
      <c r="E528" s="1"/>
      <c r="F528" s="62"/>
    </row>
    <row r="529" spans="1:6" x14ac:dyDescent="0.25">
      <c r="A529" s="8" t="s">
        <v>6055</v>
      </c>
      <c r="B529" s="1" t="s">
        <v>6056</v>
      </c>
      <c r="C529" s="1" t="s">
        <v>7</v>
      </c>
      <c r="D529" s="1"/>
      <c r="E529" s="1"/>
      <c r="F529" s="62"/>
    </row>
    <row r="530" spans="1:6" x14ac:dyDescent="0.25">
      <c r="A530" s="8" t="s">
        <v>6057</v>
      </c>
      <c r="B530" s="1" t="s">
        <v>6058</v>
      </c>
      <c r="C530" s="1" t="s">
        <v>7</v>
      </c>
      <c r="D530" s="1"/>
      <c r="E530" s="1"/>
      <c r="F530" s="62"/>
    </row>
    <row r="531" spans="1:6" x14ac:dyDescent="0.25">
      <c r="A531" s="8" t="s">
        <v>6059</v>
      </c>
      <c r="B531" s="1" t="s">
        <v>6060</v>
      </c>
      <c r="C531" s="1" t="s">
        <v>7</v>
      </c>
      <c r="D531" s="1"/>
      <c r="E531" s="1"/>
      <c r="F531" s="62"/>
    </row>
    <row r="532" spans="1:6" x14ac:dyDescent="0.25">
      <c r="A532" s="8" t="s">
        <v>6061</v>
      </c>
      <c r="B532" s="1" t="s">
        <v>6062</v>
      </c>
      <c r="C532" s="1" t="s">
        <v>7</v>
      </c>
      <c r="D532" s="1"/>
      <c r="E532" s="1"/>
      <c r="F532" s="62"/>
    </row>
    <row r="533" spans="1:6" x14ac:dyDescent="0.25">
      <c r="A533" s="8" t="s">
        <v>6063</v>
      </c>
      <c r="B533" s="1" t="s">
        <v>6064</v>
      </c>
      <c r="C533" s="1" t="s">
        <v>7</v>
      </c>
      <c r="D533" s="1"/>
      <c r="E533" s="1"/>
      <c r="F533" s="62"/>
    </row>
    <row r="534" spans="1:6" x14ac:dyDescent="0.25">
      <c r="A534" s="8" t="s">
        <v>6065</v>
      </c>
      <c r="B534" s="1" t="s">
        <v>6066</v>
      </c>
      <c r="C534" s="1" t="s">
        <v>7</v>
      </c>
      <c r="D534" s="1"/>
      <c r="E534" s="1"/>
      <c r="F534" s="62"/>
    </row>
    <row r="535" spans="1:6" x14ac:dyDescent="0.25">
      <c r="A535" s="8" t="s">
        <v>6067</v>
      </c>
      <c r="B535" s="1" t="s">
        <v>6068</v>
      </c>
      <c r="C535" s="1" t="s">
        <v>27</v>
      </c>
      <c r="D535" s="1"/>
      <c r="E535" s="1"/>
      <c r="F535" s="62"/>
    </row>
    <row r="536" spans="1:6" x14ac:dyDescent="0.25">
      <c r="A536" s="8" t="s">
        <v>6069</v>
      </c>
      <c r="B536" s="1" t="s">
        <v>6070</v>
      </c>
      <c r="C536" s="1" t="s">
        <v>7</v>
      </c>
      <c r="D536" s="1"/>
      <c r="E536" s="1"/>
      <c r="F536" s="62"/>
    </row>
    <row r="537" spans="1:6" x14ac:dyDescent="0.25">
      <c r="A537" s="8" t="s">
        <v>6071</v>
      </c>
      <c r="B537" s="1" t="s">
        <v>6072</v>
      </c>
      <c r="C537" s="1" t="s">
        <v>7</v>
      </c>
      <c r="D537" s="1"/>
      <c r="E537" s="1"/>
      <c r="F537" s="62"/>
    </row>
    <row r="538" spans="1:6" x14ac:dyDescent="0.25">
      <c r="A538" s="8" t="s">
        <v>6073</v>
      </c>
      <c r="B538" s="1" t="s">
        <v>6074</v>
      </c>
      <c r="C538" s="1" t="s">
        <v>7</v>
      </c>
      <c r="D538" s="1"/>
      <c r="E538" s="1"/>
      <c r="F538" s="62"/>
    </row>
    <row r="539" spans="1:6" x14ac:dyDescent="0.25">
      <c r="A539" s="8" t="s">
        <v>6075</v>
      </c>
      <c r="B539" s="1" t="s">
        <v>6076</v>
      </c>
      <c r="C539" s="1" t="s">
        <v>7</v>
      </c>
      <c r="D539" s="1"/>
      <c r="E539" s="1"/>
      <c r="F539" s="62"/>
    </row>
    <row r="540" spans="1:6" x14ac:dyDescent="0.25">
      <c r="A540" s="8" t="s">
        <v>6077</v>
      </c>
      <c r="B540" s="1" t="s">
        <v>6078</v>
      </c>
      <c r="C540" s="1" t="s">
        <v>7</v>
      </c>
      <c r="D540" s="1"/>
      <c r="E540" s="1"/>
      <c r="F540" s="62"/>
    </row>
    <row r="541" spans="1:6" x14ac:dyDescent="0.25">
      <c r="A541" s="8" t="s">
        <v>6079</v>
      </c>
      <c r="B541" s="1" t="s">
        <v>6080</v>
      </c>
      <c r="C541" s="1" t="s">
        <v>7</v>
      </c>
      <c r="D541" s="1"/>
      <c r="E541" s="1"/>
      <c r="F541" s="62"/>
    </row>
    <row r="542" spans="1:6" x14ac:dyDescent="0.25">
      <c r="A542" s="8" t="s">
        <v>6081</v>
      </c>
      <c r="B542" s="1" t="s">
        <v>6082</v>
      </c>
      <c r="C542" s="1" t="s">
        <v>27</v>
      </c>
      <c r="D542" s="1"/>
      <c r="E542" s="1"/>
      <c r="F542" s="62"/>
    </row>
    <row r="543" spans="1:6" x14ac:dyDescent="0.25">
      <c r="A543" s="8" t="s">
        <v>6083</v>
      </c>
      <c r="B543" s="1" t="s">
        <v>6084</v>
      </c>
      <c r="C543" s="1" t="s">
        <v>7</v>
      </c>
      <c r="D543" s="1"/>
      <c r="E543" s="1"/>
      <c r="F543" s="62"/>
    </row>
    <row r="544" spans="1:6" x14ac:dyDescent="0.25">
      <c r="A544" s="8" t="s">
        <v>6085</v>
      </c>
      <c r="B544" s="1" t="s">
        <v>6086</v>
      </c>
      <c r="C544" s="1" t="s">
        <v>7</v>
      </c>
      <c r="D544" s="1"/>
      <c r="E544" s="1"/>
      <c r="F544" s="62"/>
    </row>
    <row r="545" spans="1:6" x14ac:dyDescent="0.25">
      <c r="A545" s="8" t="s">
        <v>6087</v>
      </c>
      <c r="B545" s="1" t="s">
        <v>6088</v>
      </c>
      <c r="C545" s="1" t="s">
        <v>7</v>
      </c>
      <c r="D545" s="1"/>
      <c r="E545" s="1"/>
      <c r="F545" s="62"/>
    </row>
    <row r="546" spans="1:6" x14ac:dyDescent="0.25">
      <c r="A546" s="8" t="s">
        <v>6089</v>
      </c>
      <c r="B546" s="1" t="s">
        <v>6090</v>
      </c>
      <c r="C546" s="1" t="s">
        <v>7</v>
      </c>
      <c r="D546" s="1"/>
      <c r="E546" s="1"/>
      <c r="F546" s="62"/>
    </row>
    <row r="547" spans="1:6" x14ac:dyDescent="0.25">
      <c r="A547" s="8" t="s">
        <v>6091</v>
      </c>
      <c r="B547" s="1" t="s">
        <v>6092</v>
      </c>
      <c r="C547" s="1" t="s">
        <v>14</v>
      </c>
      <c r="D547" s="1"/>
      <c r="E547" s="1"/>
      <c r="F547" s="62"/>
    </row>
    <row r="548" spans="1:6" x14ac:dyDescent="0.25">
      <c r="A548" s="8" t="s">
        <v>6093</v>
      </c>
      <c r="B548" s="1" t="s">
        <v>6094</v>
      </c>
      <c r="C548" s="1" t="s">
        <v>7</v>
      </c>
      <c r="D548" s="1"/>
      <c r="E548" s="1"/>
      <c r="F548" s="62"/>
    </row>
    <row r="549" spans="1:6" x14ac:dyDescent="0.25">
      <c r="A549" s="8" t="s">
        <v>6095</v>
      </c>
      <c r="B549" s="1" t="s">
        <v>6096</v>
      </c>
      <c r="C549" s="1" t="s">
        <v>4</v>
      </c>
      <c r="D549" s="1"/>
      <c r="E549" s="1"/>
      <c r="F549" s="62"/>
    </row>
    <row r="550" spans="1:6" x14ac:dyDescent="0.25">
      <c r="A550" s="8" t="s">
        <v>6095</v>
      </c>
      <c r="B550" s="1" t="s">
        <v>6096</v>
      </c>
      <c r="C550" s="1" t="s">
        <v>2618</v>
      </c>
      <c r="D550" s="1"/>
      <c r="E550" s="1"/>
      <c r="F550" s="62"/>
    </row>
    <row r="551" spans="1:6" x14ac:dyDescent="0.25">
      <c r="A551" s="8" t="s">
        <v>6097</v>
      </c>
      <c r="B551" s="1" t="s">
        <v>6098</v>
      </c>
      <c r="C551" s="1" t="s">
        <v>14</v>
      </c>
      <c r="D551" s="1"/>
      <c r="E551" s="1"/>
      <c r="F551" s="62"/>
    </row>
    <row r="552" spans="1:6" x14ac:dyDescent="0.25">
      <c r="A552" s="8" t="s">
        <v>6099</v>
      </c>
      <c r="B552" s="1" t="s">
        <v>6100</v>
      </c>
      <c r="C552" s="1" t="s">
        <v>27</v>
      </c>
      <c r="D552" s="1"/>
      <c r="E552" s="1"/>
      <c r="F552" s="62"/>
    </row>
    <row r="553" spans="1:6" x14ac:dyDescent="0.25">
      <c r="A553" s="8" t="s">
        <v>6101</v>
      </c>
      <c r="B553" s="1" t="s">
        <v>6102</v>
      </c>
      <c r="C553" s="1" t="s">
        <v>4</v>
      </c>
      <c r="D553" s="1"/>
      <c r="E553" s="1"/>
      <c r="F553" s="62"/>
    </row>
    <row r="554" spans="1:6" x14ac:dyDescent="0.25">
      <c r="A554" s="8" t="s">
        <v>6101</v>
      </c>
      <c r="B554" s="1" t="s">
        <v>6102</v>
      </c>
      <c r="C554" s="1" t="s">
        <v>2618</v>
      </c>
      <c r="D554" s="1"/>
      <c r="E554" s="1"/>
      <c r="F554" s="62"/>
    </row>
    <row r="555" spans="1:6" x14ac:dyDescent="0.25">
      <c r="A555" s="8" t="s">
        <v>6103</v>
      </c>
      <c r="B555" s="1" t="s">
        <v>6104</v>
      </c>
      <c r="C555" s="1" t="s">
        <v>27</v>
      </c>
      <c r="D555" s="1"/>
      <c r="E555" s="1"/>
      <c r="F555" s="62"/>
    </row>
    <row r="556" spans="1:6" x14ac:dyDescent="0.25">
      <c r="A556" s="8" t="s">
        <v>6105</v>
      </c>
      <c r="B556" s="1" t="s">
        <v>6106</v>
      </c>
      <c r="C556" s="1" t="s">
        <v>14</v>
      </c>
      <c r="D556" s="1"/>
      <c r="E556" s="1"/>
      <c r="F556" s="62"/>
    </row>
    <row r="557" spans="1:6" x14ac:dyDescent="0.25">
      <c r="A557" s="8" t="s">
        <v>6107</v>
      </c>
      <c r="B557" s="1" t="s">
        <v>6108</v>
      </c>
      <c r="C557" s="1" t="s">
        <v>27</v>
      </c>
      <c r="D557" s="1"/>
      <c r="E557" s="1"/>
      <c r="F557" s="62"/>
    </row>
    <row r="558" spans="1:6" x14ac:dyDescent="0.25">
      <c r="A558" s="8" t="s">
        <v>6109</v>
      </c>
      <c r="B558" s="1" t="s">
        <v>6110</v>
      </c>
      <c r="C558" s="1" t="s">
        <v>27</v>
      </c>
      <c r="D558" s="1"/>
      <c r="E558" s="1"/>
      <c r="F558" s="62"/>
    </row>
    <row r="559" spans="1:6" x14ac:dyDescent="0.25">
      <c r="A559" s="8" t="s">
        <v>6111</v>
      </c>
      <c r="B559" s="1" t="s">
        <v>6112</v>
      </c>
      <c r="C559" s="1" t="s">
        <v>14</v>
      </c>
      <c r="D559" s="1"/>
      <c r="E559" s="1"/>
      <c r="F559" s="62"/>
    </row>
    <row r="560" spans="1:6" x14ac:dyDescent="0.25">
      <c r="A560" s="8" t="s">
        <v>6113</v>
      </c>
      <c r="B560" s="1" t="s">
        <v>6114</v>
      </c>
      <c r="C560" s="1" t="s">
        <v>27</v>
      </c>
      <c r="D560" s="1"/>
      <c r="E560" s="1"/>
      <c r="F560" s="62"/>
    </row>
    <row r="561" spans="1:6" x14ac:dyDescent="0.25">
      <c r="A561" s="8" t="s">
        <v>6115</v>
      </c>
      <c r="B561" s="1" t="s">
        <v>6116</v>
      </c>
      <c r="C561" s="1" t="s">
        <v>27</v>
      </c>
      <c r="D561" s="1"/>
      <c r="E561" s="1"/>
      <c r="F561" s="62"/>
    </row>
    <row r="562" spans="1:6" x14ac:dyDescent="0.25">
      <c r="A562" s="8" t="s">
        <v>6117</v>
      </c>
      <c r="B562" s="1" t="s">
        <v>6118</v>
      </c>
      <c r="C562" s="1" t="s">
        <v>1</v>
      </c>
      <c r="D562" s="1"/>
      <c r="E562" s="1"/>
      <c r="F562" s="62"/>
    </row>
    <row r="563" spans="1:6" x14ac:dyDescent="0.25">
      <c r="A563" s="8" t="s">
        <v>6119</v>
      </c>
      <c r="B563" s="1" t="s">
        <v>6120</v>
      </c>
      <c r="C563" s="1" t="s">
        <v>1</v>
      </c>
      <c r="D563" s="1"/>
      <c r="E563" s="1"/>
      <c r="F563" s="62"/>
    </row>
    <row r="564" spans="1:6" x14ac:dyDescent="0.25">
      <c r="A564" s="8" t="s">
        <v>6121</v>
      </c>
      <c r="B564" s="1" t="s">
        <v>6122</v>
      </c>
      <c r="C564" s="1" t="s">
        <v>1</v>
      </c>
      <c r="D564" s="1"/>
      <c r="E564" s="1"/>
      <c r="F564" s="62"/>
    </row>
    <row r="565" spans="1:6" x14ac:dyDescent="0.25">
      <c r="A565" s="8" t="s">
        <v>6123</v>
      </c>
      <c r="B565" s="1" t="s">
        <v>6124</v>
      </c>
      <c r="C565" s="1" t="s">
        <v>1</v>
      </c>
      <c r="D565" s="1"/>
      <c r="E565" s="1"/>
      <c r="F565" s="62"/>
    </row>
    <row r="566" spans="1:6" x14ac:dyDescent="0.25">
      <c r="A566" s="8" t="s">
        <v>6125</v>
      </c>
      <c r="B566" s="1" t="s">
        <v>6126</v>
      </c>
      <c r="C566" s="1" t="s">
        <v>1</v>
      </c>
      <c r="D566" s="1"/>
      <c r="E566" s="1"/>
      <c r="F566" s="62"/>
    </row>
    <row r="567" spans="1:6" x14ac:dyDescent="0.25">
      <c r="A567" s="8" t="s">
        <v>6127</v>
      </c>
      <c r="B567" s="1" t="s">
        <v>6128</v>
      </c>
      <c r="C567" s="1" t="s">
        <v>1</v>
      </c>
      <c r="D567" s="1"/>
      <c r="E567" s="1"/>
      <c r="F567" s="62"/>
    </row>
    <row r="568" spans="1:6" x14ac:dyDescent="0.25">
      <c r="A568" s="8" t="s">
        <v>6129</v>
      </c>
      <c r="B568" s="1" t="s">
        <v>6130</v>
      </c>
      <c r="C568" s="1" t="s">
        <v>1</v>
      </c>
      <c r="D568" s="1"/>
      <c r="E568" s="1"/>
      <c r="F568" s="62"/>
    </row>
    <row r="569" spans="1:6" x14ac:dyDescent="0.25">
      <c r="A569" s="8" t="s">
        <v>6131</v>
      </c>
      <c r="B569" s="1" t="s">
        <v>6132</v>
      </c>
      <c r="C569" s="1" t="s">
        <v>1</v>
      </c>
      <c r="D569" s="1"/>
      <c r="E569" s="1"/>
      <c r="F569" s="62"/>
    </row>
    <row r="570" spans="1:6" x14ac:dyDescent="0.25">
      <c r="A570" s="8" t="s">
        <v>6133</v>
      </c>
      <c r="B570" s="1" t="s">
        <v>5296</v>
      </c>
      <c r="C570" s="1" t="s">
        <v>14</v>
      </c>
      <c r="D570" s="1" t="s">
        <v>10649</v>
      </c>
      <c r="E570" s="1"/>
      <c r="F570" s="62"/>
    </row>
    <row r="571" spans="1:6" x14ac:dyDescent="0.25">
      <c r="A571" s="8" t="s">
        <v>6134</v>
      </c>
      <c r="B571" s="1" t="s">
        <v>5095</v>
      </c>
      <c r="C571" s="1" t="s">
        <v>14</v>
      </c>
      <c r="D571" s="1" t="s">
        <v>10649</v>
      </c>
      <c r="E571" s="1"/>
      <c r="F571" s="62"/>
    </row>
    <row r="572" spans="1:6" ht="15.75" thickBot="1" x14ac:dyDescent="0.3">
      <c r="A572" s="10" t="s">
        <v>6135</v>
      </c>
      <c r="B572" s="11" t="s">
        <v>5934</v>
      </c>
      <c r="C572" s="11" t="s">
        <v>4</v>
      </c>
      <c r="D572" s="11" t="s">
        <v>10649</v>
      </c>
      <c r="E572" s="11"/>
      <c r="F572" s="63"/>
    </row>
  </sheetData>
  <autoFilter ref="A1:F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36</vt:i4>
      </vt:variant>
    </vt:vector>
  </HeadingPairs>
  <TitlesOfParts>
    <vt:vector size="36" baseType="lpstr">
      <vt:lpstr>Index</vt:lpstr>
      <vt:lpstr>LDD-MRD-MDM-SDP-LDC</vt:lpstr>
      <vt:lpstr>LOB-SRL-MRL-MRL.E-PSV-LON</vt:lpstr>
      <vt:lpstr>LDD.C-MFC-LOD-PGD-DCR</vt:lpstr>
      <vt:lpstr>DCR-IOC-AST-SOD-RDS</vt:lpstr>
      <vt:lpstr>FET-TLM-CRV-EEN-SOI</vt:lpstr>
      <vt:lpstr>EOJ-POTD-CDIP-STON-FOTB</vt:lpstr>
      <vt:lpstr>TAEV-GLAS-PTDN-LODT-TDGS</vt:lpstr>
      <vt:lpstr>CSOC-CRMS-RGBT-ANPR-SOVR</vt:lpstr>
      <vt:lpstr>ABPF-TSHD-DREV-STBL-STOR</vt:lpstr>
      <vt:lpstr>EXVC-GENF-PHSW-ORCS-GAOV</vt:lpstr>
      <vt:lpstr>REDU-ABYR-CBLZ-LTGY-JOTL</vt:lpstr>
      <vt:lpstr>SHSP-LVAL-PRIO-DUEA-NECH</vt:lpstr>
      <vt:lpstr>SECE-CROS-CORE-</vt:lpstr>
      <vt:lpstr>DB1-DR1-DB2</vt:lpstr>
      <vt:lpstr>DR2-DR3-DR04</vt:lpstr>
      <vt:lpstr>GLD1-GLD2-GLD3-GLD4-GLD5</vt:lpstr>
      <vt:lpstr>RP01-DLG1-RP02</vt:lpstr>
      <vt:lpstr>LCGX-RYMP-LCYW</vt:lpstr>
      <vt:lpstr>BP01-SP13</vt:lpstr>
      <vt:lpstr>BP02-WGRT-SP14</vt:lpstr>
      <vt:lpstr>LCJW-LC5D</vt:lpstr>
      <vt:lpstr>PGLD-MP14-PGL2</vt:lpstr>
      <vt:lpstr>BP03-SP15</vt:lpstr>
      <vt:lpstr>NUMH-DRLG-THSF-WSUP-DRL2</vt:lpstr>
      <vt:lpstr>Arsenal Mystérieux</vt:lpstr>
      <vt:lpstr>Packs du Duelliste</vt:lpstr>
      <vt:lpstr>Packs de Tournoi</vt:lpstr>
      <vt:lpstr>Decks de Démarrage</vt:lpstr>
      <vt:lpstr>Decks de Structure (1)</vt:lpstr>
      <vt:lpstr>Decks de Structure (2)</vt:lpstr>
      <vt:lpstr>Promos (1)</vt:lpstr>
      <vt:lpstr>Promos (2)</vt:lpstr>
      <vt:lpstr>Duelist League</vt:lpstr>
      <vt:lpstr>Duel Terminal</vt:lpstr>
      <vt:lpstr>Prize Cards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Mickaël Juchat</dc:creator>
  <cp:lastModifiedBy>Mickaël Juchat</cp:lastModifiedBy>
  <dcterms:created xsi:type="dcterms:W3CDTF">2015-05-22T06:15:38Z</dcterms:created>
  <dcterms:modified xsi:type="dcterms:W3CDTF">2015-08-07T11:38:28Z</dcterms:modified>
</cp:coreProperties>
</file>